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E8556568-763E-4C32-992E-BC6B2BED213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日淘" sheetId="1" r:id="rId1"/>
    <sheet name="闲鱼" sheetId="7" r:id="rId2"/>
    <sheet name="并夕夕" sheetId="6" r:id="rId3"/>
    <sheet name="淘宝" sheetId="5" r:id="rId4"/>
    <sheet name="抖音" sheetId="9" r:id="rId5"/>
    <sheet name="B站市集" sheetId="8" r:id="rId6"/>
    <sheet name="预定" sheetId="4" r:id="rId7"/>
    <sheet name="总计" sheetId="10" r:id="rId8"/>
  </sheets>
  <definedNames>
    <definedName name="_xlnm._FilterDatabase" localSheetId="0" hidden="1">日淘!$A$1:$N$55</definedName>
    <definedName name="_xlnm._FilterDatabase" localSheetId="2" hidden="1">并夕夕!$A$1:$K$74</definedName>
    <definedName name="_xlnm._FilterDatabase" localSheetId="1" hidden="1">闲鱼!$A$1:$M$85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0" l="1"/>
  <c r="B4" i="10"/>
  <c r="B3" i="10"/>
  <c r="B6" i="10"/>
  <c r="Q7" i="4"/>
  <c r="Q5" i="4"/>
  <c r="Q6" i="4" s="1"/>
  <c r="Q4" i="4"/>
  <c r="Q3" i="4"/>
  <c r="Q2" i="4"/>
  <c r="O6" i="8"/>
  <c r="O5" i="8"/>
  <c r="O4" i="8"/>
  <c r="O3" i="8"/>
  <c r="O2" i="8"/>
  <c r="O7" i="8" s="1"/>
  <c r="O6" i="9"/>
  <c r="O2" i="9"/>
  <c r="K3" i="9"/>
  <c r="J3" i="9"/>
  <c r="O4" i="9"/>
  <c r="I25" i="5"/>
  <c r="J25" i="5"/>
  <c r="J27" i="5"/>
  <c r="I27" i="5"/>
  <c r="N4" i="5"/>
  <c r="N6" i="6"/>
  <c r="N4" i="6"/>
  <c r="P6" i="7"/>
  <c r="L57" i="7"/>
  <c r="P4" i="7"/>
  <c r="G42" i="6"/>
  <c r="I42" i="6" s="1"/>
  <c r="J42" i="6" s="1"/>
  <c r="Q4" i="1"/>
  <c r="I7" i="4"/>
  <c r="I8" i="4"/>
  <c r="I9" i="4"/>
  <c r="I10" i="4"/>
  <c r="I11" i="4"/>
  <c r="I12" i="4"/>
  <c r="I6" i="4"/>
  <c r="I3" i="4"/>
  <c r="I4" i="4"/>
  <c r="I5" i="4"/>
  <c r="I2" i="4"/>
  <c r="N5" i="5" l="1"/>
  <c r="N3" i="5"/>
  <c r="N2" i="5"/>
  <c r="O5" i="9"/>
  <c r="O3" i="9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K57" i="7" s="1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P3" i="7"/>
  <c r="H3" i="7"/>
  <c r="H2" i="7"/>
  <c r="N5" i="6"/>
  <c r="N3" i="6"/>
  <c r="I55" i="1"/>
  <c r="I54" i="1"/>
  <c r="I53" i="1"/>
  <c r="I52" i="1"/>
  <c r="I51" i="1"/>
  <c r="I50" i="1"/>
  <c r="I49" i="1"/>
  <c r="I48" i="1"/>
  <c r="I47" i="1"/>
  <c r="I46" i="1"/>
  <c r="I45" i="1"/>
  <c r="I43" i="1"/>
  <c r="I44" i="1"/>
  <c r="I30" i="1"/>
  <c r="I42" i="1"/>
  <c r="I41" i="1"/>
  <c r="I40" i="1"/>
  <c r="I39" i="1"/>
  <c r="I38" i="1"/>
  <c r="I37" i="1"/>
  <c r="I36" i="1"/>
  <c r="I35" i="1"/>
  <c r="I34" i="1"/>
  <c r="I29" i="1"/>
  <c r="I28" i="1"/>
  <c r="I27" i="1"/>
  <c r="P2" i="7" l="1"/>
  <c r="P7" i="7" s="1"/>
  <c r="O7" i="9"/>
  <c r="B2" i="10"/>
  <c r="N7" i="5"/>
  <c r="N6" i="5"/>
  <c r="N2" i="6"/>
  <c r="N7" i="6" s="1"/>
  <c r="P5" i="7"/>
  <c r="I21" i="1"/>
  <c r="I20" i="1"/>
  <c r="I19" i="1"/>
  <c r="I24" i="1"/>
  <c r="I25" i="1"/>
  <c r="I26" i="1"/>
  <c r="I23" i="1"/>
  <c r="I18" i="1"/>
  <c r="I22" i="1"/>
  <c r="I33" i="1"/>
  <c r="I32" i="1"/>
  <c r="I31" i="1"/>
  <c r="I17" i="1"/>
  <c r="I16" i="1"/>
  <c r="I15" i="1"/>
  <c r="I14" i="1"/>
  <c r="I13" i="1"/>
  <c r="I12" i="1"/>
  <c r="I11" i="1"/>
  <c r="I10" i="1"/>
  <c r="I9" i="1"/>
  <c r="J9" i="1" s="1"/>
  <c r="I8" i="1"/>
  <c r="J8" i="1" s="1"/>
  <c r="I7" i="1"/>
  <c r="I6" i="1"/>
  <c r="I5" i="1"/>
  <c r="I4" i="1"/>
  <c r="I3" i="1"/>
  <c r="L14" i="1" l="1"/>
  <c r="J14" i="1"/>
  <c r="L24" i="1"/>
  <c r="J24" i="1"/>
  <c r="L15" i="1"/>
  <c r="J15" i="1"/>
  <c r="L23" i="1"/>
  <c r="J23" i="1"/>
  <c r="L22" i="1"/>
  <c r="J22" i="1"/>
  <c r="L8" i="1"/>
  <c r="M8" i="1" s="1"/>
  <c r="L9" i="1"/>
  <c r="M9" i="1" s="1"/>
  <c r="I2" i="1"/>
  <c r="Q5" i="1" l="1"/>
  <c r="M15" i="1"/>
  <c r="M14" i="1"/>
  <c r="M22" i="1"/>
  <c r="M23" i="1"/>
  <c r="M24" i="1"/>
  <c r="Q6" i="1"/>
  <c r="Q3" i="1"/>
  <c r="Q7" i="1" l="1"/>
  <c r="Q8" i="1"/>
  <c r="B1" i="10"/>
</calcChain>
</file>

<file path=xl/sharedStrings.xml><?xml version="1.0" encoding="utf-8"?>
<sst xmlns="http://schemas.openxmlformats.org/spreadsheetml/2006/main" count="1453" uniqueCount="349">
  <si>
    <t>名称</t>
    <phoneticPr fontId="1"/>
  </si>
  <si>
    <t>购入价格</t>
    <phoneticPr fontId="1"/>
  </si>
  <si>
    <t>状态</t>
    <phoneticPr fontId="1"/>
  </si>
  <si>
    <t>卖出价格</t>
    <phoneticPr fontId="1"/>
  </si>
  <si>
    <t>卖出</t>
    <phoneticPr fontId="1"/>
  </si>
  <si>
    <t>留存</t>
    <phoneticPr fontId="1"/>
  </si>
  <si>
    <t>运费</t>
    <phoneticPr fontId="1"/>
  </si>
  <si>
    <t>买时状态</t>
    <phoneticPr fontId="1"/>
  </si>
  <si>
    <t>内袋未拆</t>
    <phoneticPr fontId="1"/>
  </si>
  <si>
    <t>全新</t>
    <phoneticPr fontId="1"/>
  </si>
  <si>
    <t>拆摆</t>
    <phoneticPr fontId="1"/>
  </si>
  <si>
    <t>缴税</t>
    <phoneticPr fontId="1"/>
  </si>
  <si>
    <t>总价</t>
    <phoneticPr fontId="1"/>
  </si>
  <si>
    <t>IP</t>
    <phoneticPr fontId="1"/>
  </si>
  <si>
    <t>龙珠</t>
    <phoneticPr fontId="1"/>
  </si>
  <si>
    <t>鬼灭之刃</t>
    <phoneticPr fontId="1"/>
  </si>
  <si>
    <t>沙漠大冒险</t>
    <phoneticPr fontId="1"/>
  </si>
  <si>
    <t>总花销</t>
    <phoneticPr fontId="1"/>
  </si>
  <si>
    <t>总卖出</t>
    <phoneticPr fontId="1"/>
  </si>
  <si>
    <t>实际支出</t>
    <phoneticPr fontId="1"/>
  </si>
  <si>
    <t>待定</t>
    <phoneticPr fontId="1"/>
  </si>
  <si>
    <t>偶像大师灰姑娘女孩</t>
    <phoneticPr fontId="1"/>
  </si>
  <si>
    <t>宫本芙蕾德莉卡</t>
    <phoneticPr fontId="1"/>
  </si>
  <si>
    <t>lb贝吉塔</t>
    <phoneticPr fontId="1"/>
  </si>
  <si>
    <t>备注</t>
    <phoneticPr fontId="1"/>
  </si>
  <si>
    <t>无桩</t>
    <phoneticPr fontId="1"/>
  </si>
  <si>
    <t>特典版</t>
    <phoneticPr fontId="1"/>
  </si>
  <si>
    <t>普通版</t>
    <phoneticPr fontId="1"/>
  </si>
  <si>
    <t>set</t>
    <phoneticPr fontId="1"/>
  </si>
  <si>
    <t>悟饭拆摆，克林全新，set</t>
    <phoneticPr fontId="1"/>
  </si>
  <si>
    <t>数码宝贝</t>
    <phoneticPr fontId="1"/>
  </si>
  <si>
    <t>机械邪龙</t>
    <phoneticPr fontId="1"/>
  </si>
  <si>
    <t>拆摆</t>
  </si>
  <si>
    <t>富冈义勇</t>
  </si>
  <si>
    <t>蝴蝶忍</t>
  </si>
  <si>
    <t>蔬菜人</t>
  </si>
  <si>
    <t>兰琪</t>
    <phoneticPr fontId="1"/>
  </si>
  <si>
    <t>系列名称</t>
    <phoneticPr fontId="1"/>
  </si>
  <si>
    <t>悟空</t>
    <phoneticPr fontId="1"/>
  </si>
  <si>
    <t>超赛贝吉塔</t>
    <phoneticPr fontId="1"/>
  </si>
  <si>
    <t>Grandista</t>
  </si>
  <si>
    <t>人造人18号</t>
    <phoneticPr fontId="1"/>
  </si>
  <si>
    <t>武道会3</t>
    <phoneticPr fontId="1"/>
  </si>
  <si>
    <t>超1悟空</t>
    <phoneticPr fontId="1"/>
  </si>
  <si>
    <t>龟仙人</t>
    <phoneticPr fontId="1"/>
  </si>
  <si>
    <t>宇航服悟饭克林</t>
    <phoneticPr fontId="1"/>
  </si>
  <si>
    <t>一番赏</t>
    <phoneticPr fontId="1"/>
  </si>
  <si>
    <t>棍空C赏</t>
    <phoneticPr fontId="1"/>
  </si>
  <si>
    <t>SMSP</t>
    <phoneticPr fontId="1"/>
  </si>
  <si>
    <t>超赛特兰克斯</t>
    <phoneticPr fontId="1"/>
  </si>
  <si>
    <t>甘露寺蜜璃A赏</t>
    <phoneticPr fontId="1"/>
  </si>
  <si>
    <t>时透无一郎B赏</t>
    <phoneticPr fontId="1"/>
  </si>
  <si>
    <t>多多利亚</t>
    <phoneticPr fontId="1"/>
  </si>
  <si>
    <t>贝尔杰布A赏</t>
    <phoneticPr fontId="1"/>
  </si>
  <si>
    <t>特兰克斯</t>
    <phoneticPr fontId="1"/>
  </si>
  <si>
    <t>弗利萨第二形态</t>
    <phoneticPr fontId="1"/>
  </si>
  <si>
    <t>弗利萨第三形态</t>
    <phoneticPr fontId="1"/>
  </si>
  <si>
    <t>悟空最终赏</t>
    <phoneticPr fontId="1"/>
  </si>
  <si>
    <t>宇航服布玛</t>
    <phoneticPr fontId="1"/>
  </si>
  <si>
    <t>大长老</t>
    <phoneticPr fontId="1"/>
  </si>
  <si>
    <t>邱夷</t>
    <phoneticPr fontId="1"/>
  </si>
  <si>
    <t>牛魔王</t>
    <phoneticPr fontId="1"/>
  </si>
  <si>
    <t>武道会2</t>
    <phoneticPr fontId="1"/>
  </si>
  <si>
    <t>牛魔王+琪琪</t>
    <phoneticPr fontId="1"/>
  </si>
  <si>
    <t>吐蛋比克</t>
    <phoneticPr fontId="1"/>
  </si>
  <si>
    <t>内鲁</t>
    <phoneticPr fontId="1"/>
  </si>
  <si>
    <t>小布欧+赛亚超人</t>
    <phoneticPr fontId="1"/>
  </si>
  <si>
    <t>比克大魔王</t>
    <phoneticPr fontId="1"/>
  </si>
  <si>
    <t>基纽特战队</t>
    <phoneticPr fontId="1"/>
  </si>
  <si>
    <t>基纽</t>
    <phoneticPr fontId="1"/>
  </si>
  <si>
    <t>一番赏</t>
    <phoneticPr fontId="1"/>
  </si>
  <si>
    <t>那巴B赏</t>
  </si>
  <si>
    <t>炼狱杏寿郎</t>
  </si>
  <si>
    <t>波伦伽</t>
  </si>
  <si>
    <t>抬头龙</t>
  </si>
  <si>
    <t>雅木茶</t>
  </si>
  <si>
    <t>地球比克</t>
  </si>
  <si>
    <t>武道会</t>
    <phoneticPr fontId="1"/>
  </si>
  <si>
    <t>悟天克斯</t>
    <phoneticPr fontId="1"/>
  </si>
  <si>
    <t>虎皮悟空</t>
    <phoneticPr fontId="1"/>
  </si>
  <si>
    <t>打伞悟空</t>
    <phoneticPr fontId="1"/>
  </si>
  <si>
    <t>善逸</t>
    <phoneticPr fontId="1"/>
  </si>
  <si>
    <t>布玛</t>
    <phoneticPr fontId="1"/>
  </si>
  <si>
    <t>武道会4</t>
    <phoneticPr fontId="1"/>
  </si>
  <si>
    <t>胖布欧</t>
    <phoneticPr fontId="1"/>
  </si>
  <si>
    <t>造型驿传</t>
    <phoneticPr fontId="1"/>
  </si>
  <si>
    <t>父子摸头</t>
    <phoneticPr fontId="1"/>
  </si>
  <si>
    <t>超像</t>
    <phoneticPr fontId="1"/>
  </si>
  <si>
    <t>克林</t>
    <phoneticPr fontId="1"/>
  </si>
  <si>
    <t>眼睛悟饭</t>
    <phoneticPr fontId="1"/>
  </si>
  <si>
    <t>贝吉塔大猿</t>
    <phoneticPr fontId="1"/>
  </si>
  <si>
    <t>野兽悟饭</t>
    <phoneticPr fontId="1"/>
  </si>
  <si>
    <t>桃红悟空</t>
    <phoneticPr fontId="1"/>
  </si>
  <si>
    <t>Gxmateria</t>
    <phoneticPr fontId="1"/>
  </si>
  <si>
    <t>弗利萨</t>
    <phoneticPr fontId="1"/>
  </si>
  <si>
    <t>Grandista</t>
    <phoneticPr fontId="1"/>
  </si>
  <si>
    <t>初版</t>
    <phoneticPr fontId="1"/>
  </si>
  <si>
    <t>武道会2</t>
    <phoneticPr fontId="1"/>
  </si>
  <si>
    <t>桃白白</t>
    <phoneticPr fontId="1"/>
  </si>
  <si>
    <t>休闲服悟空</t>
    <phoneticPr fontId="1"/>
  </si>
  <si>
    <r>
      <t>那巴</t>
    </r>
    <r>
      <rPr>
        <sz val="11"/>
        <color theme="1"/>
        <rFont val="Microsoft YaHei"/>
        <family val="2"/>
      </rPr>
      <t>最终赏</t>
    </r>
    <phoneticPr fontId="1"/>
  </si>
  <si>
    <t>红发贝吉塔+小芳</t>
    <phoneticPr fontId="1"/>
  </si>
  <si>
    <t>肌肉沙鲁</t>
    <phoneticPr fontId="1"/>
  </si>
  <si>
    <t>set</t>
    <phoneticPr fontId="1"/>
  </si>
  <si>
    <t>必杀技</t>
    <phoneticPr fontId="1"/>
  </si>
  <si>
    <t>蓝发贝吉塔+扎马斯</t>
    <phoneticPr fontId="1"/>
  </si>
  <si>
    <t>龟派气功孙悟空</t>
    <phoneticPr fontId="1"/>
  </si>
  <si>
    <t>贝吉塔</t>
    <phoneticPr fontId="1"/>
  </si>
  <si>
    <t>盒损内袋未拆</t>
    <phoneticPr fontId="1"/>
  </si>
  <si>
    <t>BWFC</t>
    <phoneticPr fontId="1"/>
  </si>
  <si>
    <t>Zero</t>
    <phoneticPr fontId="1"/>
  </si>
  <si>
    <t>Collection</t>
    <phoneticPr fontId="1"/>
  </si>
  <si>
    <t>MSP</t>
    <phoneticPr fontId="1"/>
  </si>
  <si>
    <t>HG</t>
    <phoneticPr fontId="1"/>
  </si>
  <si>
    <t>MSP</t>
    <phoneticPr fontId="1"/>
  </si>
  <si>
    <t>LC</t>
    <phoneticPr fontId="1"/>
  </si>
  <si>
    <t>PLEX</t>
    <phoneticPr fontId="1"/>
  </si>
  <si>
    <t>LB</t>
    <phoneticPr fontId="1"/>
  </si>
  <si>
    <t>军装悟空</t>
    <phoneticPr fontId="1"/>
  </si>
  <si>
    <t>第三任务贝吉特</t>
    <phoneticPr fontId="1"/>
  </si>
  <si>
    <t>超赛孙悟饭</t>
    <phoneticPr fontId="1"/>
  </si>
  <si>
    <t>闪耀魅力</t>
    <phoneticPr fontId="1"/>
  </si>
  <si>
    <t>红衣布玛</t>
    <phoneticPr fontId="1"/>
  </si>
  <si>
    <r>
      <t>雷达</t>
    </r>
    <r>
      <rPr>
        <sz val="11"/>
        <color theme="1"/>
        <rFont val="Microsoft YaHei"/>
        <family val="2"/>
      </rPr>
      <t>布玛</t>
    </r>
    <phoneticPr fontId="1"/>
  </si>
  <si>
    <t>FES</t>
    <phoneticPr fontId="1"/>
  </si>
  <si>
    <t>14悟空</t>
    <phoneticPr fontId="1"/>
  </si>
  <si>
    <t>GALS</t>
    <phoneticPr fontId="1"/>
  </si>
  <si>
    <t>军装布玛</t>
    <phoneticPr fontId="1"/>
  </si>
  <si>
    <t>Blitzway</t>
    <phoneticPr fontId="1"/>
  </si>
  <si>
    <t>9号胶囊机车</t>
    <phoneticPr fontId="1"/>
  </si>
  <si>
    <t>金发兰琪</t>
    <phoneticPr fontId="1"/>
  </si>
  <si>
    <t>比迪丽</t>
    <phoneticPr fontId="1"/>
  </si>
  <si>
    <t>成色旧</t>
    <phoneticPr fontId="1"/>
  </si>
  <si>
    <t>兔女郎布玛</t>
    <phoneticPr fontId="1"/>
  </si>
  <si>
    <t>机车兰琪</t>
    <phoneticPr fontId="1"/>
  </si>
  <si>
    <t>黑发悟空</t>
    <phoneticPr fontId="1"/>
  </si>
  <si>
    <t>蓝发贝吉特+蓝发悟吉塔</t>
    <phoneticPr fontId="1"/>
  </si>
  <si>
    <t>超赛悟空</t>
    <phoneticPr fontId="1"/>
  </si>
  <si>
    <t>筋斗云小悟空</t>
    <phoneticPr fontId="1"/>
  </si>
  <si>
    <t>红衣</t>
    <phoneticPr fontId="1"/>
  </si>
  <si>
    <t>紫衣</t>
    <phoneticPr fontId="1"/>
  </si>
  <si>
    <t>卖出</t>
  </si>
  <si>
    <t>50th</t>
    <phoneticPr fontId="1"/>
  </si>
  <si>
    <t>宇宙服悟空</t>
    <phoneticPr fontId="1"/>
  </si>
  <si>
    <t>丹迪</t>
    <phoneticPr fontId="1"/>
  </si>
  <si>
    <t>双封</t>
    <phoneticPr fontId="1"/>
  </si>
  <si>
    <t>CS</t>
    <phoneticPr fontId="1"/>
  </si>
  <si>
    <t>元气斩克林</t>
    <phoneticPr fontId="1"/>
  </si>
  <si>
    <t>孙悟饭爷爷</t>
    <phoneticPr fontId="1"/>
  </si>
  <si>
    <t>肌肉悟空</t>
    <phoneticPr fontId="1"/>
  </si>
  <si>
    <t>SMSP</t>
    <phoneticPr fontId="1"/>
  </si>
  <si>
    <t>棍空A赏</t>
    <phoneticPr fontId="1"/>
  </si>
  <si>
    <t>无桩</t>
    <phoneticPr fontId="1"/>
  </si>
  <si>
    <t>CW</t>
    <phoneticPr fontId="1"/>
  </si>
  <si>
    <t>Vibrastar</t>
    <phoneticPr fontId="1"/>
  </si>
  <si>
    <t>井上鸢</t>
    <phoneticPr fontId="1"/>
  </si>
  <si>
    <t>邪念波</t>
    <phoneticPr fontId="1"/>
  </si>
  <si>
    <t>抬头龙1.0</t>
    <phoneticPr fontId="1"/>
  </si>
  <si>
    <t>无盒</t>
    <phoneticPr fontId="1"/>
  </si>
  <si>
    <t>龟仙流龟仙人</t>
    <phoneticPr fontId="1"/>
  </si>
  <si>
    <t>悟吉塔</t>
    <phoneticPr fontId="1"/>
  </si>
  <si>
    <t>自在极意</t>
    <phoneticPr fontId="1"/>
  </si>
  <si>
    <t>比鲁斯</t>
    <phoneticPr fontId="1"/>
  </si>
  <si>
    <t>一星龙</t>
    <phoneticPr fontId="1"/>
  </si>
  <si>
    <t>肌肉小悟饭</t>
    <phoneticPr fontId="1"/>
  </si>
  <si>
    <t>FLARE</t>
    <phoneticPr fontId="1"/>
  </si>
  <si>
    <t>格温多琳</t>
    <phoneticPr fontId="1"/>
  </si>
  <si>
    <t>奥丁领域</t>
    <phoneticPr fontId="1"/>
  </si>
  <si>
    <t>自爆弗利萨</t>
    <phoneticPr fontId="1"/>
  </si>
  <si>
    <t>红色兔女郎索尼子</t>
    <phoneticPr fontId="1"/>
  </si>
  <si>
    <t>FuRyu</t>
    <phoneticPr fontId="1"/>
  </si>
  <si>
    <t>蓝色兔女郎索尼子</t>
    <phoneticPr fontId="1"/>
  </si>
  <si>
    <t>SEGA</t>
    <phoneticPr fontId="1"/>
  </si>
  <si>
    <t>黑色兔女郎索尼子</t>
    <phoneticPr fontId="1"/>
  </si>
  <si>
    <t>世界计划多彩舞台 初音未来</t>
    <phoneticPr fontId="1"/>
  </si>
  <si>
    <t>激突 超赛悟空</t>
    <phoneticPr fontId="1"/>
  </si>
  <si>
    <t>弗利萨婴儿车</t>
    <phoneticPr fontId="1"/>
  </si>
  <si>
    <t>地球贝吉塔</t>
    <phoneticPr fontId="1"/>
  </si>
  <si>
    <t>界王拳悟空</t>
    <phoneticPr fontId="1"/>
  </si>
  <si>
    <t>肌肉特兰克斯</t>
    <phoneticPr fontId="1"/>
  </si>
  <si>
    <t>ROS</t>
    <phoneticPr fontId="1"/>
  </si>
  <si>
    <t>皮拉夫大王</t>
    <phoneticPr fontId="1"/>
  </si>
  <si>
    <t>比克家族</t>
    <phoneticPr fontId="1"/>
  </si>
  <si>
    <t>小沙鲁</t>
    <phoneticPr fontId="1"/>
  </si>
  <si>
    <t>B款</t>
    <phoneticPr fontId="1"/>
  </si>
  <si>
    <t>小舞阿修</t>
    <phoneticPr fontId="1"/>
  </si>
  <si>
    <t>悟饭</t>
    <phoneticPr fontId="1"/>
  </si>
  <si>
    <t>比克大魔王</t>
    <phoneticPr fontId="1"/>
  </si>
  <si>
    <t>如意棒小悟空</t>
    <phoneticPr fontId="1"/>
  </si>
  <si>
    <t>漫画色超赛悟空</t>
    <phoneticPr fontId="1"/>
  </si>
  <si>
    <t>漫画色黑发贝吉塔</t>
    <phoneticPr fontId="1"/>
  </si>
  <si>
    <t>机械弗利萨</t>
    <phoneticPr fontId="1"/>
  </si>
  <si>
    <t>漫画色超赛贝吉塔</t>
    <phoneticPr fontId="1"/>
  </si>
  <si>
    <t>祖国</t>
    <phoneticPr fontId="1"/>
  </si>
  <si>
    <t>库尔德王</t>
    <phoneticPr fontId="1"/>
  </si>
  <si>
    <t>三头胖布欧</t>
    <phoneticPr fontId="1"/>
  </si>
  <si>
    <t>6头</t>
    <phoneticPr fontId="1"/>
  </si>
  <si>
    <t>4形态弗利萨</t>
    <phoneticPr fontId="1"/>
  </si>
  <si>
    <t>琪琪</t>
    <phoneticPr fontId="1"/>
  </si>
  <si>
    <t>五月人形</t>
    <phoneticPr fontId="1"/>
  </si>
  <si>
    <t>盔甲小悟空</t>
    <phoneticPr fontId="1"/>
  </si>
  <si>
    <t>炭治郎</t>
    <phoneticPr fontId="1"/>
  </si>
  <si>
    <t>伊之助</t>
    <phoneticPr fontId="1"/>
  </si>
  <si>
    <t>气功波悟饭</t>
    <phoneticPr fontId="1"/>
  </si>
  <si>
    <t>历史盒子</t>
    <phoneticPr fontId="1"/>
  </si>
  <si>
    <t>小悟空</t>
    <phoneticPr fontId="1"/>
  </si>
  <si>
    <t>巴达克</t>
    <phoneticPr fontId="1"/>
  </si>
  <si>
    <t>SMSD</t>
    <phoneticPr fontId="1"/>
  </si>
  <si>
    <t>爆气悟空</t>
    <phoneticPr fontId="1"/>
  </si>
  <si>
    <t>黑悟空</t>
    <phoneticPr fontId="1"/>
  </si>
  <si>
    <t>黑发悟吉塔</t>
    <phoneticPr fontId="1"/>
  </si>
  <si>
    <t>人造人17号</t>
    <phoneticPr fontId="1"/>
  </si>
  <si>
    <t>蓝衣白裤弯腰</t>
    <phoneticPr fontId="1"/>
  </si>
  <si>
    <t>站姿</t>
    <phoneticPr fontId="1"/>
  </si>
  <si>
    <t>机枪兰琪</t>
    <phoneticPr fontId="1"/>
  </si>
  <si>
    <t>绿色</t>
    <phoneticPr fontId="1"/>
  </si>
  <si>
    <t>超4悟空04色</t>
    <phoneticPr fontId="1"/>
  </si>
  <si>
    <t>蹲姿</t>
    <phoneticPr fontId="1"/>
  </si>
  <si>
    <t>燃烧的战士</t>
    <phoneticPr fontId="1"/>
  </si>
  <si>
    <t>踩波悟空</t>
    <phoneticPr fontId="1"/>
  </si>
  <si>
    <t>蹲姿巴达克04色</t>
    <phoneticPr fontId="1"/>
  </si>
  <si>
    <t>蹲姿巴达克03色</t>
    <phoneticPr fontId="1"/>
  </si>
  <si>
    <t>龙王的工作</t>
    <phoneticPr fontId="1"/>
  </si>
  <si>
    <t>空银子</t>
    <phoneticPr fontId="1"/>
  </si>
  <si>
    <t>Alter</t>
    <phoneticPr fontId="1"/>
  </si>
  <si>
    <t>青春期猪头少年不做兔女郎学姐的梦</t>
    <phoneticPr fontId="1"/>
  </si>
  <si>
    <t>樱岛麻衣</t>
    <phoneticPr fontId="1"/>
  </si>
  <si>
    <t>人造人16号</t>
    <phoneticPr fontId="1"/>
  </si>
  <si>
    <t>黄金弗利萨</t>
    <phoneticPr fontId="1"/>
  </si>
  <si>
    <t>压盒</t>
    <phoneticPr fontId="1"/>
  </si>
  <si>
    <t>完全体沙鲁</t>
    <phoneticPr fontId="1"/>
  </si>
  <si>
    <t>已拆</t>
    <phoneticPr fontId="1"/>
  </si>
  <si>
    <t>棍子小悟空</t>
    <phoneticPr fontId="1"/>
  </si>
  <si>
    <t>地球悟饭</t>
    <phoneticPr fontId="1"/>
  </si>
  <si>
    <t>人造人19号</t>
    <phoneticPr fontId="1"/>
  </si>
  <si>
    <t>人造人20号</t>
    <phoneticPr fontId="1"/>
  </si>
  <si>
    <t>父子抱A赏</t>
    <phoneticPr fontId="1"/>
  </si>
  <si>
    <t>沙鲁一形态</t>
    <phoneticPr fontId="1"/>
  </si>
  <si>
    <t>地球龟仙人</t>
    <phoneticPr fontId="1"/>
  </si>
  <si>
    <t>地球天津饭</t>
    <phoneticPr fontId="1"/>
  </si>
  <si>
    <t>常态特兰克斯</t>
    <phoneticPr fontId="1"/>
  </si>
  <si>
    <t>地球饺子</t>
    <phoneticPr fontId="1"/>
  </si>
  <si>
    <t>达列斯</t>
    <phoneticPr fontId="1"/>
  </si>
  <si>
    <t>L赏布罗利</t>
    <phoneticPr fontId="1"/>
  </si>
  <si>
    <t>肥龙D赏布罗利</t>
    <phoneticPr fontId="1"/>
  </si>
  <si>
    <t>LC</t>
    <phoneticPr fontId="1"/>
  </si>
  <si>
    <t>蹲姿巴达克01色</t>
    <phoneticPr fontId="1"/>
  </si>
  <si>
    <t>nero巴达克</t>
    <phoneticPr fontId="1"/>
  </si>
  <si>
    <t>小布欧</t>
    <phoneticPr fontId="1"/>
  </si>
  <si>
    <t>超3</t>
    <phoneticPr fontId="1"/>
  </si>
  <si>
    <t>宇宙服克林</t>
    <phoneticPr fontId="1"/>
  </si>
  <si>
    <t>特兰克斯vs弗利萨</t>
    <phoneticPr fontId="1"/>
  </si>
  <si>
    <t>书包芳芳</t>
    <phoneticPr fontId="1"/>
  </si>
  <si>
    <t>地球克林</t>
    <phoneticPr fontId="1"/>
  </si>
  <si>
    <t>曼达洛人</t>
    <phoneticPr fontId="1"/>
  </si>
  <si>
    <t>贝斯卡金属盔甲</t>
    <phoneticPr fontId="1"/>
  </si>
  <si>
    <t>沙鲁全形态</t>
    <phoneticPr fontId="1"/>
  </si>
  <si>
    <t>SHF</t>
    <phoneticPr fontId="1"/>
  </si>
  <si>
    <t>婴儿车弗利萨</t>
    <phoneticPr fontId="1"/>
  </si>
  <si>
    <t>弗利萨全形态</t>
    <phoneticPr fontId="1"/>
  </si>
  <si>
    <t>龙珠</t>
    <phoneticPr fontId="1"/>
  </si>
  <si>
    <t>桌面系列</t>
    <phoneticPr fontId="1"/>
  </si>
  <si>
    <t>Zero</t>
    <phoneticPr fontId="1"/>
  </si>
  <si>
    <t>超3龙拳</t>
    <phoneticPr fontId="1"/>
  </si>
  <si>
    <t>超3龙拳</t>
    <phoneticPr fontId="1"/>
  </si>
  <si>
    <t>龙珠</t>
    <phoneticPr fontId="1"/>
  </si>
  <si>
    <t>HG</t>
    <phoneticPr fontId="1"/>
  </si>
  <si>
    <t>数码宝贝</t>
    <phoneticPr fontId="1"/>
  </si>
  <si>
    <t>FRS</t>
    <phoneticPr fontId="1"/>
  </si>
  <si>
    <t>机械暴龙兽</t>
    <phoneticPr fontId="1"/>
  </si>
  <si>
    <t>出阵</t>
    <phoneticPr fontId="1"/>
  </si>
  <si>
    <r>
      <t>比克</t>
    </r>
    <r>
      <rPr>
        <sz val="11"/>
        <color theme="1"/>
        <rFont val="Microsoft YaHei"/>
        <family val="2"/>
      </rPr>
      <t>A款</t>
    </r>
    <phoneticPr fontId="1"/>
  </si>
  <si>
    <r>
      <t>比克</t>
    </r>
    <r>
      <rPr>
        <sz val="11"/>
        <color theme="1"/>
        <rFont val="Microsoft YaHei"/>
        <family val="2"/>
      </rPr>
      <t>B款</t>
    </r>
    <phoneticPr fontId="1"/>
  </si>
  <si>
    <t>超赛贝吉特</t>
    <phoneticPr fontId="1"/>
  </si>
  <si>
    <t>全新</t>
  </si>
  <si>
    <t>超赛特兰克斯</t>
    <phoneticPr fontId="1"/>
  </si>
  <si>
    <t>跳刀特兰克斯</t>
    <phoneticPr fontId="1"/>
  </si>
  <si>
    <t>短笛 魔贯光杀炮</t>
    <phoneticPr fontId="1"/>
  </si>
  <si>
    <t>桌面系列</t>
    <phoneticPr fontId="1"/>
  </si>
  <si>
    <t>父子机车</t>
    <phoneticPr fontId="1"/>
  </si>
  <si>
    <t>LC</t>
    <phoneticPr fontId="1"/>
  </si>
  <si>
    <t>发波悟空</t>
    <phoneticPr fontId="1"/>
  </si>
  <si>
    <t>FES</t>
    <phoneticPr fontId="1"/>
  </si>
  <si>
    <t>12悟空</t>
    <phoneticPr fontId="1"/>
  </si>
  <si>
    <t>孙悟饭</t>
    <phoneticPr fontId="1"/>
  </si>
  <si>
    <t>BOS</t>
    <phoneticPr fontId="1"/>
  </si>
  <si>
    <t>超3悟天克斯</t>
    <phoneticPr fontId="1"/>
  </si>
  <si>
    <t>放弃定金</t>
    <phoneticPr fontId="1"/>
  </si>
  <si>
    <t>超3悟空</t>
    <phoneticPr fontId="1"/>
  </si>
  <si>
    <t>一番赏</t>
    <phoneticPr fontId="1"/>
  </si>
  <si>
    <t>羁绊黑发贝吉塔</t>
    <phoneticPr fontId="1"/>
  </si>
  <si>
    <t>羁绊黑发悟空</t>
    <phoneticPr fontId="1"/>
  </si>
  <si>
    <t>水晶球</t>
    <phoneticPr fontId="1"/>
  </si>
  <si>
    <t>预定</t>
    <phoneticPr fontId="1"/>
  </si>
  <si>
    <t>预定，已拆</t>
    <phoneticPr fontId="1"/>
  </si>
  <si>
    <t>新版预定，已拆</t>
    <phoneticPr fontId="1"/>
  </si>
  <si>
    <t>邪念波</t>
    <phoneticPr fontId="1"/>
  </si>
  <si>
    <t>街霸</t>
    <phoneticPr fontId="1"/>
  </si>
  <si>
    <t>MF</t>
    <phoneticPr fontId="1"/>
  </si>
  <si>
    <t>春丽</t>
    <phoneticPr fontId="1"/>
  </si>
  <si>
    <t>拉蒂兹</t>
    <phoneticPr fontId="1"/>
  </si>
  <si>
    <t>人造人</t>
    <phoneticPr fontId="1"/>
  </si>
  <si>
    <t>海贼王</t>
    <phoneticPr fontId="1"/>
  </si>
  <si>
    <t>路飞全形态</t>
    <phoneticPr fontId="1"/>
  </si>
  <si>
    <t>悟空全形态</t>
    <phoneticPr fontId="1"/>
  </si>
  <si>
    <t>24年3月</t>
    <phoneticPr fontId="1"/>
  </si>
  <si>
    <t>24年2月</t>
    <phoneticPr fontId="1"/>
  </si>
  <si>
    <t>24年7月</t>
    <phoneticPr fontId="1"/>
  </si>
  <si>
    <t>定金</t>
    <phoneticPr fontId="1"/>
  </si>
  <si>
    <t>尾款</t>
    <phoneticPr fontId="1"/>
  </si>
  <si>
    <t>更衣人偶坠入爱河</t>
    <phoneticPr fontId="1"/>
  </si>
  <si>
    <t>Taito</t>
    <phoneticPr fontId="1"/>
  </si>
  <si>
    <t>Taito</t>
    <phoneticPr fontId="1"/>
  </si>
  <si>
    <t>喜多川海梦</t>
    <phoneticPr fontId="1"/>
  </si>
  <si>
    <t>130重涂</t>
    <phoneticPr fontId="1"/>
  </si>
  <si>
    <t>WCF</t>
    <phoneticPr fontId="1"/>
  </si>
  <si>
    <t>宝藏1</t>
    <phoneticPr fontId="1"/>
  </si>
  <si>
    <t>6件，留一件</t>
    <phoneticPr fontId="1"/>
  </si>
  <si>
    <t>鬼灭之刃</t>
    <phoneticPr fontId="1"/>
  </si>
  <si>
    <t>善逸</t>
    <phoneticPr fontId="1"/>
  </si>
  <si>
    <t>3件</t>
    <phoneticPr fontId="1"/>
  </si>
  <si>
    <t>伊之助</t>
    <phoneticPr fontId="1"/>
  </si>
  <si>
    <t>3件，还剩一件初女装的四个</t>
    <phoneticPr fontId="1"/>
  </si>
  <si>
    <t>利润率</t>
    <phoneticPr fontId="1"/>
  </si>
  <si>
    <t>历史盒子</t>
    <phoneticPr fontId="1"/>
  </si>
  <si>
    <t>超赛悟空2</t>
    <phoneticPr fontId="1"/>
  </si>
  <si>
    <t>漫画</t>
    <phoneticPr fontId="1"/>
  </si>
  <si>
    <t>完全版漫画</t>
    <phoneticPr fontId="1"/>
  </si>
  <si>
    <t>萨博变身</t>
    <phoneticPr fontId="1"/>
  </si>
  <si>
    <t>萨博</t>
    <phoneticPr fontId="1"/>
  </si>
  <si>
    <t>24年4月</t>
    <phoneticPr fontId="1"/>
  </si>
  <si>
    <t>24年1月</t>
    <phoneticPr fontId="1"/>
  </si>
  <si>
    <t>基纽特战队</t>
    <phoneticPr fontId="1"/>
  </si>
  <si>
    <t>SHF</t>
    <phoneticPr fontId="1"/>
  </si>
  <si>
    <t>9号胶囊机车</t>
    <phoneticPr fontId="1"/>
  </si>
  <si>
    <t>青春恋爱物语</t>
    <phoneticPr fontId="1"/>
  </si>
  <si>
    <t>GSC</t>
    <phoneticPr fontId="1"/>
  </si>
  <si>
    <t>雪乃</t>
    <phoneticPr fontId="1"/>
  </si>
  <si>
    <t>BWFC</t>
    <phoneticPr fontId="1"/>
  </si>
  <si>
    <t>蓝发悟吉塔01色</t>
    <phoneticPr fontId="1"/>
  </si>
  <si>
    <t>状态</t>
    <phoneticPr fontId="1"/>
  </si>
  <si>
    <t>龟仙人</t>
    <phoneticPr fontId="1"/>
  </si>
  <si>
    <t>巴达克</t>
    <phoneticPr fontId="1"/>
  </si>
  <si>
    <t>成本价格</t>
    <phoneticPr fontId="1"/>
  </si>
  <si>
    <t>利润</t>
    <phoneticPr fontId="1"/>
  </si>
  <si>
    <t>总卖出成本</t>
    <phoneticPr fontId="1"/>
  </si>
  <si>
    <t>激突
（小布欧+悟饭+赛亚超人悟饭+达普拉）</t>
    <phoneticPr fontId="1"/>
  </si>
  <si>
    <t>卖出成本</t>
    <phoneticPr fontId="1"/>
  </si>
  <si>
    <t>总卖出成本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</si>
</sst>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2"/>
      <color theme="1"/>
      <name val="游ゴシック"/>
      <family val="2"/>
      <scheme val="minor"/>
    </font>
    <font>
      <b/>
      <sz val="12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0"/>
      <color rgb="FF333333"/>
      <name val="Arial"/>
      <family val="2"/>
    </font>
    <font>
      <sz val="11"/>
      <color theme="1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/>
    <xf numFmtId="0" fontId="4" fillId="2" borderId="0" xfId="0" applyFont="1" applyFill="1"/>
    <xf numFmtId="0" fontId="2" fillId="0" borderId="1" xfId="0" applyFont="1" applyBorder="1"/>
    <xf numFmtId="0" fontId="0" fillId="0" borderId="1" xfId="0" applyBorder="1"/>
    <xf numFmtId="10" fontId="0" fillId="0" borderId="0" xfId="0" applyNumberFormat="1"/>
    <xf numFmtId="10" fontId="4" fillId="2" borderId="0" xfId="0" applyNumberFormat="1" applyFont="1" applyFill="1"/>
    <xf numFmtId="10" fontId="2" fillId="0" borderId="0" xfId="0" applyNumberFormat="1" applyFont="1"/>
    <xf numFmtId="0" fontId="2" fillId="3" borderId="0" xfId="0" applyFont="1" applyFill="1"/>
    <xf numFmtId="0" fontId="2" fillId="0" borderId="0" xfId="0" applyFont="1" applyFill="1"/>
    <xf numFmtId="10" fontId="0" fillId="0" borderId="1" xfId="0" applyNumberFormat="1" applyBorder="1"/>
    <xf numFmtId="0" fontId="2" fillId="0" borderId="1" xfId="0" applyFont="1" applyFill="1" applyBorder="1"/>
    <xf numFmtId="0" fontId="5" fillId="2" borderId="0" xfId="0" applyFont="1" applyFill="1"/>
    <xf numFmtId="0" fontId="6" fillId="0" borderId="0" xfId="0" applyFont="1"/>
    <xf numFmtId="49" fontId="4" fillId="2" borderId="0" xfId="0" applyNumberFormat="1" applyFont="1" applyFill="1"/>
    <xf numFmtId="49" fontId="2" fillId="0" borderId="0" xfId="0" applyNumberFormat="1" applyFont="1" applyFill="1"/>
    <xf numFmtId="49" fontId="0" fillId="0" borderId="0" xfId="0" applyNumberFormat="1"/>
    <xf numFmtId="49" fontId="2" fillId="0" borderId="0" xfId="0" applyNumberFormat="1" applyFont="1"/>
    <xf numFmtId="10" fontId="2" fillId="0" borderId="0" xfId="0" applyNumberFormat="1" applyFont="1" applyFill="1"/>
    <xf numFmtId="176" fontId="4" fillId="2" borderId="0" xfId="0" applyNumberFormat="1" applyFont="1" applyFill="1"/>
    <xf numFmtId="176" fontId="2" fillId="0" borderId="0" xfId="0" applyNumberFormat="1" applyFont="1" applyFill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9"/>
  <sheetViews>
    <sheetView tabSelected="1" topLeftCell="C1" workbookViewId="0">
      <pane ySplit="1" topLeftCell="A29" activePane="bottomLeft" state="frozen"/>
      <selection pane="bottomLeft" activeCell="C1" sqref="C1"/>
    </sheetView>
  </sheetViews>
  <sheetFormatPr defaultRowHeight="18" x14ac:dyDescent="0.45"/>
  <cols>
    <col min="1" max="1" width="17.8984375" customWidth="1"/>
    <col min="2" max="2" width="11.19921875" bestFit="1" customWidth="1"/>
    <col min="3" max="3" width="20.5" bestFit="1" customWidth="1"/>
    <col min="4" max="4" width="11.69921875" bestFit="1" customWidth="1"/>
    <col min="5" max="5" width="11.59765625" bestFit="1" customWidth="1"/>
    <col min="6" max="6" width="11.59765625" customWidth="1"/>
    <col min="13" max="13" width="9" style="7"/>
    <col min="14" max="14" width="24.59765625" bestFit="1" customWidth="1"/>
    <col min="16" max="16" width="10.3984375" bestFit="1" customWidth="1"/>
  </cols>
  <sheetData>
    <row r="1" spans="1:17" ht="19.8" x14ac:dyDescent="0.5">
      <c r="A1" s="14" t="s">
        <v>13</v>
      </c>
      <c r="B1" s="14" t="s">
        <v>37</v>
      </c>
      <c r="C1" s="3" t="s">
        <v>0</v>
      </c>
      <c r="D1" s="4" t="s">
        <v>7</v>
      </c>
      <c r="E1" s="4" t="s">
        <v>1</v>
      </c>
      <c r="F1" s="4" t="s">
        <v>6</v>
      </c>
      <c r="G1" s="4" t="s">
        <v>2</v>
      </c>
      <c r="H1" s="4" t="s">
        <v>11</v>
      </c>
      <c r="I1" s="4" t="s">
        <v>12</v>
      </c>
      <c r="J1" s="4" t="s">
        <v>343</v>
      </c>
      <c r="K1" s="4" t="s">
        <v>3</v>
      </c>
      <c r="L1" s="4" t="s">
        <v>344</v>
      </c>
      <c r="M1" s="8" t="s">
        <v>323</v>
      </c>
      <c r="N1" s="8" t="s">
        <v>24</v>
      </c>
    </row>
    <row r="2" spans="1:17" x14ac:dyDescent="0.45">
      <c r="A2" s="1" t="s">
        <v>14</v>
      </c>
      <c r="B2" s="1" t="s">
        <v>114</v>
      </c>
      <c r="C2" s="1" t="s">
        <v>38</v>
      </c>
      <c r="D2" s="1" t="s">
        <v>10</v>
      </c>
      <c r="E2" s="1">
        <v>153</v>
      </c>
      <c r="F2" s="1">
        <v>41</v>
      </c>
      <c r="G2" s="1" t="s">
        <v>5</v>
      </c>
      <c r="H2" s="1"/>
      <c r="I2" s="1">
        <f>(E2+F2+H2)</f>
        <v>194</v>
      </c>
      <c r="J2" s="1"/>
      <c r="K2" s="1"/>
      <c r="L2" s="1"/>
      <c r="M2" s="9"/>
    </row>
    <row r="3" spans="1:17" x14ac:dyDescent="0.45">
      <c r="A3" s="1" t="s">
        <v>14</v>
      </c>
      <c r="B3" s="15" t="s">
        <v>40</v>
      </c>
      <c r="C3" s="1" t="s">
        <v>39</v>
      </c>
      <c r="D3" s="1" t="s">
        <v>10</v>
      </c>
      <c r="E3" s="1">
        <v>433</v>
      </c>
      <c r="F3" s="1">
        <v>84</v>
      </c>
      <c r="G3" s="1" t="s">
        <v>5</v>
      </c>
      <c r="H3" s="1"/>
      <c r="I3" s="1">
        <f t="shared" ref="I3:J25" si="0">(E3+F3+H3)</f>
        <v>517</v>
      </c>
      <c r="J3" s="1"/>
      <c r="K3" s="1"/>
      <c r="L3" s="1"/>
      <c r="M3" s="9"/>
      <c r="P3" s="5" t="s">
        <v>17</v>
      </c>
      <c r="Q3" s="6">
        <f>SUM(I:I)</f>
        <v>40571</v>
      </c>
    </row>
    <row r="4" spans="1:17" x14ac:dyDescent="0.45">
      <c r="A4" s="1" t="s">
        <v>14</v>
      </c>
      <c r="B4" s="1" t="s">
        <v>42</v>
      </c>
      <c r="C4" s="1" t="s">
        <v>41</v>
      </c>
      <c r="D4" s="1" t="s">
        <v>10</v>
      </c>
      <c r="E4" s="1">
        <v>230</v>
      </c>
      <c r="F4" s="1">
        <v>23</v>
      </c>
      <c r="G4" s="1" t="s">
        <v>5</v>
      </c>
      <c r="H4" s="1"/>
      <c r="I4" s="1">
        <f t="shared" si="0"/>
        <v>253</v>
      </c>
      <c r="J4" s="1"/>
      <c r="K4" s="1"/>
      <c r="L4" s="1"/>
      <c r="M4" s="9"/>
      <c r="P4" s="5" t="s">
        <v>18</v>
      </c>
      <c r="Q4" s="6">
        <f>SUM(K:K)</f>
        <v>6021</v>
      </c>
    </row>
    <row r="5" spans="1:17" x14ac:dyDescent="0.45">
      <c r="A5" s="1" t="s">
        <v>14</v>
      </c>
      <c r="B5" s="15" t="s">
        <v>40</v>
      </c>
      <c r="C5" s="1" t="s">
        <v>43</v>
      </c>
      <c r="D5" s="1" t="s">
        <v>9</v>
      </c>
      <c r="E5" s="1">
        <v>435</v>
      </c>
      <c r="F5" s="1">
        <v>73</v>
      </c>
      <c r="G5" s="1" t="s">
        <v>5</v>
      </c>
      <c r="H5" s="1">
        <v>17</v>
      </c>
      <c r="I5" s="1">
        <f t="shared" si="0"/>
        <v>525</v>
      </c>
      <c r="J5" s="1"/>
      <c r="K5" s="1"/>
      <c r="L5" s="1"/>
      <c r="M5" s="9"/>
      <c r="P5" s="5" t="s">
        <v>345</v>
      </c>
      <c r="Q5" s="6">
        <f>SUM(J:J)</f>
        <v>4955</v>
      </c>
    </row>
    <row r="6" spans="1:17" x14ac:dyDescent="0.45">
      <c r="A6" s="1" t="s">
        <v>14</v>
      </c>
      <c r="B6" s="1" t="s">
        <v>114</v>
      </c>
      <c r="C6" s="1" t="s">
        <v>38</v>
      </c>
      <c r="D6" s="1" t="s">
        <v>9</v>
      </c>
      <c r="E6" s="1">
        <v>194</v>
      </c>
      <c r="F6" s="1">
        <v>50</v>
      </c>
      <c r="G6" s="1" t="s">
        <v>5</v>
      </c>
      <c r="H6" s="1">
        <v>17</v>
      </c>
      <c r="I6" s="1">
        <f t="shared" si="0"/>
        <v>261</v>
      </c>
      <c r="J6" s="1"/>
      <c r="K6" s="1"/>
      <c r="L6" s="1"/>
      <c r="M6" s="9"/>
      <c r="P6" s="5" t="s">
        <v>344</v>
      </c>
      <c r="Q6" s="6">
        <f>SUM(L:L)</f>
        <v>841</v>
      </c>
    </row>
    <row r="7" spans="1:17" x14ac:dyDescent="0.45">
      <c r="A7" s="1" t="s">
        <v>14</v>
      </c>
      <c r="B7" s="1" t="s">
        <v>42</v>
      </c>
      <c r="C7" s="1" t="s">
        <v>44</v>
      </c>
      <c r="D7" s="1" t="s">
        <v>10</v>
      </c>
      <c r="E7" s="1">
        <v>397</v>
      </c>
      <c r="F7" s="1">
        <v>28</v>
      </c>
      <c r="G7" s="1" t="s">
        <v>5</v>
      </c>
      <c r="H7" s="1">
        <v>17</v>
      </c>
      <c r="I7" s="1">
        <f t="shared" si="0"/>
        <v>442</v>
      </c>
      <c r="J7" s="1"/>
      <c r="K7" s="1"/>
      <c r="L7" s="1"/>
      <c r="M7" s="9"/>
      <c r="P7" s="5" t="s">
        <v>323</v>
      </c>
      <c r="Q7" s="12">
        <f>ROUND(Q6/Q5,4)</f>
        <v>0.16969999999999999</v>
      </c>
    </row>
    <row r="8" spans="1:17" x14ac:dyDescent="0.45">
      <c r="A8" s="1" t="s">
        <v>14</v>
      </c>
      <c r="B8" s="1" t="s">
        <v>46</v>
      </c>
      <c r="C8" s="1" t="s">
        <v>45</v>
      </c>
      <c r="D8" s="1" t="s">
        <v>9</v>
      </c>
      <c r="E8" s="1">
        <v>242</v>
      </c>
      <c r="F8" s="1">
        <v>62</v>
      </c>
      <c r="G8" s="1" t="s">
        <v>4</v>
      </c>
      <c r="H8" s="1"/>
      <c r="I8" s="1">
        <f t="shared" si="0"/>
        <v>304</v>
      </c>
      <c r="J8" s="1">
        <f>I8</f>
        <v>304</v>
      </c>
      <c r="K8" s="1">
        <v>365</v>
      </c>
      <c r="L8" s="1">
        <f>(K8-I8)</f>
        <v>61</v>
      </c>
      <c r="M8" s="9">
        <f>ROUND(L8/J8,4)</f>
        <v>0.20069999999999999</v>
      </c>
      <c r="N8" s="1" t="s">
        <v>28</v>
      </c>
      <c r="P8" s="5" t="s">
        <v>19</v>
      </c>
      <c r="Q8" s="6">
        <f>Q3-Q4</f>
        <v>34550</v>
      </c>
    </row>
    <row r="9" spans="1:17" x14ac:dyDescent="0.45">
      <c r="A9" s="1" t="s">
        <v>14</v>
      </c>
      <c r="B9" s="1" t="s">
        <v>48</v>
      </c>
      <c r="C9" s="1" t="s">
        <v>47</v>
      </c>
      <c r="D9" s="1" t="s">
        <v>10</v>
      </c>
      <c r="E9" s="1">
        <v>855</v>
      </c>
      <c r="F9" s="1">
        <v>27</v>
      </c>
      <c r="G9" s="1" t="s">
        <v>4</v>
      </c>
      <c r="H9" s="1">
        <v>19</v>
      </c>
      <c r="I9" s="1">
        <f t="shared" si="0"/>
        <v>901</v>
      </c>
      <c r="J9" s="1">
        <f>I9</f>
        <v>901</v>
      </c>
      <c r="K9" s="1">
        <v>1100</v>
      </c>
      <c r="L9" s="1">
        <f>(K9-I9)</f>
        <v>199</v>
      </c>
      <c r="M9" s="9">
        <f>ROUND(L9/J9,4)</f>
        <v>0.22090000000000001</v>
      </c>
    </row>
    <row r="10" spans="1:17" x14ac:dyDescent="0.45">
      <c r="A10" s="1" t="s">
        <v>14</v>
      </c>
      <c r="B10" s="1" t="s">
        <v>114</v>
      </c>
      <c r="C10" s="1" t="s">
        <v>49</v>
      </c>
      <c r="D10" s="1" t="s">
        <v>10</v>
      </c>
      <c r="E10" s="1">
        <v>271</v>
      </c>
      <c r="F10" s="1">
        <v>12</v>
      </c>
      <c r="G10" s="1" t="s">
        <v>5</v>
      </c>
      <c r="H10" s="1">
        <v>19</v>
      </c>
      <c r="I10" s="1">
        <f t="shared" si="0"/>
        <v>302</v>
      </c>
      <c r="J10" s="1"/>
      <c r="K10" s="1"/>
      <c r="L10" s="1"/>
      <c r="M10" s="9"/>
    </row>
    <row r="11" spans="1:17" x14ac:dyDescent="0.45">
      <c r="A11" s="1" t="s">
        <v>15</v>
      </c>
      <c r="B11" s="1" t="s">
        <v>46</v>
      </c>
      <c r="C11" s="1" t="s">
        <v>50</v>
      </c>
      <c r="D11" s="1" t="s">
        <v>9</v>
      </c>
      <c r="E11" s="1">
        <v>133</v>
      </c>
      <c r="F11" s="1">
        <v>15</v>
      </c>
      <c r="G11" s="1" t="s">
        <v>5</v>
      </c>
      <c r="H11" s="1">
        <v>19</v>
      </c>
      <c r="I11" s="1">
        <f t="shared" si="0"/>
        <v>167</v>
      </c>
      <c r="J11" s="1"/>
      <c r="K11" s="1"/>
      <c r="L11" s="1"/>
      <c r="M11" s="9"/>
    </row>
    <row r="12" spans="1:17" x14ac:dyDescent="0.45">
      <c r="A12" s="1" t="s">
        <v>15</v>
      </c>
      <c r="B12" s="1" t="s">
        <v>46</v>
      </c>
      <c r="C12" s="1" t="s">
        <v>51</v>
      </c>
      <c r="D12" s="1" t="s">
        <v>9</v>
      </c>
      <c r="E12" s="1">
        <v>178</v>
      </c>
      <c r="F12" s="1">
        <v>12</v>
      </c>
      <c r="G12" s="1" t="s">
        <v>5</v>
      </c>
      <c r="H12" s="1">
        <v>19</v>
      </c>
      <c r="I12" s="1">
        <f t="shared" si="0"/>
        <v>209</v>
      </c>
      <c r="J12" s="1"/>
      <c r="K12" s="1"/>
      <c r="L12" s="1"/>
      <c r="M12" s="9"/>
    </row>
    <row r="13" spans="1:17" ht="48" x14ac:dyDescent="0.45">
      <c r="A13" s="1" t="s">
        <v>14</v>
      </c>
      <c r="B13" s="1" t="s">
        <v>46</v>
      </c>
      <c r="C13" s="2" t="s">
        <v>346</v>
      </c>
      <c r="D13" s="1" t="s">
        <v>9</v>
      </c>
      <c r="E13" s="1">
        <v>1125</v>
      </c>
      <c r="F13" s="1">
        <v>99</v>
      </c>
      <c r="G13" s="1" t="s">
        <v>5</v>
      </c>
      <c r="H13" s="1">
        <v>70</v>
      </c>
      <c r="I13" s="1">
        <f t="shared" si="0"/>
        <v>1294</v>
      </c>
      <c r="J13" s="1"/>
      <c r="K13" s="1"/>
      <c r="L13" s="1"/>
      <c r="M13" s="9"/>
      <c r="N13" s="1" t="s">
        <v>28</v>
      </c>
    </row>
    <row r="14" spans="1:17" x14ac:dyDescent="0.45">
      <c r="A14" s="1" t="s">
        <v>14</v>
      </c>
      <c r="B14" s="1" t="s">
        <v>48</v>
      </c>
      <c r="C14" s="1" t="s">
        <v>47</v>
      </c>
      <c r="D14" s="1" t="s">
        <v>9</v>
      </c>
      <c r="E14" s="1">
        <v>1075</v>
      </c>
      <c r="F14" s="1">
        <v>50</v>
      </c>
      <c r="G14" s="1" t="s">
        <v>4</v>
      </c>
      <c r="H14" s="1">
        <v>19</v>
      </c>
      <c r="I14" s="1">
        <f t="shared" si="0"/>
        <v>1144</v>
      </c>
      <c r="J14" s="1">
        <f>I14</f>
        <v>1144</v>
      </c>
      <c r="K14" s="1">
        <v>1160</v>
      </c>
      <c r="L14" s="1">
        <f t="shared" ref="L14:L23" si="1">(K14-I14)</f>
        <v>16</v>
      </c>
      <c r="M14" s="9">
        <f>ROUND(L14/J14,4)</f>
        <v>1.4E-2</v>
      </c>
    </row>
    <row r="15" spans="1:17" x14ac:dyDescent="0.45">
      <c r="A15" s="1" t="s">
        <v>14</v>
      </c>
      <c r="B15" s="1" t="s">
        <v>46</v>
      </c>
      <c r="C15" s="1" t="s">
        <v>52</v>
      </c>
      <c r="D15" s="1" t="s">
        <v>10</v>
      </c>
      <c r="E15" s="1">
        <v>401</v>
      </c>
      <c r="F15" s="1">
        <v>82</v>
      </c>
      <c r="G15" s="1" t="s">
        <v>4</v>
      </c>
      <c r="H15" s="1">
        <v>19</v>
      </c>
      <c r="I15" s="1">
        <f t="shared" si="0"/>
        <v>502</v>
      </c>
      <c r="J15" s="1">
        <f>I15</f>
        <v>502</v>
      </c>
      <c r="K15" s="1">
        <v>679</v>
      </c>
      <c r="L15" s="1">
        <f t="shared" si="1"/>
        <v>177</v>
      </c>
      <c r="M15" s="9">
        <f>ROUND(L15/J15,4)</f>
        <v>0.35260000000000002</v>
      </c>
      <c r="N15" s="1" t="s">
        <v>25</v>
      </c>
    </row>
    <row r="16" spans="1:17" x14ac:dyDescent="0.45">
      <c r="A16" s="1" t="s">
        <v>16</v>
      </c>
      <c r="B16" s="1" t="s">
        <v>46</v>
      </c>
      <c r="C16" s="1" t="s">
        <v>53</v>
      </c>
      <c r="D16" s="1" t="s">
        <v>9</v>
      </c>
      <c r="E16" s="1">
        <v>262</v>
      </c>
      <c r="F16" s="1">
        <v>17</v>
      </c>
      <c r="G16" s="1" t="s">
        <v>5</v>
      </c>
      <c r="H16" s="1">
        <v>19</v>
      </c>
      <c r="I16" s="1">
        <f t="shared" si="0"/>
        <v>298</v>
      </c>
      <c r="J16" s="1"/>
      <c r="K16" s="1"/>
      <c r="L16" s="1"/>
      <c r="M16" s="9"/>
    </row>
    <row r="17" spans="1:18" x14ac:dyDescent="0.45">
      <c r="A17" s="1" t="s">
        <v>16</v>
      </c>
      <c r="B17" s="1" t="s">
        <v>46</v>
      </c>
      <c r="C17" s="1" t="s">
        <v>53</v>
      </c>
      <c r="D17" s="1" t="s">
        <v>9</v>
      </c>
      <c r="E17" s="1">
        <v>265</v>
      </c>
      <c r="F17" s="1">
        <v>18</v>
      </c>
      <c r="G17" s="1" t="s">
        <v>5</v>
      </c>
      <c r="H17" s="1">
        <v>19</v>
      </c>
      <c r="I17" s="1">
        <f t="shared" si="0"/>
        <v>302</v>
      </c>
      <c r="J17" s="1"/>
      <c r="K17" s="1"/>
      <c r="L17" s="1"/>
      <c r="M17" s="9"/>
    </row>
    <row r="18" spans="1:18" x14ac:dyDescent="0.45">
      <c r="A18" s="1" t="s">
        <v>14</v>
      </c>
      <c r="B18" s="1" t="s">
        <v>115</v>
      </c>
      <c r="C18" s="1" t="s">
        <v>54</v>
      </c>
      <c r="D18" s="1" t="s">
        <v>9</v>
      </c>
      <c r="E18" s="1">
        <v>248</v>
      </c>
      <c r="F18" s="1">
        <v>18</v>
      </c>
      <c r="G18" s="1" t="s">
        <v>5</v>
      </c>
      <c r="H18" s="1">
        <v>46</v>
      </c>
      <c r="I18" s="1">
        <f>(E18+F18+H18)</f>
        <v>312</v>
      </c>
      <c r="J18" s="1"/>
      <c r="K18" s="1"/>
      <c r="L18" s="1"/>
      <c r="M18" s="9"/>
      <c r="N18" s="1"/>
    </row>
    <row r="19" spans="1:18" x14ac:dyDescent="0.45">
      <c r="A19" s="1" t="s">
        <v>14</v>
      </c>
      <c r="B19" s="1" t="s">
        <v>46</v>
      </c>
      <c r="C19" s="1" t="s">
        <v>55</v>
      </c>
      <c r="D19" s="1" t="s">
        <v>9</v>
      </c>
      <c r="E19" s="1">
        <v>287</v>
      </c>
      <c r="F19" s="1">
        <v>41</v>
      </c>
      <c r="G19" s="1" t="s">
        <v>5</v>
      </c>
      <c r="H19" s="1">
        <v>46</v>
      </c>
      <c r="I19" s="1">
        <f>(E19+F19+H19)</f>
        <v>374</v>
      </c>
      <c r="J19" s="1"/>
      <c r="K19" s="1"/>
      <c r="L19" s="1"/>
      <c r="M19" s="9"/>
    </row>
    <row r="20" spans="1:18" x14ac:dyDescent="0.45">
      <c r="A20" s="1" t="s">
        <v>14</v>
      </c>
      <c r="B20" s="1" t="s">
        <v>116</v>
      </c>
      <c r="C20" s="1" t="s">
        <v>56</v>
      </c>
      <c r="D20" s="1" t="s">
        <v>9</v>
      </c>
      <c r="E20" s="1">
        <v>1736</v>
      </c>
      <c r="F20" s="1">
        <v>62</v>
      </c>
      <c r="G20" s="1" t="s">
        <v>5</v>
      </c>
      <c r="H20" s="1">
        <v>47</v>
      </c>
      <c r="I20" s="1">
        <f>(E20+F20+H20)</f>
        <v>1845</v>
      </c>
      <c r="J20" s="1"/>
      <c r="K20" s="1"/>
      <c r="L20" s="1"/>
      <c r="M20" s="9"/>
      <c r="N20" s="1" t="s">
        <v>26</v>
      </c>
    </row>
    <row r="21" spans="1:18" x14ac:dyDescent="0.45">
      <c r="A21" s="1" t="s">
        <v>14</v>
      </c>
      <c r="B21" s="1" t="s">
        <v>117</v>
      </c>
      <c r="C21" s="1" t="s">
        <v>57</v>
      </c>
      <c r="D21" s="1" t="s">
        <v>9</v>
      </c>
      <c r="E21" s="1">
        <v>401</v>
      </c>
      <c r="F21" s="1">
        <v>54</v>
      </c>
      <c r="G21" s="1" t="s">
        <v>5</v>
      </c>
      <c r="H21" s="1">
        <v>47</v>
      </c>
      <c r="I21" s="1">
        <f>(E21+F21+H21)</f>
        <v>502</v>
      </c>
      <c r="J21" s="1"/>
      <c r="K21" s="1"/>
      <c r="L21" s="1"/>
      <c r="M21" s="9"/>
    </row>
    <row r="22" spans="1:18" x14ac:dyDescent="0.45">
      <c r="A22" s="1" t="s">
        <v>14</v>
      </c>
      <c r="B22" s="1" t="s">
        <v>117</v>
      </c>
      <c r="C22" s="1" t="s">
        <v>57</v>
      </c>
      <c r="D22" s="1" t="s">
        <v>8</v>
      </c>
      <c r="E22" s="1">
        <v>383</v>
      </c>
      <c r="F22" s="1">
        <v>69</v>
      </c>
      <c r="G22" s="1" t="s">
        <v>4</v>
      </c>
      <c r="H22" s="1">
        <v>25</v>
      </c>
      <c r="I22" s="1">
        <f t="shared" si="0"/>
        <v>477</v>
      </c>
      <c r="J22" s="1">
        <f>I22</f>
        <v>477</v>
      </c>
      <c r="K22" s="1">
        <v>540</v>
      </c>
      <c r="L22" s="1">
        <f t="shared" si="1"/>
        <v>63</v>
      </c>
      <c r="M22" s="9">
        <f>ROUND(L22/J22,4)</f>
        <v>0.1321</v>
      </c>
      <c r="N22" s="1"/>
    </row>
    <row r="23" spans="1:18" x14ac:dyDescent="0.45">
      <c r="A23" s="1" t="s">
        <v>14</v>
      </c>
      <c r="B23" s="1" t="s">
        <v>116</v>
      </c>
      <c r="C23" s="1" t="s">
        <v>56</v>
      </c>
      <c r="D23" s="1" t="s">
        <v>10</v>
      </c>
      <c r="E23" s="1">
        <v>1159</v>
      </c>
      <c r="F23" s="1">
        <v>77</v>
      </c>
      <c r="G23" s="1" t="s">
        <v>4</v>
      </c>
      <c r="H23" s="1">
        <v>25</v>
      </c>
      <c r="I23" s="1">
        <f t="shared" si="0"/>
        <v>1261</v>
      </c>
      <c r="J23" s="1">
        <f>I23</f>
        <v>1261</v>
      </c>
      <c r="K23" s="1">
        <v>1560</v>
      </c>
      <c r="L23" s="1">
        <f t="shared" si="1"/>
        <v>299</v>
      </c>
      <c r="M23" s="9">
        <f>ROUND(L23/J23,4)</f>
        <v>0.23710000000000001</v>
      </c>
      <c r="N23" s="1" t="s">
        <v>27</v>
      </c>
    </row>
    <row r="24" spans="1:18" x14ac:dyDescent="0.45">
      <c r="A24" s="1" t="s">
        <v>14</v>
      </c>
      <c r="B24" s="1" t="s">
        <v>46</v>
      </c>
      <c r="C24" s="1" t="s">
        <v>58</v>
      </c>
      <c r="D24" s="1" t="s">
        <v>9</v>
      </c>
      <c r="E24" s="1">
        <v>307</v>
      </c>
      <c r="F24" s="1">
        <v>34</v>
      </c>
      <c r="G24" s="1" t="s">
        <v>4</v>
      </c>
      <c r="H24" s="1">
        <v>25</v>
      </c>
      <c r="I24" s="1">
        <f>(E24+F24+H24)</f>
        <v>366</v>
      </c>
      <c r="J24" s="1">
        <f>I24</f>
        <v>366</v>
      </c>
      <c r="K24" s="1">
        <v>392</v>
      </c>
      <c r="L24" s="1">
        <f>(K24-I24)</f>
        <v>26</v>
      </c>
      <c r="M24" s="9">
        <f>ROUND(L24/J24,4)</f>
        <v>7.0999999999999994E-2</v>
      </c>
      <c r="N24" s="1"/>
      <c r="O24" s="1"/>
      <c r="P24" s="1"/>
      <c r="Q24" s="1"/>
      <c r="R24" s="1"/>
    </row>
    <row r="25" spans="1:18" x14ac:dyDescent="0.45">
      <c r="A25" s="1" t="s">
        <v>14</v>
      </c>
      <c r="B25" s="1" t="s">
        <v>46</v>
      </c>
      <c r="C25" s="1" t="s">
        <v>45</v>
      </c>
      <c r="D25" s="1" t="s">
        <v>9</v>
      </c>
      <c r="E25" s="1">
        <v>245</v>
      </c>
      <c r="F25" s="1">
        <v>62</v>
      </c>
      <c r="G25" s="1" t="s">
        <v>5</v>
      </c>
      <c r="H25" s="1"/>
      <c r="I25" s="1">
        <f t="shared" si="0"/>
        <v>307</v>
      </c>
      <c r="J25" s="1"/>
      <c r="K25" s="1"/>
      <c r="L25" s="1"/>
      <c r="M25" s="9"/>
      <c r="N25" s="1" t="s">
        <v>28</v>
      </c>
      <c r="O25" s="1"/>
      <c r="P25" s="1"/>
      <c r="Q25" s="1"/>
      <c r="R25" s="1"/>
    </row>
    <row r="26" spans="1:18" x14ac:dyDescent="0.45">
      <c r="A26" s="1" t="s">
        <v>14</v>
      </c>
      <c r="B26" s="1" t="s">
        <v>48</v>
      </c>
      <c r="C26" s="1" t="s">
        <v>47</v>
      </c>
      <c r="D26" s="10" t="s">
        <v>20</v>
      </c>
      <c r="E26" s="1">
        <v>972</v>
      </c>
      <c r="F26" s="1">
        <v>54</v>
      </c>
      <c r="G26" s="1" t="s">
        <v>5</v>
      </c>
      <c r="H26" s="1">
        <v>27</v>
      </c>
      <c r="I26" s="1">
        <f t="shared" ref="I26:I55" si="2">(E26+F26+H26)</f>
        <v>1053</v>
      </c>
      <c r="J26" s="1"/>
      <c r="K26" s="1"/>
      <c r="L26" s="1"/>
      <c r="M26" s="9"/>
      <c r="N26" s="1"/>
      <c r="O26" s="1"/>
      <c r="P26" s="1"/>
      <c r="Q26" s="1"/>
      <c r="R26" s="1"/>
    </row>
    <row r="27" spans="1:18" x14ac:dyDescent="0.45">
      <c r="A27" s="1" t="s">
        <v>14</v>
      </c>
      <c r="B27" s="1" t="s">
        <v>46</v>
      </c>
      <c r="C27" s="1" t="s">
        <v>45</v>
      </c>
      <c r="D27" s="1" t="s">
        <v>9</v>
      </c>
      <c r="E27" s="1">
        <v>245</v>
      </c>
      <c r="F27" s="1">
        <v>29</v>
      </c>
      <c r="G27" s="1" t="s">
        <v>5</v>
      </c>
      <c r="H27" s="1">
        <v>27</v>
      </c>
      <c r="I27" s="1">
        <f t="shared" si="2"/>
        <v>301</v>
      </c>
      <c r="J27" s="1"/>
      <c r="K27" s="1"/>
      <c r="L27" s="1"/>
      <c r="M27" s="9"/>
      <c r="N27" s="1" t="s">
        <v>28</v>
      </c>
      <c r="O27" s="1"/>
      <c r="P27" s="1"/>
      <c r="Q27" s="1"/>
      <c r="R27" s="1"/>
    </row>
    <row r="28" spans="1:18" x14ac:dyDescent="0.45">
      <c r="A28" s="1" t="s">
        <v>14</v>
      </c>
      <c r="B28" s="1" t="s">
        <v>46</v>
      </c>
      <c r="C28" s="1" t="s">
        <v>45</v>
      </c>
      <c r="D28" s="1" t="s">
        <v>9</v>
      </c>
      <c r="E28" s="1">
        <v>253</v>
      </c>
      <c r="F28" s="1">
        <v>30</v>
      </c>
      <c r="G28" s="1" t="s">
        <v>5</v>
      </c>
      <c r="H28" s="1">
        <v>27</v>
      </c>
      <c r="I28" s="1">
        <f t="shared" si="2"/>
        <v>310</v>
      </c>
      <c r="J28" s="1"/>
      <c r="K28" s="1"/>
      <c r="L28" s="1"/>
      <c r="M28" s="9"/>
      <c r="N28" s="1" t="s">
        <v>28</v>
      </c>
      <c r="O28" s="1"/>
      <c r="P28" s="1"/>
      <c r="Q28" s="1"/>
      <c r="R28" s="1"/>
    </row>
    <row r="29" spans="1:18" x14ac:dyDescent="0.45">
      <c r="A29" s="1" t="s">
        <v>14</v>
      </c>
      <c r="B29" s="1" t="s">
        <v>46</v>
      </c>
      <c r="C29" s="1" t="s">
        <v>58</v>
      </c>
      <c r="D29" s="1" t="s">
        <v>9</v>
      </c>
      <c r="E29" s="1">
        <v>234</v>
      </c>
      <c r="F29" s="1">
        <v>37</v>
      </c>
      <c r="G29" s="1" t="s">
        <v>5</v>
      </c>
      <c r="H29" s="1">
        <v>27</v>
      </c>
      <c r="I29" s="1">
        <f t="shared" si="2"/>
        <v>298</v>
      </c>
      <c r="J29" s="1"/>
      <c r="K29" s="1"/>
      <c r="L29" s="1"/>
      <c r="M29" s="9"/>
      <c r="N29" s="1"/>
      <c r="O29" s="1"/>
      <c r="P29" s="1"/>
      <c r="Q29" s="1"/>
      <c r="R29" s="1"/>
    </row>
    <row r="30" spans="1:18" x14ac:dyDescent="0.45">
      <c r="A30" s="1" t="s">
        <v>14</v>
      </c>
      <c r="B30" s="1" t="s">
        <v>116</v>
      </c>
      <c r="C30" s="1" t="s">
        <v>59</v>
      </c>
      <c r="D30" s="1" t="s">
        <v>9</v>
      </c>
      <c r="E30" s="1">
        <v>3846</v>
      </c>
      <c r="F30" s="1">
        <v>225</v>
      </c>
      <c r="G30" s="1" t="s">
        <v>5</v>
      </c>
      <c r="H30" s="1">
        <v>89</v>
      </c>
      <c r="I30" s="1">
        <f t="shared" si="2"/>
        <v>4160</v>
      </c>
      <c r="J30" s="1"/>
      <c r="K30" s="1"/>
      <c r="L30" s="1"/>
      <c r="M30" s="9"/>
      <c r="N30" s="1" t="s">
        <v>26</v>
      </c>
      <c r="O30" s="1"/>
      <c r="P30" s="1"/>
      <c r="Q30" s="1"/>
      <c r="R30" s="1"/>
    </row>
    <row r="31" spans="1:18" x14ac:dyDescent="0.45">
      <c r="A31" s="1" t="s">
        <v>14</v>
      </c>
      <c r="B31" s="1" t="s">
        <v>46</v>
      </c>
      <c r="C31" s="1" t="s">
        <v>60</v>
      </c>
      <c r="D31" s="1" t="s">
        <v>9</v>
      </c>
      <c r="E31" s="1">
        <v>327</v>
      </c>
      <c r="F31" s="1">
        <v>18</v>
      </c>
      <c r="G31" s="1" t="s">
        <v>5</v>
      </c>
      <c r="H31" s="1"/>
      <c r="I31" s="1">
        <f t="shared" si="2"/>
        <v>345</v>
      </c>
      <c r="J31" s="1"/>
      <c r="K31" s="1"/>
      <c r="L31" s="1"/>
      <c r="M31" s="9"/>
    </row>
    <row r="32" spans="1:18" x14ac:dyDescent="0.45">
      <c r="A32" s="1" t="s">
        <v>14</v>
      </c>
      <c r="B32" s="1" t="s">
        <v>46</v>
      </c>
      <c r="C32" s="1" t="s">
        <v>60</v>
      </c>
      <c r="D32" s="1" t="s">
        <v>9</v>
      </c>
      <c r="E32" s="1">
        <v>323</v>
      </c>
      <c r="F32" s="1">
        <v>18</v>
      </c>
      <c r="G32" s="1" t="s">
        <v>5</v>
      </c>
      <c r="H32" s="1"/>
      <c r="I32" s="1">
        <f t="shared" si="2"/>
        <v>341</v>
      </c>
      <c r="J32" s="1"/>
      <c r="K32" s="1"/>
      <c r="L32" s="1"/>
      <c r="M32" s="9"/>
    </row>
    <row r="33" spans="1:18" x14ac:dyDescent="0.45">
      <c r="A33" s="1" t="s">
        <v>14</v>
      </c>
      <c r="B33" s="1" t="s">
        <v>46</v>
      </c>
      <c r="C33" s="1" t="s">
        <v>52</v>
      </c>
      <c r="D33" s="1" t="s">
        <v>9</v>
      </c>
      <c r="E33" s="1">
        <v>551</v>
      </c>
      <c r="F33" s="1">
        <v>58</v>
      </c>
      <c r="G33" s="1" t="s">
        <v>5</v>
      </c>
      <c r="H33" s="1"/>
      <c r="I33" s="1">
        <f t="shared" si="2"/>
        <v>609</v>
      </c>
      <c r="J33" s="1"/>
      <c r="K33" s="1"/>
      <c r="L33" s="1"/>
      <c r="M33" s="9"/>
    </row>
    <row r="34" spans="1:18" x14ac:dyDescent="0.45">
      <c r="A34" s="1" t="s">
        <v>14</v>
      </c>
      <c r="B34" s="1" t="s">
        <v>46</v>
      </c>
      <c r="C34" s="1" t="s">
        <v>45</v>
      </c>
      <c r="D34" s="1" t="s">
        <v>9</v>
      </c>
      <c r="E34" s="1">
        <v>249</v>
      </c>
      <c r="F34" s="1">
        <v>32</v>
      </c>
      <c r="G34" s="1" t="s">
        <v>5</v>
      </c>
      <c r="H34" s="10"/>
      <c r="I34" s="1">
        <f t="shared" si="2"/>
        <v>281</v>
      </c>
      <c r="J34" s="1"/>
      <c r="K34" s="1"/>
      <c r="L34" s="1"/>
      <c r="M34" s="9"/>
      <c r="N34" s="1" t="s">
        <v>28</v>
      </c>
      <c r="O34" s="1"/>
      <c r="P34" s="1"/>
      <c r="Q34" s="1"/>
      <c r="R34" s="1"/>
    </row>
    <row r="35" spans="1:18" x14ac:dyDescent="0.45">
      <c r="A35" s="1" t="s">
        <v>14</v>
      </c>
      <c r="B35" s="1" t="s">
        <v>46</v>
      </c>
      <c r="C35" s="1" t="s">
        <v>45</v>
      </c>
      <c r="D35" s="1" t="s">
        <v>9</v>
      </c>
      <c r="E35" s="1">
        <v>246</v>
      </c>
      <c r="F35" s="1">
        <v>33</v>
      </c>
      <c r="G35" s="1" t="s">
        <v>5</v>
      </c>
      <c r="H35" s="10"/>
      <c r="I35" s="1">
        <f t="shared" si="2"/>
        <v>279</v>
      </c>
      <c r="J35" s="1"/>
      <c r="K35" s="1"/>
      <c r="L35" s="1"/>
      <c r="M35" s="9"/>
      <c r="N35" s="1" t="s">
        <v>28</v>
      </c>
      <c r="O35" s="1"/>
      <c r="P35" s="1"/>
      <c r="Q35" s="1"/>
      <c r="R35" s="1"/>
    </row>
    <row r="36" spans="1:18" x14ac:dyDescent="0.45">
      <c r="A36" s="1" t="s">
        <v>14</v>
      </c>
      <c r="B36" s="1" t="s">
        <v>116</v>
      </c>
      <c r="C36" s="1" t="s">
        <v>56</v>
      </c>
      <c r="D36" s="1" t="s">
        <v>9</v>
      </c>
      <c r="E36" s="1">
        <v>1696</v>
      </c>
      <c r="F36" s="1">
        <v>81</v>
      </c>
      <c r="G36" s="1" t="s">
        <v>5</v>
      </c>
      <c r="H36" s="10"/>
      <c r="I36" s="1">
        <f t="shared" si="2"/>
        <v>1777</v>
      </c>
      <c r="J36" s="1"/>
      <c r="K36" s="1"/>
      <c r="L36" s="1"/>
      <c r="M36" s="9"/>
      <c r="N36" s="1" t="s">
        <v>26</v>
      </c>
      <c r="O36" s="1"/>
      <c r="P36" s="1"/>
      <c r="Q36" s="1"/>
      <c r="R36" s="1"/>
    </row>
    <row r="37" spans="1:18" x14ac:dyDescent="0.45">
      <c r="A37" s="1" t="s">
        <v>21</v>
      </c>
      <c r="B37" s="1"/>
      <c r="C37" s="1" t="s">
        <v>22</v>
      </c>
      <c r="D37" s="1" t="s">
        <v>9</v>
      </c>
      <c r="E37" s="1">
        <v>724</v>
      </c>
      <c r="F37" s="1">
        <v>19</v>
      </c>
      <c r="G37" s="1" t="s">
        <v>5</v>
      </c>
      <c r="H37" s="10"/>
      <c r="I37" s="1">
        <f t="shared" si="2"/>
        <v>743</v>
      </c>
      <c r="J37" s="1"/>
      <c r="K37" s="1"/>
      <c r="L37" s="1"/>
      <c r="M37" s="9"/>
      <c r="N37" s="1"/>
      <c r="O37" s="1"/>
      <c r="P37" s="1"/>
      <c r="Q37" s="1"/>
      <c r="R37" s="1"/>
    </row>
    <row r="38" spans="1:18" x14ac:dyDescent="0.45">
      <c r="A38" s="1" t="s">
        <v>14</v>
      </c>
      <c r="B38" s="1" t="s">
        <v>62</v>
      </c>
      <c r="C38" s="1" t="s">
        <v>61</v>
      </c>
      <c r="D38" s="1" t="s">
        <v>9</v>
      </c>
      <c r="E38" s="1">
        <v>306</v>
      </c>
      <c r="F38" s="10"/>
      <c r="G38" s="1" t="s">
        <v>5</v>
      </c>
      <c r="H38" s="10"/>
      <c r="I38" s="1">
        <f t="shared" si="2"/>
        <v>306</v>
      </c>
      <c r="J38" s="1"/>
      <c r="K38" s="1"/>
      <c r="L38" s="1"/>
      <c r="M38" s="9"/>
      <c r="N38" s="1"/>
      <c r="O38" s="1"/>
      <c r="P38" s="1"/>
      <c r="Q38" s="1"/>
      <c r="R38" s="1"/>
    </row>
    <row r="39" spans="1:18" x14ac:dyDescent="0.45">
      <c r="A39" s="1" t="s">
        <v>14</v>
      </c>
      <c r="B39" s="1" t="s">
        <v>116</v>
      </c>
      <c r="C39" s="1" t="s">
        <v>59</v>
      </c>
      <c r="D39" s="1" t="s">
        <v>9</v>
      </c>
      <c r="E39" s="1">
        <v>3898</v>
      </c>
      <c r="F39" s="10"/>
      <c r="G39" s="1" t="s">
        <v>5</v>
      </c>
      <c r="H39" s="10"/>
      <c r="I39" s="1">
        <f t="shared" si="2"/>
        <v>3898</v>
      </c>
      <c r="J39" s="1"/>
      <c r="K39" s="1"/>
      <c r="L39" s="1"/>
      <c r="M39" s="9"/>
      <c r="N39" s="1" t="s">
        <v>26</v>
      </c>
      <c r="O39" s="1"/>
      <c r="P39" s="1"/>
      <c r="Q39" s="1"/>
      <c r="R39" s="1"/>
    </row>
    <row r="40" spans="1:18" x14ac:dyDescent="0.45">
      <c r="A40" s="1" t="s">
        <v>14</v>
      </c>
      <c r="B40" s="1" t="s">
        <v>62</v>
      </c>
      <c r="C40" s="1" t="s">
        <v>63</v>
      </c>
      <c r="D40" s="1" t="s">
        <v>10</v>
      </c>
      <c r="E40" s="1">
        <v>507</v>
      </c>
      <c r="F40" s="10"/>
      <c r="G40" s="1" t="s">
        <v>5</v>
      </c>
      <c r="H40" s="10"/>
      <c r="I40" s="1">
        <f t="shared" si="2"/>
        <v>507</v>
      </c>
      <c r="J40" s="1"/>
      <c r="K40" s="1"/>
      <c r="L40" s="1"/>
      <c r="M40" s="9"/>
      <c r="N40" s="1" t="s">
        <v>28</v>
      </c>
      <c r="O40" s="1"/>
      <c r="P40" s="1"/>
      <c r="Q40" s="1"/>
      <c r="R40" s="1"/>
    </row>
    <row r="41" spans="1:18" x14ac:dyDescent="0.45">
      <c r="A41" s="1" t="s">
        <v>14</v>
      </c>
      <c r="B41" s="1" t="s">
        <v>46</v>
      </c>
      <c r="C41" s="1" t="s">
        <v>45</v>
      </c>
      <c r="D41" s="1" t="s">
        <v>9</v>
      </c>
      <c r="E41" s="1">
        <v>257</v>
      </c>
      <c r="F41" s="10"/>
      <c r="G41" s="1" t="s">
        <v>5</v>
      </c>
      <c r="H41" s="10"/>
      <c r="I41" s="1">
        <f t="shared" si="2"/>
        <v>257</v>
      </c>
      <c r="J41" s="1"/>
      <c r="K41" s="1"/>
      <c r="L41" s="1"/>
      <c r="M41" s="9"/>
      <c r="N41" s="1" t="s">
        <v>28</v>
      </c>
      <c r="O41" s="1"/>
      <c r="P41" s="1"/>
      <c r="Q41" s="1"/>
      <c r="R41" s="1"/>
    </row>
    <row r="42" spans="1:18" x14ac:dyDescent="0.45">
      <c r="A42" s="1" t="s">
        <v>14</v>
      </c>
      <c r="B42" s="1" t="s">
        <v>116</v>
      </c>
      <c r="C42" s="1" t="s">
        <v>56</v>
      </c>
      <c r="D42" s="1" t="s">
        <v>10</v>
      </c>
      <c r="E42" s="1">
        <v>1641</v>
      </c>
      <c r="F42" s="10"/>
      <c r="G42" s="1" t="s">
        <v>5</v>
      </c>
      <c r="H42" s="10"/>
      <c r="I42" s="1">
        <f t="shared" si="2"/>
        <v>1641</v>
      </c>
      <c r="J42" s="1"/>
      <c r="K42" s="1"/>
      <c r="L42" s="1"/>
      <c r="M42" s="9"/>
      <c r="N42" s="1" t="s">
        <v>26</v>
      </c>
      <c r="O42" s="1"/>
      <c r="P42" s="1"/>
      <c r="Q42" s="1"/>
      <c r="R42" s="1"/>
    </row>
    <row r="43" spans="1:18" x14ac:dyDescent="0.45">
      <c r="A43" s="1" t="s">
        <v>14</v>
      </c>
      <c r="B43" s="1" t="s">
        <v>46</v>
      </c>
      <c r="C43" s="1" t="s">
        <v>45</v>
      </c>
      <c r="D43" s="1" t="s">
        <v>9</v>
      </c>
      <c r="E43" s="1">
        <v>278</v>
      </c>
      <c r="F43" s="11">
        <v>29</v>
      </c>
      <c r="G43" s="1" t="s">
        <v>5</v>
      </c>
      <c r="H43" s="10"/>
      <c r="I43" s="1">
        <f t="shared" si="2"/>
        <v>307</v>
      </c>
      <c r="J43" s="1"/>
      <c r="K43" s="1"/>
      <c r="L43" s="1"/>
      <c r="M43" s="9"/>
      <c r="N43" s="1" t="s">
        <v>28</v>
      </c>
      <c r="O43" s="1"/>
      <c r="P43" s="1"/>
      <c r="Q43" s="1"/>
      <c r="R43" s="1"/>
    </row>
    <row r="44" spans="1:18" x14ac:dyDescent="0.45">
      <c r="A44" s="1" t="s">
        <v>14</v>
      </c>
      <c r="B44" s="1" t="s">
        <v>46</v>
      </c>
      <c r="C44" s="1" t="s">
        <v>23</v>
      </c>
      <c r="D44" s="1" t="s">
        <v>9</v>
      </c>
      <c r="E44" s="1">
        <v>747</v>
      </c>
      <c r="F44" s="11">
        <v>38</v>
      </c>
      <c r="G44" s="1" t="s">
        <v>5</v>
      </c>
      <c r="H44" s="10"/>
      <c r="I44" s="1">
        <f t="shared" si="2"/>
        <v>785</v>
      </c>
      <c r="J44" s="1"/>
      <c r="K44" s="1"/>
      <c r="L44" s="1"/>
      <c r="M44" s="9"/>
      <c r="N44" s="1"/>
      <c r="O44" s="1"/>
      <c r="P44" s="1"/>
      <c r="Q44" s="1"/>
      <c r="R44" s="1"/>
    </row>
    <row r="45" spans="1:18" x14ac:dyDescent="0.45">
      <c r="A45" s="1" t="s">
        <v>14</v>
      </c>
      <c r="B45" s="1" t="s">
        <v>46</v>
      </c>
      <c r="C45" s="1" t="s">
        <v>58</v>
      </c>
      <c r="D45" s="1" t="s">
        <v>9</v>
      </c>
      <c r="E45" s="1">
        <v>278</v>
      </c>
      <c r="F45" s="11">
        <v>34</v>
      </c>
      <c r="G45" s="1" t="s">
        <v>5</v>
      </c>
      <c r="H45" s="10"/>
      <c r="I45" s="1">
        <f t="shared" si="2"/>
        <v>312</v>
      </c>
      <c r="J45" s="1"/>
      <c r="K45" s="1"/>
      <c r="L45" s="1"/>
      <c r="M45" s="9"/>
      <c r="N45" s="1"/>
      <c r="O45" s="1"/>
      <c r="P45" s="1"/>
      <c r="Q45" s="1"/>
      <c r="R45" s="1"/>
    </row>
    <row r="46" spans="1:18" x14ac:dyDescent="0.45">
      <c r="A46" s="1" t="s">
        <v>14</v>
      </c>
      <c r="B46" s="1" t="s">
        <v>116</v>
      </c>
      <c r="C46" s="1" t="s">
        <v>56</v>
      </c>
      <c r="D46" s="1" t="s">
        <v>9</v>
      </c>
      <c r="E46" s="1">
        <v>1765</v>
      </c>
      <c r="F46" s="11">
        <v>74</v>
      </c>
      <c r="G46" s="1" t="s">
        <v>5</v>
      </c>
      <c r="H46" s="10"/>
      <c r="I46" s="1">
        <f t="shared" si="2"/>
        <v>1839</v>
      </c>
      <c r="J46" s="1"/>
      <c r="K46" s="1"/>
      <c r="L46" s="1"/>
      <c r="M46" s="9"/>
      <c r="N46" s="1" t="s">
        <v>26</v>
      </c>
      <c r="O46" s="1"/>
      <c r="P46" s="1"/>
      <c r="Q46" s="1"/>
      <c r="R46" s="1"/>
    </row>
    <row r="47" spans="1:18" x14ac:dyDescent="0.45">
      <c r="A47" s="1" t="s">
        <v>14</v>
      </c>
      <c r="B47" s="1" t="s">
        <v>46</v>
      </c>
      <c r="C47" s="1" t="s">
        <v>23</v>
      </c>
      <c r="D47" s="1" t="s">
        <v>10</v>
      </c>
      <c r="E47" s="1">
        <v>637</v>
      </c>
      <c r="F47" s="10"/>
      <c r="G47" s="1" t="s">
        <v>5</v>
      </c>
      <c r="H47" s="10"/>
      <c r="I47" s="1">
        <f t="shared" si="2"/>
        <v>637</v>
      </c>
      <c r="J47" s="1"/>
      <c r="K47" s="1"/>
      <c r="L47" s="1"/>
      <c r="M47" s="9"/>
      <c r="N47" s="1"/>
      <c r="O47" s="1"/>
      <c r="P47" s="1"/>
      <c r="Q47" s="1"/>
      <c r="R47" s="1"/>
    </row>
    <row r="48" spans="1:18" x14ac:dyDescent="0.45">
      <c r="A48" s="1" t="s">
        <v>14</v>
      </c>
      <c r="B48" s="1" t="s">
        <v>46</v>
      </c>
      <c r="C48" s="1" t="s">
        <v>45</v>
      </c>
      <c r="D48" s="1" t="s">
        <v>10</v>
      </c>
      <c r="E48" s="1">
        <v>230</v>
      </c>
      <c r="F48" s="10"/>
      <c r="G48" s="1" t="s">
        <v>5</v>
      </c>
      <c r="H48" s="10"/>
      <c r="I48" s="1">
        <f t="shared" si="2"/>
        <v>230</v>
      </c>
      <c r="J48" s="1"/>
      <c r="K48" s="1"/>
      <c r="L48" s="1"/>
      <c r="M48" s="9"/>
      <c r="N48" s="1" t="s">
        <v>29</v>
      </c>
      <c r="O48" s="1"/>
      <c r="P48" s="1"/>
      <c r="Q48" s="1"/>
      <c r="R48" s="1"/>
    </row>
    <row r="49" spans="1:18" x14ac:dyDescent="0.45">
      <c r="A49" s="1" t="s">
        <v>14</v>
      </c>
      <c r="B49" s="1" t="s">
        <v>116</v>
      </c>
      <c r="C49" s="1" t="s">
        <v>64</v>
      </c>
      <c r="D49" s="1" t="s">
        <v>9</v>
      </c>
      <c r="E49" s="1">
        <v>1103</v>
      </c>
      <c r="F49" s="10"/>
      <c r="G49" s="1" t="s">
        <v>5</v>
      </c>
      <c r="H49" s="10"/>
      <c r="I49" s="1">
        <f t="shared" si="2"/>
        <v>1103</v>
      </c>
      <c r="J49" s="1"/>
      <c r="K49" s="1"/>
      <c r="L49" s="1"/>
      <c r="M49" s="9"/>
      <c r="N49" s="1" t="s">
        <v>26</v>
      </c>
      <c r="O49" s="1"/>
      <c r="P49" s="1"/>
      <c r="Q49" s="1"/>
      <c r="R49" s="1"/>
    </row>
    <row r="50" spans="1:18" x14ac:dyDescent="0.45">
      <c r="A50" s="1" t="s">
        <v>14</v>
      </c>
      <c r="B50" s="1" t="s">
        <v>46</v>
      </c>
      <c r="C50" s="1" t="s">
        <v>58</v>
      </c>
      <c r="D50" s="1" t="s">
        <v>9</v>
      </c>
      <c r="E50" s="1">
        <v>276</v>
      </c>
      <c r="F50" s="10"/>
      <c r="G50" s="1" t="s">
        <v>5</v>
      </c>
      <c r="H50" s="10"/>
      <c r="I50" s="1">
        <f t="shared" si="2"/>
        <v>276</v>
      </c>
      <c r="J50" s="1"/>
      <c r="K50" s="1"/>
      <c r="L50" s="1"/>
      <c r="M50" s="9"/>
      <c r="N50" s="1"/>
      <c r="O50" s="1"/>
      <c r="P50" s="1"/>
      <c r="Q50" s="1"/>
      <c r="R50" s="1"/>
    </row>
    <row r="51" spans="1:18" x14ac:dyDescent="0.45">
      <c r="A51" s="1" t="s">
        <v>14</v>
      </c>
      <c r="B51" s="1" t="s">
        <v>116</v>
      </c>
      <c r="C51" s="1" t="s">
        <v>65</v>
      </c>
      <c r="D51" s="1" t="s">
        <v>9</v>
      </c>
      <c r="E51" s="1">
        <v>2033</v>
      </c>
      <c r="F51" s="10"/>
      <c r="G51" s="1" t="s">
        <v>5</v>
      </c>
      <c r="H51" s="10"/>
      <c r="I51" s="1">
        <f t="shared" si="2"/>
        <v>2033</v>
      </c>
      <c r="J51" s="1"/>
      <c r="K51" s="1"/>
      <c r="L51" s="1"/>
      <c r="M51" s="9"/>
      <c r="N51" s="1" t="s">
        <v>26</v>
      </c>
      <c r="O51" s="1"/>
      <c r="P51" s="1"/>
      <c r="Q51" s="1"/>
      <c r="R51" s="1"/>
    </row>
    <row r="52" spans="1:18" x14ac:dyDescent="0.45">
      <c r="A52" s="1" t="s">
        <v>14</v>
      </c>
      <c r="B52" s="1" t="s">
        <v>46</v>
      </c>
      <c r="C52" s="1" t="s">
        <v>66</v>
      </c>
      <c r="D52" s="1" t="s">
        <v>9</v>
      </c>
      <c r="E52" s="1">
        <v>456</v>
      </c>
      <c r="F52" s="10"/>
      <c r="G52" s="1" t="s">
        <v>5</v>
      </c>
      <c r="H52" s="10"/>
      <c r="I52" s="1">
        <f t="shared" si="2"/>
        <v>456</v>
      </c>
      <c r="J52" s="1"/>
      <c r="K52" s="1">
        <v>225</v>
      </c>
      <c r="L52" s="1"/>
      <c r="M52" s="9"/>
      <c r="N52" s="1" t="s">
        <v>28</v>
      </c>
      <c r="O52" s="1"/>
      <c r="P52" s="1"/>
      <c r="Q52" s="1"/>
      <c r="R52" s="1"/>
    </row>
    <row r="53" spans="1:18" x14ac:dyDescent="0.45">
      <c r="A53" s="1" t="s">
        <v>14</v>
      </c>
      <c r="B53" s="1" t="s">
        <v>116</v>
      </c>
      <c r="C53" s="1" t="s">
        <v>56</v>
      </c>
      <c r="D53" s="1" t="s">
        <v>9</v>
      </c>
      <c r="E53" s="1">
        <v>1315</v>
      </c>
      <c r="F53" s="10"/>
      <c r="G53" s="1" t="s">
        <v>5</v>
      </c>
      <c r="H53" s="10"/>
      <c r="I53" s="1">
        <f t="shared" si="2"/>
        <v>1315</v>
      </c>
      <c r="J53" s="1"/>
      <c r="K53" s="1"/>
      <c r="L53" s="1"/>
      <c r="M53" s="9"/>
      <c r="N53" s="1" t="s">
        <v>27</v>
      </c>
      <c r="O53" s="1"/>
      <c r="P53" s="1"/>
      <c r="Q53" s="1"/>
      <c r="R53" s="1"/>
    </row>
    <row r="54" spans="1:18" x14ac:dyDescent="0.45">
      <c r="A54" s="1" t="s">
        <v>14</v>
      </c>
      <c r="B54" s="1" t="s">
        <v>116</v>
      </c>
      <c r="C54" s="1" t="s">
        <v>67</v>
      </c>
      <c r="D54" s="1" t="s">
        <v>9</v>
      </c>
      <c r="E54" s="1">
        <v>877</v>
      </c>
      <c r="F54" s="10"/>
      <c r="G54" s="1" t="s">
        <v>5</v>
      </c>
      <c r="H54" s="10"/>
      <c r="I54" s="1">
        <f t="shared" si="2"/>
        <v>877</v>
      </c>
      <c r="J54" s="1"/>
      <c r="K54" s="1"/>
      <c r="L54" s="1"/>
      <c r="M54" s="9"/>
      <c r="N54" s="1" t="s">
        <v>27</v>
      </c>
      <c r="O54" s="1"/>
      <c r="P54" s="1"/>
      <c r="Q54" s="1"/>
      <c r="R54" s="1"/>
    </row>
    <row r="55" spans="1:18" x14ac:dyDescent="0.45">
      <c r="A55" s="1" t="s">
        <v>14</v>
      </c>
      <c r="B55" s="1" t="s">
        <v>46</v>
      </c>
      <c r="C55" s="1" t="s">
        <v>58</v>
      </c>
      <c r="D55" s="1" t="s">
        <v>9</v>
      </c>
      <c r="E55" s="1">
        <v>236</v>
      </c>
      <c r="F55" s="10"/>
      <c r="G55" s="1" t="s">
        <v>5</v>
      </c>
      <c r="H55" s="10"/>
      <c r="I55" s="1">
        <f t="shared" si="2"/>
        <v>236</v>
      </c>
      <c r="J55" s="1"/>
      <c r="K55" s="1"/>
      <c r="L55" s="1"/>
      <c r="M55" s="9"/>
      <c r="N55" s="1"/>
      <c r="O55" s="1"/>
      <c r="P55" s="1"/>
      <c r="Q55" s="1"/>
      <c r="R55" s="1"/>
    </row>
    <row r="56" spans="1:18" x14ac:dyDescent="0.45">
      <c r="C56" s="1"/>
      <c r="D56" s="1"/>
      <c r="E56" s="1"/>
      <c r="F56" s="1"/>
      <c r="G56" s="1"/>
      <c r="H56" s="1"/>
      <c r="I56" s="1"/>
      <c r="J56" s="1"/>
      <c r="K56" s="1"/>
      <c r="L56" s="1"/>
      <c r="M56" s="9"/>
      <c r="N56" s="1"/>
      <c r="O56" s="1"/>
      <c r="P56" s="1"/>
      <c r="Q56" s="1"/>
      <c r="R56" s="1"/>
    </row>
    <row r="57" spans="1:18" x14ac:dyDescent="0.45">
      <c r="C57" s="1"/>
      <c r="D57" s="1"/>
      <c r="E57" s="1"/>
      <c r="F57" s="1"/>
      <c r="G57" s="1"/>
      <c r="H57" s="1"/>
      <c r="I57" s="1"/>
      <c r="J57" s="1"/>
      <c r="K57" s="1"/>
      <c r="L57" s="1"/>
      <c r="M57" s="9"/>
      <c r="N57" s="1"/>
      <c r="O57" s="1"/>
      <c r="P57" s="1"/>
      <c r="Q57" s="1"/>
      <c r="R57" s="1"/>
    </row>
    <row r="58" spans="1:18" x14ac:dyDescent="0.45">
      <c r="C58" s="1"/>
      <c r="D58" s="1"/>
      <c r="E58" s="1"/>
      <c r="F58" s="1"/>
      <c r="G58" s="1"/>
      <c r="H58" s="1"/>
      <c r="I58" s="1"/>
      <c r="J58" s="1"/>
      <c r="K58" s="1"/>
      <c r="L58" s="1"/>
      <c r="M58" s="9"/>
      <c r="N58" s="1"/>
      <c r="O58" s="1"/>
      <c r="P58" s="1"/>
      <c r="Q58" s="1"/>
      <c r="R58" s="1"/>
    </row>
    <row r="59" spans="1:18" x14ac:dyDescent="0.45">
      <c r="C59" s="1"/>
      <c r="D59" s="1"/>
      <c r="E59" s="1"/>
      <c r="F59" s="1"/>
      <c r="G59" s="1"/>
      <c r="H59" s="1"/>
      <c r="I59" s="1"/>
      <c r="J59" s="1"/>
      <c r="K59" s="1"/>
      <c r="L59" s="1"/>
      <c r="M59" s="9"/>
      <c r="N59" s="1"/>
      <c r="O59" s="1"/>
      <c r="P59" s="1"/>
      <c r="Q59" s="1"/>
      <c r="R59" s="1"/>
    </row>
    <row r="60" spans="1:18" x14ac:dyDescent="0.45">
      <c r="C60" s="1"/>
      <c r="D60" s="1"/>
      <c r="E60" s="1"/>
      <c r="F60" s="1"/>
      <c r="G60" s="1"/>
      <c r="H60" s="1"/>
      <c r="I60" s="1"/>
      <c r="J60" s="1"/>
      <c r="K60" s="1"/>
      <c r="L60" s="1"/>
      <c r="M60" s="9"/>
      <c r="N60" s="1"/>
      <c r="O60" s="1"/>
      <c r="P60" s="1"/>
      <c r="Q60" s="1"/>
      <c r="R60" s="1"/>
    </row>
    <row r="61" spans="1:18" x14ac:dyDescent="0.45">
      <c r="C61" s="1"/>
      <c r="D61" s="1"/>
      <c r="E61" s="1"/>
      <c r="F61" s="1"/>
      <c r="G61" s="1"/>
      <c r="H61" s="1"/>
      <c r="I61" s="1"/>
      <c r="J61" s="1"/>
      <c r="K61" s="1"/>
      <c r="L61" s="1"/>
      <c r="M61" s="9"/>
      <c r="N61" s="1"/>
      <c r="O61" s="1"/>
      <c r="P61" s="1"/>
      <c r="Q61" s="1"/>
      <c r="R61" s="1"/>
    </row>
    <row r="62" spans="1:18" x14ac:dyDescent="0.45">
      <c r="C62" s="1"/>
      <c r="D62" s="1"/>
      <c r="E62" s="1"/>
      <c r="F62" s="1"/>
      <c r="G62" s="1"/>
      <c r="H62" s="1"/>
      <c r="I62" s="1"/>
      <c r="J62" s="1"/>
      <c r="K62" s="1"/>
      <c r="L62" s="1"/>
      <c r="M62" s="9"/>
      <c r="N62" s="1"/>
      <c r="O62" s="1"/>
      <c r="P62" s="1"/>
      <c r="Q62" s="1"/>
      <c r="R62" s="1"/>
    </row>
    <row r="63" spans="1:18" x14ac:dyDescent="0.45">
      <c r="C63" s="1"/>
      <c r="D63" s="1"/>
      <c r="E63" s="1"/>
      <c r="F63" s="1"/>
      <c r="G63" s="1"/>
      <c r="H63" s="1"/>
      <c r="I63" s="1"/>
      <c r="J63" s="1"/>
      <c r="K63" s="1"/>
      <c r="L63" s="1"/>
      <c r="M63" s="9"/>
      <c r="N63" s="1"/>
      <c r="O63" s="1"/>
      <c r="P63" s="1"/>
      <c r="Q63" s="1"/>
      <c r="R63" s="1"/>
    </row>
    <row r="64" spans="1:18" x14ac:dyDescent="0.45">
      <c r="C64" s="1"/>
      <c r="D64" s="1"/>
      <c r="E64" s="1"/>
      <c r="F64" s="1"/>
      <c r="G64" s="1"/>
      <c r="H64" s="1"/>
      <c r="I64" s="1"/>
      <c r="J64" s="1"/>
      <c r="K64" s="1"/>
      <c r="L64" s="1"/>
      <c r="M64" s="9"/>
      <c r="N64" s="1"/>
      <c r="O64" s="1"/>
      <c r="P64" s="1"/>
      <c r="Q64" s="1"/>
      <c r="R64" s="1"/>
    </row>
    <row r="65" spans="3:18" x14ac:dyDescent="0.45">
      <c r="C65" s="1"/>
      <c r="D65" s="1"/>
      <c r="E65" s="1"/>
      <c r="F65" s="1"/>
      <c r="G65" s="1"/>
      <c r="H65" s="1"/>
      <c r="I65" s="1"/>
      <c r="J65" s="1"/>
      <c r="K65" s="1"/>
      <c r="L65" s="1"/>
      <c r="M65" s="9"/>
      <c r="N65" s="1"/>
      <c r="O65" s="1"/>
      <c r="P65" s="1"/>
      <c r="Q65" s="1"/>
      <c r="R65" s="1"/>
    </row>
    <row r="66" spans="3:18" x14ac:dyDescent="0.45">
      <c r="C66" s="1"/>
      <c r="D66" s="1"/>
      <c r="E66" s="1"/>
      <c r="F66" s="1"/>
      <c r="G66" s="1"/>
      <c r="H66" s="1"/>
      <c r="I66" s="1"/>
      <c r="J66" s="1"/>
      <c r="K66" s="1"/>
      <c r="L66" s="1"/>
      <c r="M66" s="9"/>
      <c r="N66" s="1"/>
      <c r="O66" s="1"/>
      <c r="P66" s="1"/>
      <c r="Q66" s="1"/>
      <c r="R66" s="1"/>
    </row>
    <row r="67" spans="3:18" x14ac:dyDescent="0.45">
      <c r="C67" s="1"/>
      <c r="D67" s="1"/>
      <c r="E67" s="1"/>
      <c r="F67" s="1"/>
      <c r="G67" s="1"/>
      <c r="H67" s="1"/>
      <c r="I67" s="1"/>
      <c r="J67" s="1"/>
      <c r="K67" s="1"/>
      <c r="L67" s="1"/>
      <c r="M67" s="9"/>
      <c r="N67" s="1"/>
      <c r="O67" s="1"/>
      <c r="P67" s="1"/>
      <c r="Q67" s="1"/>
      <c r="R67" s="1"/>
    </row>
    <row r="68" spans="3:18" x14ac:dyDescent="0.45">
      <c r="C68" s="1"/>
      <c r="D68" s="1"/>
      <c r="E68" s="1"/>
      <c r="F68" s="1"/>
      <c r="G68" s="1"/>
      <c r="H68" s="1"/>
      <c r="I68" s="1"/>
      <c r="J68" s="1"/>
      <c r="K68" s="1"/>
      <c r="L68" s="1"/>
      <c r="M68" s="9"/>
      <c r="N68" s="1"/>
      <c r="O68" s="1"/>
      <c r="P68" s="1"/>
      <c r="Q68" s="1"/>
      <c r="R68" s="1"/>
    </row>
    <row r="69" spans="3:18" x14ac:dyDescent="0.45">
      <c r="C69" s="1"/>
      <c r="D69" s="1"/>
      <c r="E69" s="1"/>
      <c r="F69" s="1"/>
      <c r="G69" s="1"/>
      <c r="H69" s="1"/>
      <c r="I69" s="1"/>
      <c r="J69" s="1"/>
      <c r="K69" s="1"/>
      <c r="L69" s="1"/>
      <c r="M69" s="9"/>
      <c r="N69" s="1"/>
      <c r="O69" s="1"/>
      <c r="P69" s="1"/>
      <c r="Q69" s="1"/>
      <c r="R69" s="1"/>
    </row>
    <row r="70" spans="3:18" x14ac:dyDescent="0.45">
      <c r="C70" s="1"/>
      <c r="D70" s="1"/>
      <c r="E70" s="1"/>
      <c r="F70" s="1"/>
      <c r="G70" s="1"/>
      <c r="H70" s="1"/>
      <c r="I70" s="1"/>
      <c r="J70" s="1"/>
      <c r="K70" s="1"/>
      <c r="L70" s="1"/>
      <c r="M70" s="9"/>
      <c r="N70" s="1"/>
      <c r="O70" s="1"/>
      <c r="P70" s="1"/>
      <c r="Q70" s="1"/>
      <c r="R70" s="1"/>
    </row>
    <row r="71" spans="3:18" x14ac:dyDescent="0.45">
      <c r="C71" s="1"/>
      <c r="D71" s="1"/>
      <c r="E71" s="1"/>
      <c r="F71" s="1"/>
      <c r="G71" s="1"/>
      <c r="H71" s="1"/>
      <c r="I71" s="1"/>
      <c r="J71" s="1"/>
      <c r="K71" s="1"/>
      <c r="L71" s="1"/>
      <c r="M71" s="9"/>
      <c r="N71" s="1"/>
      <c r="O71" s="1"/>
      <c r="P71" s="1"/>
      <c r="Q71" s="1"/>
      <c r="R71" s="1"/>
    </row>
    <row r="72" spans="3:18" x14ac:dyDescent="0.45">
      <c r="C72" s="1"/>
      <c r="D72" s="1"/>
      <c r="E72" s="1"/>
      <c r="F72" s="1"/>
      <c r="G72" s="1"/>
      <c r="H72" s="1"/>
      <c r="I72" s="1"/>
      <c r="J72" s="1"/>
      <c r="K72" s="1"/>
      <c r="L72" s="1"/>
      <c r="M72" s="9"/>
      <c r="N72" s="1"/>
      <c r="O72" s="1"/>
      <c r="P72" s="1"/>
      <c r="Q72" s="1"/>
      <c r="R72" s="1"/>
    </row>
    <row r="73" spans="3:18" x14ac:dyDescent="0.45">
      <c r="C73" s="1"/>
      <c r="D73" s="1"/>
      <c r="E73" s="1"/>
      <c r="F73" s="1"/>
      <c r="G73" s="1"/>
      <c r="H73" s="1"/>
      <c r="I73" s="1"/>
      <c r="J73" s="1"/>
      <c r="K73" s="1"/>
      <c r="L73" s="1"/>
      <c r="M73" s="9"/>
      <c r="N73" s="1"/>
      <c r="O73" s="1"/>
      <c r="P73" s="1"/>
      <c r="Q73" s="1"/>
      <c r="R73" s="1"/>
    </row>
    <row r="74" spans="3:18" x14ac:dyDescent="0.45">
      <c r="C74" s="1"/>
      <c r="D74" s="1"/>
      <c r="E74" s="1"/>
      <c r="F74" s="1"/>
      <c r="G74" s="1"/>
      <c r="H74" s="1"/>
      <c r="I74" s="1"/>
      <c r="J74" s="1"/>
      <c r="K74" s="1"/>
      <c r="L74" s="1"/>
      <c r="M74" s="9"/>
      <c r="N74" s="1"/>
      <c r="O74" s="1"/>
      <c r="P74" s="1"/>
      <c r="Q74" s="1"/>
      <c r="R74" s="1"/>
    </row>
    <row r="75" spans="3:18" x14ac:dyDescent="0.45">
      <c r="C75" s="1"/>
      <c r="D75" s="1"/>
      <c r="E75" s="1"/>
      <c r="F75" s="1"/>
      <c r="G75" s="1"/>
      <c r="H75" s="1"/>
      <c r="I75" s="1"/>
      <c r="J75" s="1"/>
      <c r="K75" s="1"/>
      <c r="L75" s="1"/>
      <c r="M75" s="9"/>
      <c r="N75" s="1"/>
      <c r="O75" s="1"/>
      <c r="P75" s="1"/>
      <c r="Q75" s="1"/>
      <c r="R75" s="1"/>
    </row>
    <row r="76" spans="3:18" x14ac:dyDescent="0.45">
      <c r="C76" s="1"/>
      <c r="D76" s="1"/>
      <c r="E76" s="1"/>
      <c r="F76" s="1"/>
      <c r="G76" s="1"/>
      <c r="H76" s="1"/>
      <c r="I76" s="1"/>
      <c r="J76" s="1"/>
      <c r="K76" s="1"/>
      <c r="L76" s="1"/>
      <c r="M76" s="9"/>
      <c r="N76" s="1"/>
      <c r="O76" s="1"/>
      <c r="P76" s="1"/>
      <c r="Q76" s="1"/>
      <c r="R76" s="1"/>
    </row>
    <row r="77" spans="3:18" x14ac:dyDescent="0.45">
      <c r="C77" s="1"/>
      <c r="D77" s="1"/>
      <c r="E77" s="1"/>
      <c r="F77" s="1"/>
      <c r="G77" s="1"/>
      <c r="H77" s="1"/>
      <c r="I77" s="1"/>
      <c r="J77" s="1"/>
      <c r="K77" s="1"/>
      <c r="L77" s="1"/>
      <c r="M77" s="9"/>
      <c r="N77" s="1"/>
      <c r="O77" s="1"/>
      <c r="P77" s="1"/>
      <c r="Q77" s="1"/>
      <c r="R77" s="1"/>
    </row>
    <row r="78" spans="3:18" x14ac:dyDescent="0.45">
      <c r="C78" s="1"/>
      <c r="D78" s="1"/>
      <c r="E78" s="1"/>
      <c r="F78" s="1"/>
      <c r="G78" s="1"/>
      <c r="H78" s="1"/>
      <c r="I78" s="1"/>
      <c r="J78" s="1"/>
      <c r="K78" s="1"/>
      <c r="L78" s="1"/>
      <c r="M78" s="9"/>
      <c r="N78" s="1"/>
      <c r="O78" s="1"/>
      <c r="P78" s="1"/>
      <c r="Q78" s="1"/>
      <c r="R78" s="1"/>
    </row>
    <row r="79" spans="3:18" x14ac:dyDescent="0.45">
      <c r="C79" s="1"/>
      <c r="D79" s="1"/>
      <c r="E79" s="1"/>
      <c r="F79" s="1"/>
      <c r="G79" s="1"/>
      <c r="H79" s="1"/>
      <c r="I79" s="1"/>
      <c r="J79" s="1"/>
      <c r="K79" s="1"/>
      <c r="L79" s="1"/>
      <c r="M79" s="9"/>
      <c r="N79" s="1"/>
      <c r="O79" s="1"/>
      <c r="P79" s="1"/>
      <c r="Q79" s="1"/>
      <c r="R79" s="1"/>
    </row>
    <row r="80" spans="3:18" x14ac:dyDescent="0.45">
      <c r="C80" s="1"/>
      <c r="D80" s="1"/>
      <c r="E80" s="1"/>
      <c r="F80" s="1"/>
      <c r="G80" s="1"/>
      <c r="H80" s="1"/>
      <c r="I80" s="1"/>
      <c r="J80" s="1"/>
      <c r="K80" s="1"/>
      <c r="L80" s="1"/>
      <c r="M80" s="9"/>
      <c r="N80" s="1"/>
      <c r="O80" s="1"/>
      <c r="P80" s="1"/>
      <c r="Q80" s="1"/>
      <c r="R80" s="1"/>
    </row>
    <row r="81" spans="3:18" x14ac:dyDescent="0.45">
      <c r="C81" s="1"/>
      <c r="D81" s="1"/>
      <c r="E81" s="1"/>
      <c r="F81" s="1"/>
      <c r="G81" s="1"/>
      <c r="H81" s="1"/>
      <c r="I81" s="1"/>
      <c r="J81" s="1"/>
      <c r="K81" s="1"/>
      <c r="L81" s="1"/>
      <c r="M81" s="9"/>
      <c r="N81" s="1"/>
      <c r="O81" s="1"/>
      <c r="P81" s="1"/>
      <c r="Q81" s="1"/>
      <c r="R81" s="1"/>
    </row>
    <row r="82" spans="3:18" x14ac:dyDescent="0.45">
      <c r="C82" s="1"/>
      <c r="D82" s="1"/>
      <c r="E82" s="1"/>
      <c r="F82" s="1"/>
      <c r="G82" s="1"/>
      <c r="H82" s="1"/>
      <c r="I82" s="1"/>
      <c r="J82" s="1"/>
      <c r="K82" s="1"/>
      <c r="L82" s="1"/>
      <c r="M82" s="9"/>
      <c r="N82" s="1"/>
      <c r="O82" s="1"/>
      <c r="P82" s="1"/>
      <c r="Q82" s="1"/>
      <c r="R82" s="1"/>
    </row>
    <row r="83" spans="3:18" x14ac:dyDescent="0.45">
      <c r="C83" s="1"/>
      <c r="D83" s="1"/>
      <c r="E83" s="1"/>
      <c r="F83" s="1"/>
      <c r="G83" s="1"/>
      <c r="H83" s="1"/>
      <c r="I83" s="1"/>
      <c r="J83" s="1"/>
      <c r="K83" s="1"/>
      <c r="L83" s="1"/>
      <c r="M83" s="9"/>
      <c r="N83" s="1"/>
      <c r="O83" s="1"/>
      <c r="P83" s="1"/>
      <c r="Q83" s="1"/>
      <c r="R83" s="1"/>
    </row>
    <row r="84" spans="3:18" x14ac:dyDescent="0.45">
      <c r="C84" s="1"/>
      <c r="D84" s="1"/>
      <c r="E84" s="1"/>
      <c r="F84" s="1"/>
      <c r="G84" s="1"/>
      <c r="H84" s="1"/>
      <c r="I84" s="1"/>
      <c r="J84" s="1"/>
      <c r="K84" s="1"/>
      <c r="L84" s="1"/>
      <c r="M84" s="9"/>
      <c r="N84" s="1"/>
      <c r="O84" s="1"/>
      <c r="P84" s="1"/>
      <c r="Q84" s="1"/>
      <c r="R84" s="1"/>
    </row>
    <row r="85" spans="3:18" x14ac:dyDescent="0.45">
      <c r="C85" s="1"/>
      <c r="D85" s="1"/>
      <c r="E85" s="1"/>
      <c r="F85" s="1"/>
      <c r="G85" s="1"/>
      <c r="H85" s="1"/>
      <c r="I85" s="1"/>
      <c r="J85" s="1"/>
      <c r="K85" s="1"/>
      <c r="L85" s="1"/>
      <c r="M85" s="9"/>
      <c r="N85" s="1"/>
      <c r="O85" s="1"/>
      <c r="P85" s="1"/>
      <c r="Q85" s="1"/>
      <c r="R85" s="1"/>
    </row>
    <row r="86" spans="3:18" x14ac:dyDescent="0.45">
      <c r="C86" s="1"/>
      <c r="D86" s="1"/>
      <c r="E86" s="1"/>
      <c r="F86" s="1"/>
      <c r="G86" s="1"/>
      <c r="H86" s="1"/>
      <c r="I86" s="1"/>
      <c r="J86" s="1"/>
      <c r="K86" s="1"/>
      <c r="L86" s="1"/>
      <c r="M86" s="9"/>
      <c r="N86" s="1"/>
      <c r="O86" s="1"/>
      <c r="P86" s="1"/>
      <c r="Q86" s="1"/>
      <c r="R86" s="1"/>
    </row>
    <row r="87" spans="3:18" x14ac:dyDescent="0.45">
      <c r="C87" s="1"/>
      <c r="D87" s="1"/>
      <c r="E87" s="1"/>
      <c r="F87" s="1"/>
      <c r="G87" s="1"/>
      <c r="H87" s="1"/>
      <c r="I87" s="1"/>
      <c r="J87" s="1"/>
      <c r="K87" s="1"/>
      <c r="L87" s="1"/>
      <c r="M87" s="9"/>
      <c r="N87" s="1"/>
      <c r="O87" s="1"/>
      <c r="P87" s="1"/>
      <c r="Q87" s="1"/>
      <c r="R87" s="1"/>
    </row>
    <row r="88" spans="3:18" x14ac:dyDescent="0.45">
      <c r="C88" s="1"/>
      <c r="D88" s="1"/>
      <c r="E88" s="1"/>
      <c r="F88" s="1"/>
      <c r="G88" s="1"/>
      <c r="H88" s="1"/>
      <c r="I88" s="1"/>
      <c r="J88" s="1"/>
      <c r="K88" s="1"/>
      <c r="L88" s="1"/>
      <c r="M88" s="9"/>
      <c r="N88" s="1"/>
      <c r="O88" s="1"/>
      <c r="P88" s="1"/>
      <c r="Q88" s="1"/>
      <c r="R88" s="1"/>
    </row>
    <row r="89" spans="3:18" x14ac:dyDescent="0.45">
      <c r="C89" s="1"/>
      <c r="D89" s="1"/>
      <c r="E89" s="1"/>
      <c r="F89" s="1"/>
      <c r="G89" s="1"/>
      <c r="H89" s="1"/>
      <c r="I89" s="1"/>
      <c r="J89" s="1"/>
      <c r="K89" s="1"/>
      <c r="L89" s="1"/>
      <c r="M89" s="9"/>
      <c r="N89" s="1"/>
      <c r="O89" s="1"/>
      <c r="P89" s="1"/>
      <c r="Q89" s="1"/>
      <c r="R89" s="1"/>
    </row>
  </sheetData>
  <autoFilter ref="A1:N55" xr:uid="{115083FA-D6D0-4FF6-88C6-1AC5610A72F8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9018-C9A2-4BA2-9F34-7D7D73F604C5}">
  <dimension ref="A1:P85"/>
  <sheetViews>
    <sheetView workbookViewId="0">
      <pane ySplit="1" topLeftCell="A2" activePane="bottomLeft" state="frozen"/>
      <selection pane="bottomLeft" activeCell="M14" sqref="M14"/>
    </sheetView>
  </sheetViews>
  <sheetFormatPr defaultRowHeight="18" x14ac:dyDescent="0.45"/>
  <cols>
    <col min="1" max="1" width="9.19921875" bestFit="1" customWidth="1"/>
    <col min="2" max="2" width="11.09765625" bestFit="1" customWidth="1"/>
    <col min="3" max="3" width="26.3984375" bestFit="1" customWidth="1"/>
    <col min="15" max="15" width="10.3984375" bestFit="1" customWidth="1"/>
  </cols>
  <sheetData>
    <row r="1" spans="1:16" ht="19.8" x14ac:dyDescent="0.5">
      <c r="A1" s="14" t="s">
        <v>13</v>
      </c>
      <c r="B1" s="14" t="s">
        <v>37</v>
      </c>
      <c r="C1" s="3" t="s">
        <v>0</v>
      </c>
      <c r="D1" s="4" t="s">
        <v>7</v>
      </c>
      <c r="E1" s="4" t="s">
        <v>1</v>
      </c>
      <c r="F1" s="4" t="s">
        <v>6</v>
      </c>
      <c r="G1" s="4" t="s">
        <v>2</v>
      </c>
      <c r="H1" s="4" t="s">
        <v>12</v>
      </c>
      <c r="I1" s="4" t="s">
        <v>343</v>
      </c>
      <c r="J1" s="4" t="s">
        <v>3</v>
      </c>
      <c r="K1" s="4" t="s">
        <v>344</v>
      </c>
      <c r="L1" s="8" t="s">
        <v>323</v>
      </c>
      <c r="M1" s="16" t="s">
        <v>24</v>
      </c>
    </row>
    <row r="2" spans="1:16" x14ac:dyDescent="0.45">
      <c r="A2" s="1" t="s">
        <v>30</v>
      </c>
      <c r="B2" s="1" t="s">
        <v>268</v>
      </c>
      <c r="C2" s="1" t="s">
        <v>31</v>
      </c>
      <c r="D2" s="1" t="s">
        <v>9</v>
      </c>
      <c r="E2" s="11">
        <v>330</v>
      </c>
      <c r="F2" s="11"/>
      <c r="G2" s="11" t="s">
        <v>5</v>
      </c>
      <c r="H2" s="11">
        <f t="shared" ref="H2:H33" si="0">(E2+F2)</f>
        <v>330</v>
      </c>
      <c r="I2" s="11"/>
      <c r="J2" s="11"/>
      <c r="K2" s="11"/>
      <c r="L2" s="11"/>
      <c r="M2" s="17"/>
      <c r="N2" s="11"/>
      <c r="O2" s="13" t="s">
        <v>17</v>
      </c>
      <c r="P2" s="13">
        <f>SUM(H:H)</f>
        <v>32108</v>
      </c>
    </row>
    <row r="3" spans="1:16" x14ac:dyDescent="0.45">
      <c r="A3" s="1" t="s">
        <v>14</v>
      </c>
      <c r="B3" s="1" t="s">
        <v>113</v>
      </c>
      <c r="C3" s="1" t="s">
        <v>68</v>
      </c>
      <c r="D3" s="1" t="s">
        <v>32</v>
      </c>
      <c r="E3" s="11">
        <v>580</v>
      </c>
      <c r="F3" s="11"/>
      <c r="G3" s="11" t="s">
        <v>5</v>
      </c>
      <c r="H3" s="11">
        <f t="shared" si="0"/>
        <v>580</v>
      </c>
      <c r="I3" s="11"/>
      <c r="J3" s="11"/>
      <c r="K3" s="11"/>
      <c r="L3" s="11"/>
      <c r="M3" s="17"/>
      <c r="N3" s="11"/>
      <c r="O3" s="13" t="s">
        <v>18</v>
      </c>
      <c r="P3" s="13">
        <f>SUM(J:J)</f>
        <v>128</v>
      </c>
    </row>
    <row r="4" spans="1:16" x14ac:dyDescent="0.45">
      <c r="A4" s="1" t="s">
        <v>14</v>
      </c>
      <c r="B4" s="1" t="s">
        <v>70</v>
      </c>
      <c r="C4" s="1" t="s">
        <v>69</v>
      </c>
      <c r="D4" s="1" t="s">
        <v>9</v>
      </c>
      <c r="E4" s="11">
        <v>350</v>
      </c>
      <c r="F4" s="11">
        <v>45</v>
      </c>
      <c r="G4" s="11" t="s">
        <v>5</v>
      </c>
      <c r="H4" s="11">
        <f t="shared" si="0"/>
        <v>395</v>
      </c>
      <c r="I4" s="11"/>
      <c r="J4" s="11"/>
      <c r="K4" s="11"/>
      <c r="L4" s="11"/>
      <c r="M4" s="17"/>
      <c r="N4" s="11"/>
      <c r="O4" s="5" t="s">
        <v>345</v>
      </c>
      <c r="P4" s="13">
        <f>SUM(I:I)</f>
        <v>100</v>
      </c>
    </row>
    <row r="5" spans="1:16" x14ac:dyDescent="0.45">
      <c r="A5" s="1" t="s">
        <v>14</v>
      </c>
      <c r="B5" s="1" t="s">
        <v>70</v>
      </c>
      <c r="C5" s="1" t="s">
        <v>71</v>
      </c>
      <c r="D5" s="1" t="s">
        <v>9</v>
      </c>
      <c r="E5" s="11">
        <v>168</v>
      </c>
      <c r="F5" s="11"/>
      <c r="G5" s="11" t="s">
        <v>5</v>
      </c>
      <c r="H5" s="11">
        <f t="shared" si="0"/>
        <v>168</v>
      </c>
      <c r="I5" s="11"/>
      <c r="J5" s="11"/>
      <c r="K5" s="11"/>
      <c r="L5" s="11"/>
      <c r="M5" s="17"/>
      <c r="N5" s="11"/>
      <c r="O5" s="13" t="s">
        <v>344</v>
      </c>
      <c r="P5" s="13">
        <f>SUM(K:K)</f>
        <v>28</v>
      </c>
    </row>
    <row r="6" spans="1:16" x14ac:dyDescent="0.45">
      <c r="A6" s="1" t="s">
        <v>15</v>
      </c>
      <c r="B6" s="1" t="s">
        <v>70</v>
      </c>
      <c r="C6" s="1" t="s">
        <v>72</v>
      </c>
      <c r="D6" s="1" t="s">
        <v>9</v>
      </c>
      <c r="E6" s="11">
        <v>214</v>
      </c>
      <c r="F6" s="11"/>
      <c r="G6" s="11" t="s">
        <v>5</v>
      </c>
      <c r="H6" s="11">
        <f t="shared" si="0"/>
        <v>214</v>
      </c>
      <c r="I6" s="11"/>
      <c r="J6" s="11"/>
      <c r="K6" s="11"/>
      <c r="L6" s="11"/>
      <c r="M6" s="17"/>
      <c r="N6" s="11"/>
      <c r="O6" s="5" t="s">
        <v>323</v>
      </c>
      <c r="P6" s="12">
        <f>ROUND(P5/P4,4)</f>
        <v>0.28000000000000003</v>
      </c>
    </row>
    <row r="7" spans="1:16" x14ac:dyDescent="0.45">
      <c r="A7" s="1" t="s">
        <v>15</v>
      </c>
      <c r="B7" s="1" t="s">
        <v>70</v>
      </c>
      <c r="C7" s="1" t="s">
        <v>33</v>
      </c>
      <c r="D7" s="1" t="s">
        <v>9</v>
      </c>
      <c r="E7" s="11">
        <v>200</v>
      </c>
      <c r="F7" s="11"/>
      <c r="G7" s="11" t="s">
        <v>5</v>
      </c>
      <c r="H7" s="11">
        <f t="shared" si="0"/>
        <v>200</v>
      </c>
      <c r="I7" s="11"/>
      <c r="J7" s="11"/>
      <c r="K7" s="11"/>
      <c r="L7" s="11"/>
      <c r="M7" s="17"/>
      <c r="N7" s="11"/>
      <c r="O7" s="13" t="s">
        <v>19</v>
      </c>
      <c r="P7" s="13">
        <f>P2-P3</f>
        <v>31980</v>
      </c>
    </row>
    <row r="8" spans="1:16" x14ac:dyDescent="0.45">
      <c r="A8" s="1" t="s">
        <v>15</v>
      </c>
      <c r="B8" s="1" t="s">
        <v>70</v>
      </c>
      <c r="C8" s="1" t="s">
        <v>34</v>
      </c>
      <c r="D8" s="1" t="s">
        <v>9</v>
      </c>
      <c r="E8" s="11">
        <v>229</v>
      </c>
      <c r="F8" s="11"/>
      <c r="G8" s="11" t="s">
        <v>5</v>
      </c>
      <c r="H8" s="11">
        <f t="shared" si="0"/>
        <v>229</v>
      </c>
      <c r="I8" s="11"/>
      <c r="J8" s="11"/>
      <c r="K8" s="11"/>
      <c r="L8" s="11"/>
      <c r="M8" s="17"/>
      <c r="N8" s="11"/>
      <c r="O8" s="11"/>
      <c r="P8" s="11"/>
    </row>
    <row r="9" spans="1:16" x14ac:dyDescent="0.45">
      <c r="A9" s="1" t="s">
        <v>14</v>
      </c>
      <c r="B9" s="1" t="s">
        <v>70</v>
      </c>
      <c r="C9" s="1" t="s">
        <v>35</v>
      </c>
      <c r="D9" s="1" t="s">
        <v>32</v>
      </c>
      <c r="E9" s="11">
        <v>58</v>
      </c>
      <c r="F9" s="11"/>
      <c r="G9" s="11" t="s">
        <v>5</v>
      </c>
      <c r="H9" s="11">
        <f t="shared" si="0"/>
        <v>58</v>
      </c>
      <c r="I9" s="11"/>
      <c r="J9" s="11"/>
      <c r="K9" s="11"/>
      <c r="L9" s="11"/>
      <c r="M9" s="17"/>
      <c r="N9" s="11"/>
      <c r="O9" s="11"/>
      <c r="P9" s="11"/>
    </row>
    <row r="10" spans="1:16" x14ac:dyDescent="0.45">
      <c r="A10" s="1" t="s">
        <v>14</v>
      </c>
      <c r="B10" s="1" t="s">
        <v>77</v>
      </c>
      <c r="C10" s="1" t="s">
        <v>36</v>
      </c>
      <c r="D10" s="1" t="s">
        <v>9</v>
      </c>
      <c r="E10" s="11">
        <v>185</v>
      </c>
      <c r="F10" s="11"/>
      <c r="G10" s="11" t="s">
        <v>5</v>
      </c>
      <c r="H10" s="11">
        <f t="shared" si="0"/>
        <v>185</v>
      </c>
      <c r="I10" s="11"/>
      <c r="J10" s="11"/>
      <c r="K10" s="11"/>
      <c r="L10" s="11"/>
      <c r="M10" s="17"/>
      <c r="N10" s="11"/>
      <c r="O10" s="11"/>
      <c r="P10" s="11"/>
    </row>
    <row r="11" spans="1:16" x14ac:dyDescent="0.45">
      <c r="A11" s="1" t="s">
        <v>14</v>
      </c>
      <c r="B11" s="1" t="s">
        <v>70</v>
      </c>
      <c r="C11" s="1" t="s">
        <v>73</v>
      </c>
      <c r="D11" s="1" t="s">
        <v>32</v>
      </c>
      <c r="E11" s="11">
        <v>1266</v>
      </c>
      <c r="F11" s="11"/>
      <c r="G11" s="11" t="s">
        <v>5</v>
      </c>
      <c r="H11" s="11">
        <f t="shared" si="0"/>
        <v>1266</v>
      </c>
      <c r="I11" s="11"/>
      <c r="J11" s="11"/>
      <c r="K11" s="11"/>
      <c r="L11" s="11"/>
      <c r="M11" s="17"/>
      <c r="N11" s="11"/>
      <c r="O11" s="11"/>
      <c r="P11" s="11"/>
    </row>
    <row r="12" spans="1:16" x14ac:dyDescent="0.45">
      <c r="A12" s="1" t="s">
        <v>14</v>
      </c>
      <c r="B12" s="1" t="s">
        <v>70</v>
      </c>
      <c r="C12" s="1" t="s">
        <v>74</v>
      </c>
      <c r="D12" s="1" t="s">
        <v>9</v>
      </c>
      <c r="E12" s="11">
        <v>1079</v>
      </c>
      <c r="F12" s="11"/>
      <c r="G12" s="11" t="s">
        <v>5</v>
      </c>
      <c r="H12" s="11">
        <f t="shared" si="0"/>
        <v>1079</v>
      </c>
      <c r="I12" s="11"/>
      <c r="J12" s="11"/>
      <c r="K12" s="11"/>
      <c r="L12" s="11"/>
      <c r="M12" s="17"/>
      <c r="N12" s="11"/>
      <c r="O12" s="11"/>
      <c r="P12" s="11"/>
    </row>
    <row r="13" spans="1:16" x14ac:dyDescent="0.45">
      <c r="A13" s="1" t="s">
        <v>14</v>
      </c>
      <c r="B13" s="1" t="s">
        <v>112</v>
      </c>
      <c r="C13" s="1" t="s">
        <v>78</v>
      </c>
      <c r="D13" s="1" t="s">
        <v>9</v>
      </c>
      <c r="E13" s="11">
        <v>225</v>
      </c>
      <c r="F13" s="11"/>
      <c r="G13" s="11" t="s">
        <v>5</v>
      </c>
      <c r="H13" s="11">
        <f t="shared" si="0"/>
        <v>225</v>
      </c>
      <c r="I13" s="11"/>
      <c r="J13" s="11"/>
      <c r="K13" s="11"/>
      <c r="L13" s="11"/>
      <c r="M13" s="17"/>
      <c r="N13" s="11"/>
      <c r="O13" s="11"/>
      <c r="P13" s="11"/>
    </row>
    <row r="14" spans="1:16" x14ac:dyDescent="0.45">
      <c r="A14" s="1" t="s">
        <v>14</v>
      </c>
      <c r="B14" s="1" t="s">
        <v>109</v>
      </c>
      <c r="C14" s="1" t="s">
        <v>79</v>
      </c>
      <c r="D14" s="1" t="s">
        <v>9</v>
      </c>
      <c r="E14" s="11">
        <v>226</v>
      </c>
      <c r="F14" s="11">
        <v>11</v>
      </c>
      <c r="G14" s="11" t="s">
        <v>5</v>
      </c>
      <c r="H14" s="11">
        <f t="shared" si="0"/>
        <v>237</v>
      </c>
      <c r="I14" s="11"/>
      <c r="J14" s="11"/>
      <c r="K14" s="11"/>
      <c r="L14" s="11"/>
      <c r="M14" s="17"/>
      <c r="N14" s="11"/>
      <c r="O14" s="11"/>
      <c r="P14" s="11"/>
    </row>
    <row r="15" spans="1:16" x14ac:dyDescent="0.45">
      <c r="A15" s="1" t="s">
        <v>14</v>
      </c>
      <c r="B15" s="1" t="s">
        <v>109</v>
      </c>
      <c r="C15" s="1" t="s">
        <v>80</v>
      </c>
      <c r="D15" s="1" t="s">
        <v>9</v>
      </c>
      <c r="E15" s="11">
        <v>226</v>
      </c>
      <c r="F15" s="11">
        <v>11</v>
      </c>
      <c r="G15" s="11" t="s">
        <v>5</v>
      </c>
      <c r="H15" s="11">
        <f t="shared" si="0"/>
        <v>237</v>
      </c>
      <c r="I15" s="11"/>
      <c r="J15" s="11"/>
      <c r="K15" s="11"/>
      <c r="L15" s="11"/>
      <c r="M15" s="17"/>
      <c r="N15" s="11"/>
      <c r="O15" s="11"/>
      <c r="P15" s="11"/>
    </row>
    <row r="16" spans="1:16" x14ac:dyDescent="0.45">
      <c r="A16" s="1" t="s">
        <v>14</v>
      </c>
      <c r="B16" s="1" t="s">
        <v>70</v>
      </c>
      <c r="C16" s="1" t="s">
        <v>75</v>
      </c>
      <c r="D16" s="1" t="s">
        <v>32</v>
      </c>
      <c r="E16" s="11">
        <v>279</v>
      </c>
      <c r="F16" s="11"/>
      <c r="G16" s="11" t="s">
        <v>5</v>
      </c>
      <c r="H16" s="11">
        <f t="shared" si="0"/>
        <v>279</v>
      </c>
      <c r="I16" s="11"/>
      <c r="J16" s="11"/>
      <c r="K16" s="11"/>
      <c r="L16" s="11"/>
      <c r="M16" s="17"/>
      <c r="N16" s="11"/>
      <c r="O16" s="11"/>
      <c r="P16" s="11"/>
    </row>
    <row r="17" spans="1:16" x14ac:dyDescent="0.45">
      <c r="A17" s="1" t="s">
        <v>14</v>
      </c>
      <c r="B17" s="1" t="s">
        <v>70</v>
      </c>
      <c r="C17" s="1" t="s">
        <v>76</v>
      </c>
      <c r="D17" s="1" t="s">
        <v>32</v>
      </c>
      <c r="E17" s="11">
        <v>186</v>
      </c>
      <c r="F17" s="11"/>
      <c r="G17" s="11" t="s">
        <v>5</v>
      </c>
      <c r="H17" s="11">
        <f t="shared" si="0"/>
        <v>186</v>
      </c>
      <c r="I17" s="11"/>
      <c r="J17" s="11"/>
      <c r="K17" s="11"/>
      <c r="L17" s="11"/>
      <c r="M17" s="17"/>
      <c r="N17" s="11"/>
      <c r="O17" s="11"/>
      <c r="P17" s="11"/>
    </row>
    <row r="18" spans="1:16" x14ac:dyDescent="0.45">
      <c r="A18" s="1" t="s">
        <v>15</v>
      </c>
      <c r="B18" s="1" t="s">
        <v>95</v>
      </c>
      <c r="C18" s="1" t="s">
        <v>81</v>
      </c>
      <c r="D18" s="1" t="s">
        <v>9</v>
      </c>
      <c r="E18" s="11">
        <v>50</v>
      </c>
      <c r="F18" s="11"/>
      <c r="G18" s="11" t="s">
        <v>5</v>
      </c>
      <c r="H18" s="11">
        <f t="shared" si="0"/>
        <v>50</v>
      </c>
      <c r="I18" s="11"/>
      <c r="J18" s="11"/>
      <c r="K18" s="11"/>
      <c r="L18" s="11"/>
      <c r="M18" s="17"/>
      <c r="N18" s="11"/>
      <c r="O18" s="11"/>
      <c r="P18" s="11"/>
    </row>
    <row r="19" spans="1:16" x14ac:dyDescent="0.45">
      <c r="A19" s="1" t="s">
        <v>14</v>
      </c>
      <c r="B19" s="1" t="s">
        <v>83</v>
      </c>
      <c r="C19" s="1" t="s">
        <v>82</v>
      </c>
      <c r="D19" s="1" t="s">
        <v>32</v>
      </c>
      <c r="E19" s="11">
        <v>560</v>
      </c>
      <c r="F19" s="11"/>
      <c r="G19" s="11" t="s">
        <v>5</v>
      </c>
      <c r="H19" s="11">
        <f t="shared" si="0"/>
        <v>560</v>
      </c>
      <c r="I19" s="11"/>
      <c r="J19" s="11"/>
      <c r="K19" s="11"/>
      <c r="L19" s="11"/>
      <c r="M19" s="17"/>
      <c r="N19" s="11"/>
      <c r="O19" s="11"/>
      <c r="P19" s="11"/>
    </row>
    <row r="20" spans="1:16" x14ac:dyDescent="0.45">
      <c r="A20" s="1" t="s">
        <v>14</v>
      </c>
      <c r="B20" s="1" t="s">
        <v>70</v>
      </c>
      <c r="C20" s="1" t="s">
        <v>84</v>
      </c>
      <c r="D20" s="1" t="s">
        <v>32</v>
      </c>
      <c r="E20" s="11">
        <v>700</v>
      </c>
      <c r="F20" s="11"/>
      <c r="G20" s="11" t="s">
        <v>5</v>
      </c>
      <c r="H20" s="11">
        <f t="shared" si="0"/>
        <v>700</v>
      </c>
      <c r="I20" s="11"/>
      <c r="J20" s="11"/>
      <c r="K20" s="11"/>
      <c r="L20" s="11"/>
      <c r="M20" s="17"/>
      <c r="N20" s="11"/>
      <c r="O20" s="11"/>
      <c r="P20" s="11"/>
    </row>
    <row r="21" spans="1:16" x14ac:dyDescent="0.45">
      <c r="A21" s="1" t="s">
        <v>14</v>
      </c>
      <c r="B21" s="1" t="s">
        <v>85</v>
      </c>
      <c r="C21" s="1" t="s">
        <v>86</v>
      </c>
      <c r="D21" s="1" t="s">
        <v>9</v>
      </c>
      <c r="E21" s="11">
        <v>298</v>
      </c>
      <c r="F21" s="11">
        <v>20</v>
      </c>
      <c r="G21" s="11" t="s">
        <v>5</v>
      </c>
      <c r="H21" s="11">
        <f t="shared" si="0"/>
        <v>318</v>
      </c>
      <c r="I21" s="11"/>
      <c r="J21" s="11"/>
      <c r="K21" s="11"/>
      <c r="L21" s="11"/>
      <c r="M21" s="17"/>
      <c r="N21" s="11"/>
      <c r="O21" s="11"/>
      <c r="P21" s="11"/>
    </row>
    <row r="22" spans="1:16" x14ac:dyDescent="0.45">
      <c r="A22" s="1" t="s">
        <v>14</v>
      </c>
      <c r="B22" s="1" t="s">
        <v>87</v>
      </c>
      <c r="C22" s="1" t="s">
        <v>38</v>
      </c>
      <c r="D22" s="1" t="s">
        <v>9</v>
      </c>
      <c r="E22" s="11">
        <v>500</v>
      </c>
      <c r="F22" s="11"/>
      <c r="G22" s="11" t="s">
        <v>5</v>
      </c>
      <c r="H22" s="11">
        <f t="shared" si="0"/>
        <v>500</v>
      </c>
      <c r="I22" s="11"/>
      <c r="J22" s="11"/>
      <c r="K22" s="11"/>
      <c r="L22" s="11"/>
      <c r="M22" s="17"/>
      <c r="N22" s="11"/>
      <c r="O22" s="11"/>
      <c r="P22" s="11"/>
    </row>
    <row r="23" spans="1:16" x14ac:dyDescent="0.45">
      <c r="A23" s="1" t="s">
        <v>14</v>
      </c>
      <c r="B23" s="1" t="s">
        <v>70</v>
      </c>
      <c r="C23" s="1" t="s">
        <v>253</v>
      </c>
      <c r="D23" s="1" t="s">
        <v>32</v>
      </c>
      <c r="E23" s="11">
        <v>300</v>
      </c>
      <c r="G23" s="11" t="s">
        <v>5</v>
      </c>
      <c r="H23" s="11">
        <f t="shared" si="0"/>
        <v>300</v>
      </c>
      <c r="I23" s="11"/>
      <c r="M23" s="18"/>
    </row>
    <row r="24" spans="1:16" x14ac:dyDescent="0.45">
      <c r="A24" s="1" t="s">
        <v>14</v>
      </c>
      <c r="B24" s="1" t="s">
        <v>70</v>
      </c>
      <c r="C24" s="1" t="s">
        <v>89</v>
      </c>
      <c r="D24" s="1" t="s">
        <v>10</v>
      </c>
      <c r="E24" s="11">
        <v>200</v>
      </c>
      <c r="G24" s="11" t="s">
        <v>5</v>
      </c>
      <c r="H24" s="11">
        <f t="shared" si="0"/>
        <v>200</v>
      </c>
      <c r="I24" s="11"/>
      <c r="M24" s="18"/>
    </row>
    <row r="25" spans="1:16" x14ac:dyDescent="0.45">
      <c r="A25" s="1" t="s">
        <v>14</v>
      </c>
      <c r="B25" s="1" t="s">
        <v>70</v>
      </c>
      <c r="C25" s="1" t="s">
        <v>252</v>
      </c>
      <c r="D25" s="1" t="s">
        <v>10</v>
      </c>
      <c r="E25" s="11">
        <v>100</v>
      </c>
      <c r="G25" s="11" t="s">
        <v>5</v>
      </c>
      <c r="H25" s="11">
        <f t="shared" si="0"/>
        <v>100</v>
      </c>
      <c r="I25" s="11"/>
      <c r="M25" s="18"/>
    </row>
    <row r="26" spans="1:16" x14ac:dyDescent="0.45">
      <c r="A26" s="1" t="s">
        <v>14</v>
      </c>
      <c r="B26" s="1" t="s">
        <v>70</v>
      </c>
      <c r="C26" s="1" t="s">
        <v>90</v>
      </c>
      <c r="D26" s="1" t="s">
        <v>10</v>
      </c>
      <c r="E26" s="11">
        <v>1218</v>
      </c>
      <c r="G26" s="11" t="s">
        <v>5</v>
      </c>
      <c r="H26" s="11">
        <f t="shared" si="0"/>
        <v>1218</v>
      </c>
      <c r="I26" s="11"/>
      <c r="M26" s="18"/>
    </row>
    <row r="27" spans="1:16" x14ac:dyDescent="0.45">
      <c r="A27" s="1" t="s">
        <v>14</v>
      </c>
      <c r="B27" s="1" t="s">
        <v>111</v>
      </c>
      <c r="C27" s="1" t="s">
        <v>88</v>
      </c>
      <c r="D27" s="1" t="s">
        <v>9</v>
      </c>
      <c r="E27" s="11">
        <v>85</v>
      </c>
      <c r="G27" s="11" t="s">
        <v>5</v>
      </c>
      <c r="H27" s="11">
        <f t="shared" si="0"/>
        <v>85</v>
      </c>
      <c r="I27" s="11"/>
      <c r="M27" s="18"/>
    </row>
    <row r="28" spans="1:16" x14ac:dyDescent="0.45">
      <c r="A28" s="1" t="s">
        <v>14</v>
      </c>
      <c r="B28" s="1" t="s">
        <v>70</v>
      </c>
      <c r="C28" s="1" t="s">
        <v>91</v>
      </c>
      <c r="D28" s="1" t="s">
        <v>9</v>
      </c>
      <c r="E28" s="11">
        <v>120</v>
      </c>
      <c r="G28" s="11" t="s">
        <v>5</v>
      </c>
      <c r="H28" s="11">
        <f t="shared" si="0"/>
        <v>120</v>
      </c>
      <c r="I28" s="11"/>
      <c r="M28" s="18"/>
    </row>
    <row r="29" spans="1:16" x14ac:dyDescent="0.45">
      <c r="A29" s="1" t="s">
        <v>14</v>
      </c>
      <c r="B29" s="1" t="s">
        <v>95</v>
      </c>
      <c r="C29" s="1" t="s">
        <v>92</v>
      </c>
      <c r="D29" s="1" t="s">
        <v>9</v>
      </c>
      <c r="E29" s="11">
        <v>120</v>
      </c>
      <c r="G29" s="11" t="s">
        <v>5</v>
      </c>
      <c r="H29" s="11">
        <f t="shared" si="0"/>
        <v>120</v>
      </c>
      <c r="I29" s="11"/>
      <c r="M29" s="18"/>
    </row>
    <row r="30" spans="1:16" x14ac:dyDescent="0.45">
      <c r="A30" s="1" t="s">
        <v>14</v>
      </c>
      <c r="B30" s="1" t="s">
        <v>93</v>
      </c>
      <c r="C30" s="1" t="s">
        <v>94</v>
      </c>
      <c r="D30" s="1" t="s">
        <v>9</v>
      </c>
      <c r="E30" s="11">
        <v>135</v>
      </c>
      <c r="G30" s="11" t="s">
        <v>5</v>
      </c>
      <c r="H30" s="11">
        <f t="shared" si="0"/>
        <v>135</v>
      </c>
      <c r="I30" s="11"/>
      <c r="M30" s="18"/>
    </row>
    <row r="31" spans="1:16" x14ac:dyDescent="0.45">
      <c r="A31" s="1" t="s">
        <v>14</v>
      </c>
      <c r="B31" s="1" t="s">
        <v>110</v>
      </c>
      <c r="C31" s="1" t="s">
        <v>264</v>
      </c>
      <c r="D31" s="1" t="s">
        <v>9</v>
      </c>
      <c r="E31" s="11">
        <v>770</v>
      </c>
      <c r="G31" s="11" t="s">
        <v>5</v>
      </c>
      <c r="H31" s="11">
        <f t="shared" si="0"/>
        <v>770</v>
      </c>
      <c r="I31" s="11"/>
      <c r="M31" s="18" t="s">
        <v>96</v>
      </c>
    </row>
    <row r="32" spans="1:16" x14ac:dyDescent="0.45">
      <c r="A32" s="1" t="s">
        <v>14</v>
      </c>
      <c r="B32" s="1" t="s">
        <v>97</v>
      </c>
      <c r="C32" s="1" t="s">
        <v>98</v>
      </c>
      <c r="D32" s="1" t="s">
        <v>9</v>
      </c>
      <c r="E32" s="11">
        <v>330</v>
      </c>
      <c r="G32" s="11" t="s">
        <v>5</v>
      </c>
      <c r="H32" s="11">
        <f t="shared" si="0"/>
        <v>330</v>
      </c>
      <c r="I32" s="11"/>
      <c r="M32" s="18"/>
    </row>
    <row r="33" spans="1:13" x14ac:dyDescent="0.45">
      <c r="A33" s="1" t="s">
        <v>14</v>
      </c>
      <c r="B33" s="1" t="s">
        <v>70</v>
      </c>
      <c r="C33" s="1" t="s">
        <v>99</v>
      </c>
      <c r="D33" s="1" t="s">
        <v>9</v>
      </c>
      <c r="E33" s="11">
        <v>250</v>
      </c>
      <c r="G33" s="11" t="s">
        <v>5</v>
      </c>
      <c r="H33" s="11">
        <f t="shared" si="0"/>
        <v>250</v>
      </c>
      <c r="I33" s="11"/>
      <c r="M33" s="18"/>
    </row>
    <row r="34" spans="1:13" x14ac:dyDescent="0.45">
      <c r="A34" s="1" t="s">
        <v>14</v>
      </c>
      <c r="B34" s="1" t="s">
        <v>70</v>
      </c>
      <c r="C34" s="1" t="s">
        <v>100</v>
      </c>
      <c r="D34" s="1" t="s">
        <v>32</v>
      </c>
      <c r="E34" s="11">
        <v>166</v>
      </c>
      <c r="G34" s="11" t="s">
        <v>5</v>
      </c>
      <c r="H34" s="11">
        <f t="shared" ref="H34:H65" si="1">(E34+F34)</f>
        <v>166</v>
      </c>
      <c r="I34" s="11"/>
      <c r="M34" s="18"/>
    </row>
    <row r="35" spans="1:13" x14ac:dyDescent="0.45">
      <c r="A35" s="1" t="s">
        <v>14</v>
      </c>
      <c r="B35" s="1" t="s">
        <v>70</v>
      </c>
      <c r="C35" s="1" t="s">
        <v>101</v>
      </c>
      <c r="D35" s="1" t="s">
        <v>9</v>
      </c>
      <c r="E35" s="11">
        <v>340</v>
      </c>
      <c r="G35" s="11" t="s">
        <v>5</v>
      </c>
      <c r="H35" s="11">
        <f t="shared" si="1"/>
        <v>340</v>
      </c>
      <c r="I35" s="11"/>
      <c r="M35" s="19" t="s">
        <v>103</v>
      </c>
    </row>
    <row r="36" spans="1:13" x14ac:dyDescent="0.45">
      <c r="A36" s="1" t="s">
        <v>14</v>
      </c>
      <c r="B36" s="1" t="s">
        <v>70</v>
      </c>
      <c r="C36" s="1" t="s">
        <v>102</v>
      </c>
      <c r="D36" s="1" t="s">
        <v>9</v>
      </c>
      <c r="E36" s="11">
        <v>500</v>
      </c>
      <c r="G36" s="11" t="s">
        <v>5</v>
      </c>
      <c r="H36" s="11">
        <f t="shared" si="1"/>
        <v>500</v>
      </c>
      <c r="I36" s="11"/>
      <c r="M36" s="18"/>
    </row>
    <row r="37" spans="1:13" x14ac:dyDescent="0.45">
      <c r="A37" s="1" t="s">
        <v>14</v>
      </c>
      <c r="B37" s="1" t="s">
        <v>104</v>
      </c>
      <c r="C37" s="1" t="s">
        <v>105</v>
      </c>
      <c r="D37" s="1" t="s">
        <v>9</v>
      </c>
      <c r="E37" s="11">
        <v>350</v>
      </c>
      <c r="G37" s="11" t="s">
        <v>5</v>
      </c>
      <c r="H37" s="11">
        <f t="shared" si="1"/>
        <v>350</v>
      </c>
      <c r="I37" s="11"/>
      <c r="M37" s="18"/>
    </row>
    <row r="38" spans="1:13" x14ac:dyDescent="0.45">
      <c r="A38" s="1" t="s">
        <v>14</v>
      </c>
      <c r="B38" s="1" t="s">
        <v>104</v>
      </c>
      <c r="C38" s="1" t="s">
        <v>106</v>
      </c>
      <c r="D38" s="1" t="s">
        <v>32</v>
      </c>
      <c r="E38" s="11">
        <v>180</v>
      </c>
      <c r="G38" s="11" t="s">
        <v>5</v>
      </c>
      <c r="H38" s="11">
        <f t="shared" si="1"/>
        <v>180</v>
      </c>
      <c r="I38" s="11"/>
      <c r="M38" s="18"/>
    </row>
    <row r="39" spans="1:13" x14ac:dyDescent="0.45">
      <c r="A39" s="1" t="s">
        <v>14</v>
      </c>
      <c r="B39" s="1" t="s">
        <v>104</v>
      </c>
      <c r="C39" s="1" t="s">
        <v>107</v>
      </c>
      <c r="D39" s="1" t="s">
        <v>9</v>
      </c>
      <c r="E39" s="11">
        <v>120</v>
      </c>
      <c r="G39" s="11" t="s">
        <v>5</v>
      </c>
      <c r="H39" s="11">
        <f t="shared" si="1"/>
        <v>120</v>
      </c>
      <c r="I39" s="11"/>
      <c r="M39" s="19" t="s">
        <v>108</v>
      </c>
    </row>
    <row r="40" spans="1:13" x14ac:dyDescent="0.45">
      <c r="A40" s="1" t="s">
        <v>14</v>
      </c>
      <c r="B40" s="1" t="s">
        <v>109</v>
      </c>
      <c r="C40" s="1" t="s">
        <v>118</v>
      </c>
      <c r="D40" s="1" t="s">
        <v>9</v>
      </c>
      <c r="E40" s="11">
        <v>230</v>
      </c>
      <c r="G40" s="11" t="s">
        <v>5</v>
      </c>
      <c r="H40" s="11">
        <f t="shared" si="1"/>
        <v>230</v>
      </c>
      <c r="I40" s="11"/>
      <c r="M40" s="18"/>
    </row>
    <row r="41" spans="1:13" x14ac:dyDescent="0.45">
      <c r="A41" s="1" t="s">
        <v>14</v>
      </c>
      <c r="B41" s="1" t="s">
        <v>70</v>
      </c>
      <c r="C41" s="1" t="s">
        <v>119</v>
      </c>
      <c r="D41" s="1" t="s">
        <v>9</v>
      </c>
      <c r="E41" s="11">
        <v>145</v>
      </c>
      <c r="G41" s="11" t="s">
        <v>5</v>
      </c>
      <c r="H41" s="11">
        <f t="shared" si="1"/>
        <v>145</v>
      </c>
      <c r="I41" s="11"/>
      <c r="M41" s="18"/>
    </row>
    <row r="42" spans="1:13" x14ac:dyDescent="0.45">
      <c r="A42" s="1" t="s">
        <v>14</v>
      </c>
      <c r="B42" s="1" t="s">
        <v>112</v>
      </c>
      <c r="C42" s="1" t="s">
        <v>120</v>
      </c>
      <c r="D42" s="1" t="s">
        <v>9</v>
      </c>
      <c r="E42" s="11">
        <v>140</v>
      </c>
      <c r="G42" s="11" t="s">
        <v>5</v>
      </c>
      <c r="H42" s="11">
        <f t="shared" si="1"/>
        <v>140</v>
      </c>
      <c r="I42" s="11"/>
      <c r="M42" s="18"/>
    </row>
    <row r="43" spans="1:13" x14ac:dyDescent="0.45">
      <c r="A43" s="1" t="s">
        <v>14</v>
      </c>
      <c r="B43" s="1" t="s">
        <v>121</v>
      </c>
      <c r="C43" s="1" t="s">
        <v>122</v>
      </c>
      <c r="D43" s="1" t="s">
        <v>9</v>
      </c>
      <c r="E43" s="11">
        <v>223</v>
      </c>
      <c r="G43" s="11" t="s">
        <v>5</v>
      </c>
      <c r="H43" s="11">
        <f t="shared" si="1"/>
        <v>223</v>
      </c>
      <c r="I43" s="11"/>
      <c r="M43" s="18"/>
    </row>
    <row r="44" spans="1:13" x14ac:dyDescent="0.45">
      <c r="A44" s="1" t="s">
        <v>14</v>
      </c>
      <c r="B44" s="1" t="s">
        <v>121</v>
      </c>
      <c r="C44" s="1" t="s">
        <v>123</v>
      </c>
      <c r="D44" s="1" t="s">
        <v>9</v>
      </c>
      <c r="E44" s="11">
        <v>280</v>
      </c>
      <c r="G44" s="11" t="s">
        <v>5</v>
      </c>
      <c r="H44" s="11">
        <f t="shared" si="1"/>
        <v>280</v>
      </c>
      <c r="I44" s="11"/>
      <c r="M44" s="18"/>
    </row>
    <row r="45" spans="1:13" x14ac:dyDescent="0.45">
      <c r="A45" s="1" t="s">
        <v>14</v>
      </c>
      <c r="B45" s="1" t="s">
        <v>124</v>
      </c>
      <c r="C45" s="1" t="s">
        <v>125</v>
      </c>
      <c r="D45" s="1" t="s">
        <v>9</v>
      </c>
      <c r="E45" s="11">
        <v>70</v>
      </c>
      <c r="G45" s="11" t="s">
        <v>5</v>
      </c>
      <c r="H45" s="11">
        <f t="shared" si="1"/>
        <v>70</v>
      </c>
      <c r="I45" s="11"/>
      <c r="M45" s="18"/>
    </row>
    <row r="46" spans="1:13" x14ac:dyDescent="0.45">
      <c r="A46" s="1" t="s">
        <v>14</v>
      </c>
      <c r="B46" s="1" t="s">
        <v>126</v>
      </c>
      <c r="C46" s="1" t="s">
        <v>127</v>
      </c>
      <c r="D46" s="1" t="s">
        <v>32</v>
      </c>
      <c r="E46" s="11">
        <v>400</v>
      </c>
      <c r="G46" s="11" t="s">
        <v>5</v>
      </c>
      <c r="H46" s="11">
        <f t="shared" si="1"/>
        <v>400</v>
      </c>
      <c r="I46" s="11"/>
      <c r="M46" s="18"/>
    </row>
    <row r="47" spans="1:13" x14ac:dyDescent="0.45">
      <c r="A47" s="1" t="s">
        <v>14</v>
      </c>
      <c r="B47" s="1" t="s">
        <v>128</v>
      </c>
      <c r="C47" s="1" t="s">
        <v>129</v>
      </c>
      <c r="D47" s="1" t="s">
        <v>9</v>
      </c>
      <c r="E47" s="11">
        <v>2000</v>
      </c>
      <c r="F47" s="11">
        <v>50</v>
      </c>
      <c r="G47" s="11" t="s">
        <v>5</v>
      </c>
      <c r="H47" s="11">
        <f t="shared" si="1"/>
        <v>2050</v>
      </c>
      <c r="I47" s="11"/>
      <c r="M47" s="18"/>
    </row>
    <row r="48" spans="1:13" x14ac:dyDescent="0.45">
      <c r="A48" s="1" t="s">
        <v>14</v>
      </c>
      <c r="B48" s="1" t="s">
        <v>126</v>
      </c>
      <c r="C48" s="1" t="s">
        <v>130</v>
      </c>
      <c r="D48" s="1" t="s">
        <v>32</v>
      </c>
      <c r="E48" s="11">
        <v>460</v>
      </c>
      <c r="G48" s="11" t="s">
        <v>5</v>
      </c>
      <c r="H48" s="11">
        <f t="shared" si="1"/>
        <v>460</v>
      </c>
      <c r="I48" s="11"/>
      <c r="M48" s="18"/>
    </row>
    <row r="49" spans="1:13" x14ac:dyDescent="0.45">
      <c r="A49" s="1" t="s">
        <v>14</v>
      </c>
      <c r="B49" s="1" t="s">
        <v>112</v>
      </c>
      <c r="C49" s="1" t="s">
        <v>107</v>
      </c>
      <c r="D49" s="1" t="s">
        <v>32</v>
      </c>
      <c r="E49" s="11">
        <v>460</v>
      </c>
      <c r="G49" s="11" t="s">
        <v>5</v>
      </c>
      <c r="H49" s="11">
        <f t="shared" si="1"/>
        <v>460</v>
      </c>
      <c r="I49" s="11"/>
      <c r="M49" s="18"/>
    </row>
    <row r="50" spans="1:13" x14ac:dyDescent="0.45">
      <c r="A50" s="1" t="s">
        <v>14</v>
      </c>
      <c r="B50" s="1" t="s">
        <v>126</v>
      </c>
      <c r="C50" s="1" t="s">
        <v>131</v>
      </c>
      <c r="D50" s="1" t="s">
        <v>32</v>
      </c>
      <c r="E50" s="11">
        <v>150</v>
      </c>
      <c r="G50" s="11" t="s">
        <v>5</v>
      </c>
      <c r="H50" s="11">
        <f t="shared" si="1"/>
        <v>150</v>
      </c>
      <c r="I50" s="11"/>
      <c r="M50" s="19" t="s">
        <v>132</v>
      </c>
    </row>
    <row r="51" spans="1:13" x14ac:dyDescent="0.45">
      <c r="A51" s="1" t="s">
        <v>14</v>
      </c>
      <c r="B51" s="1" t="s">
        <v>126</v>
      </c>
      <c r="C51" s="1" t="s">
        <v>133</v>
      </c>
      <c r="D51" s="1" t="s">
        <v>32</v>
      </c>
      <c r="E51" s="11">
        <v>420</v>
      </c>
      <c r="G51" s="11" t="s">
        <v>5</v>
      </c>
      <c r="H51" s="11">
        <f t="shared" si="1"/>
        <v>420</v>
      </c>
      <c r="I51" s="11"/>
      <c r="M51" s="18"/>
    </row>
    <row r="52" spans="1:13" x14ac:dyDescent="0.45">
      <c r="A52" s="1" t="s">
        <v>14</v>
      </c>
      <c r="B52" s="1" t="s">
        <v>128</v>
      </c>
      <c r="C52" s="1" t="s">
        <v>134</v>
      </c>
      <c r="D52" s="1" t="s">
        <v>9</v>
      </c>
      <c r="E52" s="11">
        <v>1865</v>
      </c>
      <c r="G52" s="11" t="s">
        <v>5</v>
      </c>
      <c r="H52" s="11">
        <f t="shared" si="1"/>
        <v>1865</v>
      </c>
      <c r="I52" s="11"/>
      <c r="M52" s="18"/>
    </row>
    <row r="53" spans="1:13" x14ac:dyDescent="0.45">
      <c r="A53" s="1" t="s">
        <v>14</v>
      </c>
      <c r="B53" s="1" t="s">
        <v>109</v>
      </c>
      <c r="C53" s="1" t="s">
        <v>276</v>
      </c>
      <c r="D53" s="1" t="s">
        <v>32</v>
      </c>
      <c r="E53" s="11">
        <v>320</v>
      </c>
      <c r="G53" s="11" t="s">
        <v>5</v>
      </c>
      <c r="H53" s="11">
        <f t="shared" si="1"/>
        <v>320</v>
      </c>
      <c r="I53" s="11"/>
      <c r="M53" s="18"/>
    </row>
    <row r="54" spans="1:13" x14ac:dyDescent="0.45">
      <c r="A54" s="1" t="s">
        <v>14</v>
      </c>
      <c r="B54" s="1" t="s">
        <v>112</v>
      </c>
      <c r="C54" s="1" t="s">
        <v>135</v>
      </c>
      <c r="D54" s="1" t="s">
        <v>9</v>
      </c>
      <c r="E54" s="11">
        <v>210</v>
      </c>
      <c r="G54" s="11" t="s">
        <v>5</v>
      </c>
      <c r="H54" s="11">
        <f t="shared" si="1"/>
        <v>210</v>
      </c>
      <c r="I54" s="11"/>
      <c r="M54" s="18"/>
    </row>
    <row r="55" spans="1:13" x14ac:dyDescent="0.45">
      <c r="A55" s="1" t="s">
        <v>14</v>
      </c>
      <c r="B55" s="1" t="s">
        <v>70</v>
      </c>
      <c r="C55" s="1" t="s">
        <v>136</v>
      </c>
      <c r="D55" s="1" t="s">
        <v>32</v>
      </c>
      <c r="E55" s="11">
        <v>960</v>
      </c>
      <c r="G55" s="11" t="s">
        <v>5</v>
      </c>
      <c r="H55" s="11">
        <f t="shared" si="1"/>
        <v>960</v>
      </c>
      <c r="I55" s="11"/>
      <c r="M55" s="19" t="s">
        <v>103</v>
      </c>
    </row>
    <row r="56" spans="1:13" x14ac:dyDescent="0.45">
      <c r="A56" s="1" t="s">
        <v>14</v>
      </c>
      <c r="B56" s="1" t="s">
        <v>109</v>
      </c>
      <c r="C56" s="1" t="s">
        <v>137</v>
      </c>
      <c r="D56" s="1" t="s">
        <v>9</v>
      </c>
      <c r="E56" s="11">
        <v>210</v>
      </c>
      <c r="G56" s="11" t="s">
        <v>5</v>
      </c>
      <c r="H56" s="11">
        <f t="shared" si="1"/>
        <v>210</v>
      </c>
      <c r="I56" s="11"/>
      <c r="M56" s="18"/>
    </row>
    <row r="57" spans="1:13" x14ac:dyDescent="0.45">
      <c r="A57" s="1" t="s">
        <v>14</v>
      </c>
      <c r="C57" s="1" t="s">
        <v>138</v>
      </c>
      <c r="D57" s="1" t="s">
        <v>9</v>
      </c>
      <c r="E57" s="11">
        <v>100</v>
      </c>
      <c r="G57" s="11" t="s">
        <v>141</v>
      </c>
      <c r="H57" s="11">
        <f t="shared" si="1"/>
        <v>100</v>
      </c>
      <c r="I57" s="11">
        <v>100</v>
      </c>
      <c r="J57" s="1">
        <v>128</v>
      </c>
      <c r="K57" s="1">
        <f>(J57-H57)</f>
        <v>28</v>
      </c>
      <c r="L57" s="9">
        <f>ROUND(K57/I57,4)</f>
        <v>0.28000000000000003</v>
      </c>
      <c r="M57" s="19" t="s">
        <v>139</v>
      </c>
    </row>
    <row r="58" spans="1:13" x14ac:dyDescent="0.45">
      <c r="A58" s="1" t="s">
        <v>14</v>
      </c>
      <c r="C58" s="1" t="s">
        <v>138</v>
      </c>
      <c r="D58" s="1" t="s">
        <v>9</v>
      </c>
      <c r="E58" s="11">
        <v>100</v>
      </c>
      <c r="G58" s="11" t="s">
        <v>5</v>
      </c>
      <c r="H58" s="11">
        <f t="shared" si="1"/>
        <v>100</v>
      </c>
      <c r="I58" s="11"/>
      <c r="M58" s="19" t="s">
        <v>140</v>
      </c>
    </row>
    <row r="59" spans="1:13" x14ac:dyDescent="0.45">
      <c r="A59" s="1" t="s">
        <v>14</v>
      </c>
      <c r="B59" s="1" t="s">
        <v>142</v>
      </c>
      <c r="C59" s="1" t="s">
        <v>137</v>
      </c>
      <c r="D59" s="1" t="s">
        <v>9</v>
      </c>
      <c r="E59" s="11">
        <v>220</v>
      </c>
      <c r="G59" s="11" t="s">
        <v>5</v>
      </c>
      <c r="H59" s="11">
        <f t="shared" si="1"/>
        <v>220</v>
      </c>
      <c r="I59" s="11"/>
      <c r="M59" s="18"/>
    </row>
    <row r="60" spans="1:13" x14ac:dyDescent="0.45">
      <c r="A60" s="1" t="s">
        <v>14</v>
      </c>
      <c r="B60" s="1" t="s">
        <v>104</v>
      </c>
      <c r="C60" s="1" t="s">
        <v>106</v>
      </c>
      <c r="D60" s="1" t="s">
        <v>9</v>
      </c>
      <c r="E60" s="11">
        <v>180</v>
      </c>
      <c r="G60" s="11" t="s">
        <v>5</v>
      </c>
      <c r="H60" s="11">
        <f t="shared" si="1"/>
        <v>180</v>
      </c>
      <c r="I60" s="11"/>
      <c r="M60" s="18"/>
    </row>
    <row r="61" spans="1:13" x14ac:dyDescent="0.45">
      <c r="A61" s="1" t="s">
        <v>14</v>
      </c>
      <c r="B61" s="1" t="s">
        <v>70</v>
      </c>
      <c r="C61" s="1" t="s">
        <v>143</v>
      </c>
      <c r="D61" s="1" t="s">
        <v>9</v>
      </c>
      <c r="E61" s="11">
        <v>230</v>
      </c>
      <c r="G61" s="11" t="s">
        <v>5</v>
      </c>
      <c r="H61" s="11">
        <f t="shared" si="1"/>
        <v>230</v>
      </c>
      <c r="I61" s="11"/>
      <c r="M61" s="18"/>
    </row>
    <row r="62" spans="1:13" x14ac:dyDescent="0.45">
      <c r="A62" s="1" t="s">
        <v>14</v>
      </c>
      <c r="B62" s="1" t="s">
        <v>70</v>
      </c>
      <c r="C62" s="1" t="s">
        <v>144</v>
      </c>
      <c r="D62" s="1" t="s">
        <v>9</v>
      </c>
      <c r="E62" s="11">
        <v>320</v>
      </c>
      <c r="G62" s="11" t="s">
        <v>5</v>
      </c>
      <c r="H62" s="11">
        <f t="shared" si="1"/>
        <v>320</v>
      </c>
      <c r="I62" s="11"/>
      <c r="M62" s="19" t="s">
        <v>145</v>
      </c>
    </row>
    <row r="63" spans="1:13" x14ac:dyDescent="0.45">
      <c r="A63" s="1" t="s">
        <v>14</v>
      </c>
      <c r="B63" s="1" t="s">
        <v>146</v>
      </c>
      <c r="C63" s="1" t="s">
        <v>147</v>
      </c>
      <c r="D63" s="1" t="s">
        <v>9</v>
      </c>
      <c r="E63" s="11">
        <v>2200</v>
      </c>
      <c r="G63" s="11" t="s">
        <v>5</v>
      </c>
      <c r="H63" s="11">
        <f t="shared" si="1"/>
        <v>2200</v>
      </c>
      <c r="I63" s="11"/>
      <c r="M63" s="18"/>
    </row>
    <row r="64" spans="1:13" x14ac:dyDescent="0.45">
      <c r="A64" s="1" t="s">
        <v>14</v>
      </c>
      <c r="B64" s="1" t="s">
        <v>70</v>
      </c>
      <c r="C64" s="1" t="s">
        <v>148</v>
      </c>
      <c r="D64" s="1" t="s">
        <v>9</v>
      </c>
      <c r="E64" s="11">
        <v>260</v>
      </c>
      <c r="G64" s="11" t="s">
        <v>5</v>
      </c>
      <c r="H64" s="11">
        <f t="shared" si="1"/>
        <v>260</v>
      </c>
      <c r="I64" s="11"/>
      <c r="M64" s="18"/>
    </row>
    <row r="65" spans="1:13" x14ac:dyDescent="0.45">
      <c r="A65" s="1" t="s">
        <v>14</v>
      </c>
      <c r="B65" s="1" t="s">
        <v>70</v>
      </c>
      <c r="C65" s="1" t="s">
        <v>92</v>
      </c>
      <c r="D65" s="1" t="s">
        <v>9</v>
      </c>
      <c r="E65" s="11">
        <v>140</v>
      </c>
      <c r="G65" s="11" t="s">
        <v>5</v>
      </c>
      <c r="H65" s="11">
        <f t="shared" si="1"/>
        <v>140</v>
      </c>
      <c r="I65" s="11"/>
      <c r="M65" s="18"/>
    </row>
    <row r="66" spans="1:13" x14ac:dyDescent="0.45">
      <c r="A66" s="1" t="s">
        <v>14</v>
      </c>
      <c r="B66" s="1" t="s">
        <v>70</v>
      </c>
      <c r="C66" s="1" t="s">
        <v>149</v>
      </c>
      <c r="D66" s="1" t="s">
        <v>9</v>
      </c>
      <c r="E66" s="11">
        <v>300</v>
      </c>
      <c r="G66" s="11" t="s">
        <v>5</v>
      </c>
      <c r="H66" s="11">
        <f t="shared" ref="H66:H85" si="2">(E66+F66)</f>
        <v>300</v>
      </c>
      <c r="I66" s="11"/>
      <c r="M66" s="18"/>
    </row>
    <row r="67" spans="1:13" x14ac:dyDescent="0.45">
      <c r="A67" s="1" t="s">
        <v>14</v>
      </c>
      <c r="B67" s="1" t="s">
        <v>150</v>
      </c>
      <c r="C67" s="1" t="s">
        <v>151</v>
      </c>
      <c r="D67" s="1" t="s">
        <v>32</v>
      </c>
      <c r="E67" s="11">
        <v>770</v>
      </c>
      <c r="G67" s="11" t="s">
        <v>5</v>
      </c>
      <c r="H67" s="11">
        <f t="shared" si="2"/>
        <v>770</v>
      </c>
      <c r="I67" s="11"/>
      <c r="M67" s="19" t="s">
        <v>152</v>
      </c>
    </row>
    <row r="68" spans="1:13" x14ac:dyDescent="0.45">
      <c r="A68" s="1" t="s">
        <v>153</v>
      </c>
      <c r="B68" s="1" t="s">
        <v>154</v>
      </c>
      <c r="C68" s="1" t="s">
        <v>155</v>
      </c>
      <c r="D68" s="1" t="s">
        <v>9</v>
      </c>
      <c r="E68" s="11">
        <v>910</v>
      </c>
      <c r="G68" s="11" t="s">
        <v>5</v>
      </c>
      <c r="H68" s="11">
        <f t="shared" si="2"/>
        <v>910</v>
      </c>
      <c r="I68" s="11"/>
      <c r="M68" s="18"/>
    </row>
    <row r="69" spans="1:13" x14ac:dyDescent="0.45">
      <c r="A69" s="1" t="s">
        <v>14</v>
      </c>
      <c r="B69" s="1" t="s">
        <v>70</v>
      </c>
      <c r="C69" s="1" t="s">
        <v>156</v>
      </c>
      <c r="D69" s="1" t="s">
        <v>9</v>
      </c>
      <c r="E69" s="11">
        <v>180</v>
      </c>
      <c r="G69" s="11" t="s">
        <v>5</v>
      </c>
      <c r="H69" s="11">
        <f t="shared" si="2"/>
        <v>180</v>
      </c>
      <c r="I69" s="11"/>
      <c r="M69" s="18"/>
    </row>
    <row r="70" spans="1:13" x14ac:dyDescent="0.45">
      <c r="A70" s="1" t="s">
        <v>14</v>
      </c>
      <c r="B70" s="1" t="s">
        <v>70</v>
      </c>
      <c r="C70" s="1" t="s">
        <v>157</v>
      </c>
      <c r="D70" s="1" t="s">
        <v>32</v>
      </c>
      <c r="E70" s="11">
        <v>1650</v>
      </c>
      <c r="G70" s="11" t="s">
        <v>5</v>
      </c>
      <c r="H70" s="11">
        <f t="shared" si="2"/>
        <v>1650</v>
      </c>
      <c r="I70" s="11"/>
      <c r="M70" s="19" t="s">
        <v>158</v>
      </c>
    </row>
    <row r="71" spans="1:13" x14ac:dyDescent="0.45">
      <c r="A71" s="1" t="s">
        <v>14</v>
      </c>
      <c r="B71" s="1" t="s">
        <v>95</v>
      </c>
      <c r="C71" s="1" t="s">
        <v>78</v>
      </c>
      <c r="D71" s="1" t="s">
        <v>9</v>
      </c>
      <c r="E71" s="11">
        <v>128</v>
      </c>
      <c r="G71" s="11" t="s">
        <v>5</v>
      </c>
      <c r="H71" s="11">
        <f t="shared" si="2"/>
        <v>128</v>
      </c>
      <c r="I71" s="11"/>
      <c r="M71" s="18"/>
    </row>
    <row r="72" spans="1:13" x14ac:dyDescent="0.45">
      <c r="A72" s="1" t="s">
        <v>14</v>
      </c>
      <c r="B72" s="1" t="s">
        <v>70</v>
      </c>
      <c r="C72" s="1" t="s">
        <v>159</v>
      </c>
      <c r="D72" s="1" t="s">
        <v>9</v>
      </c>
      <c r="E72" s="11">
        <v>260</v>
      </c>
      <c r="G72" s="11" t="s">
        <v>5</v>
      </c>
      <c r="H72" s="11">
        <f t="shared" si="2"/>
        <v>260</v>
      </c>
      <c r="I72" s="11"/>
      <c r="M72" s="18"/>
    </row>
    <row r="73" spans="1:13" x14ac:dyDescent="0.45">
      <c r="A73" s="1" t="s">
        <v>14</v>
      </c>
      <c r="B73" s="1" t="s">
        <v>95</v>
      </c>
      <c r="C73" s="1" t="s">
        <v>160</v>
      </c>
      <c r="D73" s="1" t="s">
        <v>9</v>
      </c>
      <c r="E73" s="11">
        <v>165</v>
      </c>
      <c r="G73" s="11" t="s">
        <v>5</v>
      </c>
      <c r="H73" s="11">
        <f t="shared" si="2"/>
        <v>165</v>
      </c>
      <c r="I73" s="11"/>
      <c r="M73" s="18"/>
    </row>
    <row r="74" spans="1:13" x14ac:dyDescent="0.45">
      <c r="A74" s="1" t="s">
        <v>14</v>
      </c>
      <c r="B74" s="1" t="s">
        <v>95</v>
      </c>
      <c r="C74" s="1" t="s">
        <v>161</v>
      </c>
      <c r="D74" s="1" t="s">
        <v>9</v>
      </c>
      <c r="E74" s="11">
        <v>155</v>
      </c>
      <c r="G74" s="11" t="s">
        <v>5</v>
      </c>
      <c r="H74" s="11">
        <f t="shared" si="2"/>
        <v>155</v>
      </c>
      <c r="I74" s="11"/>
      <c r="M74" s="18"/>
    </row>
    <row r="75" spans="1:13" x14ac:dyDescent="0.45">
      <c r="A75" s="1" t="s">
        <v>14</v>
      </c>
      <c r="B75" s="1" t="s">
        <v>70</v>
      </c>
      <c r="C75" s="1" t="s">
        <v>162</v>
      </c>
      <c r="D75" s="1" t="s">
        <v>9</v>
      </c>
      <c r="E75" s="11">
        <v>270</v>
      </c>
      <c r="G75" s="11" t="s">
        <v>5</v>
      </c>
      <c r="H75" s="11">
        <f t="shared" si="2"/>
        <v>270</v>
      </c>
      <c r="I75" s="11"/>
      <c r="M75" s="18"/>
    </row>
    <row r="76" spans="1:13" x14ac:dyDescent="0.45">
      <c r="A76" s="1" t="s">
        <v>14</v>
      </c>
      <c r="B76" s="1" t="s">
        <v>70</v>
      </c>
      <c r="C76" s="1" t="s">
        <v>163</v>
      </c>
      <c r="D76" s="1" t="s">
        <v>9</v>
      </c>
      <c r="E76" s="11">
        <v>220</v>
      </c>
      <c r="G76" s="11" t="s">
        <v>5</v>
      </c>
      <c r="H76" s="11">
        <f t="shared" si="2"/>
        <v>220</v>
      </c>
      <c r="I76" s="11"/>
      <c r="M76" s="18"/>
    </row>
    <row r="77" spans="1:13" x14ac:dyDescent="0.45">
      <c r="A77" s="1" t="s">
        <v>14</v>
      </c>
      <c r="B77" s="1" t="s">
        <v>70</v>
      </c>
      <c r="C77" s="1" t="s">
        <v>164</v>
      </c>
      <c r="D77" s="1" t="s">
        <v>9</v>
      </c>
      <c r="E77" s="11">
        <v>65</v>
      </c>
      <c r="G77" s="11" t="s">
        <v>5</v>
      </c>
      <c r="H77" s="11">
        <f t="shared" si="2"/>
        <v>65</v>
      </c>
      <c r="I77" s="11"/>
      <c r="M77" s="18"/>
    </row>
    <row r="78" spans="1:13" x14ac:dyDescent="0.45">
      <c r="A78" s="1" t="s">
        <v>167</v>
      </c>
      <c r="B78" s="1" t="s">
        <v>165</v>
      </c>
      <c r="C78" s="1" t="s">
        <v>166</v>
      </c>
      <c r="D78" s="1" t="s">
        <v>9</v>
      </c>
      <c r="E78" s="11">
        <v>500</v>
      </c>
      <c r="F78" s="11">
        <v>27</v>
      </c>
      <c r="G78" s="11" t="s">
        <v>5</v>
      </c>
      <c r="H78" s="11">
        <f t="shared" si="2"/>
        <v>527</v>
      </c>
      <c r="I78" s="11"/>
      <c r="M78" s="18"/>
    </row>
    <row r="79" spans="1:13" x14ac:dyDescent="0.45">
      <c r="A79" s="1" t="s">
        <v>14</v>
      </c>
      <c r="B79" s="1" t="s">
        <v>70</v>
      </c>
      <c r="C79" s="1" t="s">
        <v>168</v>
      </c>
      <c r="D79" s="1" t="s">
        <v>9</v>
      </c>
      <c r="E79" s="11">
        <v>145</v>
      </c>
      <c r="G79" s="11" t="s">
        <v>5</v>
      </c>
      <c r="H79" s="11">
        <f t="shared" si="2"/>
        <v>145</v>
      </c>
      <c r="I79" s="11"/>
      <c r="M79" s="18"/>
    </row>
    <row r="80" spans="1:13" x14ac:dyDescent="0.45">
      <c r="B80" s="1" t="s">
        <v>170</v>
      </c>
      <c r="C80" s="1" t="s">
        <v>169</v>
      </c>
      <c r="D80" s="1" t="s">
        <v>9</v>
      </c>
      <c r="E80" s="11">
        <v>70</v>
      </c>
      <c r="G80" s="11" t="s">
        <v>5</v>
      </c>
      <c r="H80" s="11">
        <f t="shared" si="2"/>
        <v>70</v>
      </c>
      <c r="I80" s="11"/>
      <c r="M80" s="18"/>
    </row>
    <row r="81" spans="1:13" x14ac:dyDescent="0.45">
      <c r="B81" s="1" t="s">
        <v>170</v>
      </c>
      <c r="C81" s="1" t="s">
        <v>171</v>
      </c>
      <c r="D81" s="1" t="s">
        <v>9</v>
      </c>
      <c r="E81" s="11">
        <v>70</v>
      </c>
      <c r="G81" s="11" t="s">
        <v>5</v>
      </c>
      <c r="H81" s="11">
        <f t="shared" si="2"/>
        <v>70</v>
      </c>
      <c r="I81" s="11"/>
      <c r="M81" s="18"/>
    </row>
    <row r="82" spans="1:13" x14ac:dyDescent="0.45">
      <c r="B82" s="1" t="s">
        <v>170</v>
      </c>
      <c r="C82" s="1" t="s">
        <v>173</v>
      </c>
      <c r="D82" s="1" t="s">
        <v>9</v>
      </c>
      <c r="E82" s="11">
        <v>70</v>
      </c>
      <c r="G82" s="11" t="s">
        <v>5</v>
      </c>
      <c r="H82" s="11">
        <f t="shared" si="2"/>
        <v>70</v>
      </c>
      <c r="I82" s="11"/>
      <c r="M82" s="18"/>
    </row>
    <row r="83" spans="1:13" x14ac:dyDescent="0.45">
      <c r="B83" s="1" t="s">
        <v>172</v>
      </c>
      <c r="C83" s="1" t="s">
        <v>174</v>
      </c>
      <c r="D83" s="1" t="s">
        <v>9</v>
      </c>
      <c r="E83" s="11">
        <v>70</v>
      </c>
      <c r="G83" s="11" t="s">
        <v>5</v>
      </c>
      <c r="H83" s="11">
        <f t="shared" si="2"/>
        <v>70</v>
      </c>
      <c r="I83" s="11"/>
      <c r="M83" s="18"/>
    </row>
    <row r="84" spans="1:13" x14ac:dyDescent="0.45">
      <c r="A84" s="1" t="s">
        <v>14</v>
      </c>
      <c r="B84" s="1" t="s">
        <v>70</v>
      </c>
      <c r="C84" s="1" t="s">
        <v>175</v>
      </c>
      <c r="D84" s="1" t="s">
        <v>9</v>
      </c>
      <c r="E84" s="11">
        <v>160</v>
      </c>
      <c r="G84" s="11" t="s">
        <v>5</v>
      </c>
      <c r="H84" s="11">
        <f t="shared" si="2"/>
        <v>160</v>
      </c>
      <c r="I84" s="11"/>
      <c r="M84" s="18"/>
    </row>
    <row r="85" spans="1:13" x14ac:dyDescent="0.45">
      <c r="A85" s="1" t="s">
        <v>14</v>
      </c>
      <c r="B85" s="1" t="s">
        <v>70</v>
      </c>
      <c r="C85" s="1" t="s">
        <v>176</v>
      </c>
      <c r="D85" s="1" t="s">
        <v>9</v>
      </c>
      <c r="E85" s="11">
        <v>300</v>
      </c>
      <c r="G85" s="11" t="s">
        <v>5</v>
      </c>
      <c r="H85" s="11">
        <f t="shared" si="2"/>
        <v>300</v>
      </c>
      <c r="I85" s="11"/>
      <c r="M85" s="18"/>
    </row>
  </sheetData>
  <autoFilter ref="A1:M85" xr:uid="{984A7B67-CC21-4C63-8028-A4DB4BEE57C9}"/>
  <phoneticPr fontId="1"/>
  <dataValidations count="2">
    <dataValidation type="list" allowBlank="1" showInputMessage="1" showErrorMessage="1" sqref="D2:D85" xr:uid="{A4498893-1985-4BE8-B8B4-8EA647E06531}">
      <formula1>"全新,拆摆,待定"</formula1>
    </dataValidation>
    <dataValidation type="list" allowBlank="1" showInputMessage="1" showErrorMessage="1" sqref="G1:G85" xr:uid="{DD02A089-AD1D-41E4-9916-DCFE0993AC3B}">
      <formula1>"留存,卖出"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0C34-7A81-46D1-ADCE-9A02F6112FA2}">
  <dimension ref="A1:N77"/>
  <sheetViews>
    <sheetView workbookViewId="0">
      <pane ySplit="1" topLeftCell="A2" activePane="bottomLeft" state="frozen"/>
      <selection pane="bottomLeft" activeCell="M4" sqref="M4:N4"/>
    </sheetView>
  </sheetViews>
  <sheetFormatPr defaultRowHeight="18" x14ac:dyDescent="0.45"/>
  <cols>
    <col min="1" max="1" width="11.19921875" bestFit="1" customWidth="1"/>
    <col min="2" max="2" width="10.3984375" bestFit="1" customWidth="1"/>
    <col min="3" max="3" width="17.5" bestFit="1" customWidth="1"/>
    <col min="10" max="10" width="8.796875" style="7"/>
    <col min="11" max="11" width="13.19921875" style="18" bestFit="1" customWidth="1"/>
    <col min="13" max="13" width="10.3984375" bestFit="1" customWidth="1"/>
  </cols>
  <sheetData>
    <row r="1" spans="1:14" ht="19.8" x14ac:dyDescent="0.5">
      <c r="A1" s="14" t="s">
        <v>13</v>
      </c>
      <c r="B1" s="14" t="s">
        <v>37</v>
      </c>
      <c r="C1" s="3" t="s">
        <v>0</v>
      </c>
      <c r="D1" s="4" t="s">
        <v>7</v>
      </c>
      <c r="E1" s="4" t="s">
        <v>2</v>
      </c>
      <c r="F1" s="4" t="s">
        <v>12</v>
      </c>
      <c r="G1" s="4" t="s">
        <v>343</v>
      </c>
      <c r="H1" s="4" t="s">
        <v>3</v>
      </c>
      <c r="I1" s="4" t="s">
        <v>344</v>
      </c>
      <c r="J1" s="8" t="s">
        <v>323</v>
      </c>
      <c r="K1" s="16" t="s">
        <v>24</v>
      </c>
    </row>
    <row r="2" spans="1:14" x14ac:dyDescent="0.45">
      <c r="A2" s="1" t="s">
        <v>14</v>
      </c>
      <c r="B2" s="1" t="s">
        <v>70</v>
      </c>
      <c r="C2" s="1" t="s">
        <v>177</v>
      </c>
      <c r="D2" s="1" t="s">
        <v>9</v>
      </c>
      <c r="E2" s="11" t="s">
        <v>5</v>
      </c>
      <c r="F2" s="11">
        <v>301</v>
      </c>
      <c r="G2" s="11"/>
      <c r="H2" s="11"/>
      <c r="I2" s="11"/>
      <c r="J2" s="11"/>
      <c r="K2" s="17"/>
      <c r="L2" s="11"/>
      <c r="M2" s="13" t="s">
        <v>17</v>
      </c>
      <c r="N2" s="13">
        <f>SUM(F:F)</f>
        <v>15745</v>
      </c>
    </row>
    <row r="3" spans="1:14" x14ac:dyDescent="0.45">
      <c r="A3" s="1" t="s">
        <v>14</v>
      </c>
      <c r="B3" s="1" t="s">
        <v>70</v>
      </c>
      <c r="C3" s="1" t="s">
        <v>178</v>
      </c>
      <c r="D3" s="1" t="s">
        <v>9</v>
      </c>
      <c r="E3" s="11" t="s">
        <v>5</v>
      </c>
      <c r="F3" s="11">
        <v>191</v>
      </c>
      <c r="G3" s="11"/>
      <c r="H3" s="11"/>
      <c r="I3" s="11"/>
      <c r="J3" s="11"/>
      <c r="K3" s="17"/>
      <c r="L3" s="11"/>
      <c r="M3" s="13" t="s">
        <v>18</v>
      </c>
      <c r="N3" s="13">
        <f>SUM(H:H)</f>
        <v>175</v>
      </c>
    </row>
    <row r="4" spans="1:14" x14ac:dyDescent="0.45">
      <c r="A4" s="1" t="s">
        <v>14</v>
      </c>
      <c r="B4" s="1" t="s">
        <v>70</v>
      </c>
      <c r="C4" s="1" t="s">
        <v>179</v>
      </c>
      <c r="D4" s="1" t="s">
        <v>9</v>
      </c>
      <c r="E4" s="11" t="s">
        <v>5</v>
      </c>
      <c r="F4" s="11">
        <v>351</v>
      </c>
      <c r="G4" s="11"/>
      <c r="H4" s="11"/>
      <c r="I4" s="11"/>
      <c r="J4" s="11"/>
      <c r="K4" s="17"/>
      <c r="L4" s="11"/>
      <c r="M4" s="5" t="s">
        <v>345</v>
      </c>
      <c r="N4" s="13">
        <f>SUM(G:G)</f>
        <v>138</v>
      </c>
    </row>
    <row r="5" spans="1:14" x14ac:dyDescent="0.45">
      <c r="A5" s="1" t="s">
        <v>14</v>
      </c>
      <c r="B5" s="1" t="s">
        <v>180</v>
      </c>
      <c r="C5" s="1" t="s">
        <v>54</v>
      </c>
      <c r="D5" s="1" t="s">
        <v>9</v>
      </c>
      <c r="E5" s="11" t="s">
        <v>5</v>
      </c>
      <c r="F5" s="11">
        <v>50</v>
      </c>
      <c r="G5" s="11"/>
      <c r="H5" s="11"/>
      <c r="I5" s="11"/>
      <c r="J5" s="11"/>
      <c r="K5" s="17"/>
      <c r="L5" s="11"/>
      <c r="M5" s="13" t="s">
        <v>344</v>
      </c>
      <c r="N5" s="13">
        <f>SUM(I:I)</f>
        <v>37</v>
      </c>
    </row>
    <row r="6" spans="1:14" x14ac:dyDescent="0.45">
      <c r="A6" s="1" t="s">
        <v>14</v>
      </c>
      <c r="B6" s="1" t="s">
        <v>70</v>
      </c>
      <c r="C6" s="1" t="s">
        <v>181</v>
      </c>
      <c r="D6" s="1" t="s">
        <v>9</v>
      </c>
      <c r="E6" s="11" t="s">
        <v>5</v>
      </c>
      <c r="F6" s="11">
        <v>289</v>
      </c>
      <c r="G6" s="11"/>
      <c r="J6"/>
      <c r="M6" s="5" t="s">
        <v>323</v>
      </c>
      <c r="N6" s="12">
        <f>ROUND(N5/N4,4)</f>
        <v>0.2681</v>
      </c>
    </row>
    <row r="7" spans="1:14" x14ac:dyDescent="0.45">
      <c r="A7" s="1" t="s">
        <v>14</v>
      </c>
      <c r="B7" s="1" t="s">
        <v>113</v>
      </c>
      <c r="C7" s="1" t="s">
        <v>182</v>
      </c>
      <c r="D7" s="1" t="s">
        <v>9</v>
      </c>
      <c r="E7" s="11" t="s">
        <v>5</v>
      </c>
      <c r="F7" s="11">
        <v>663</v>
      </c>
      <c r="G7" s="11"/>
      <c r="J7"/>
      <c r="M7" s="13" t="s">
        <v>19</v>
      </c>
      <c r="N7" s="13">
        <f>N2-N3</f>
        <v>15570</v>
      </c>
    </row>
    <row r="8" spans="1:14" x14ac:dyDescent="0.45">
      <c r="A8" s="1" t="s">
        <v>14</v>
      </c>
      <c r="B8" s="1" t="s">
        <v>70</v>
      </c>
      <c r="C8" s="1" t="s">
        <v>183</v>
      </c>
      <c r="D8" s="1" t="s">
        <v>9</v>
      </c>
      <c r="E8" s="11" t="s">
        <v>5</v>
      </c>
      <c r="F8" s="11">
        <v>114</v>
      </c>
      <c r="G8" s="11"/>
      <c r="J8"/>
    </row>
    <row r="9" spans="1:14" x14ac:dyDescent="0.45">
      <c r="A9" s="1" t="s">
        <v>14</v>
      </c>
      <c r="B9" s="1" t="s">
        <v>121</v>
      </c>
      <c r="C9" s="1" t="s">
        <v>131</v>
      </c>
      <c r="D9" s="1" t="s">
        <v>9</v>
      </c>
      <c r="E9" s="11" t="s">
        <v>5</v>
      </c>
      <c r="F9" s="11">
        <v>82</v>
      </c>
      <c r="G9" s="11"/>
      <c r="J9"/>
      <c r="K9" s="19" t="s">
        <v>184</v>
      </c>
    </row>
    <row r="10" spans="1:14" x14ac:dyDescent="0.45">
      <c r="A10" s="1" t="s">
        <v>14</v>
      </c>
      <c r="B10" s="1" t="s">
        <v>70</v>
      </c>
      <c r="C10" s="1" t="s">
        <v>98</v>
      </c>
      <c r="D10" s="1" t="s">
        <v>9</v>
      </c>
      <c r="E10" s="11" t="s">
        <v>5</v>
      </c>
      <c r="F10" s="11">
        <v>170</v>
      </c>
      <c r="G10" s="11"/>
      <c r="J10"/>
    </row>
    <row r="11" spans="1:14" x14ac:dyDescent="0.45">
      <c r="A11" s="1" t="s">
        <v>14</v>
      </c>
      <c r="B11" s="1" t="s">
        <v>70</v>
      </c>
      <c r="C11" s="1" t="s">
        <v>185</v>
      </c>
      <c r="D11" s="1" t="s">
        <v>9</v>
      </c>
      <c r="E11" s="11" t="s">
        <v>5</v>
      </c>
      <c r="F11" s="11">
        <v>359</v>
      </c>
      <c r="G11" s="11"/>
      <c r="J11"/>
      <c r="K11" s="19"/>
      <c r="L11" s="1"/>
    </row>
    <row r="12" spans="1:14" x14ac:dyDescent="0.45">
      <c r="A12" s="1" t="s">
        <v>14</v>
      </c>
      <c r="B12" s="1" t="s">
        <v>95</v>
      </c>
      <c r="C12" s="1" t="s">
        <v>186</v>
      </c>
      <c r="D12" s="1" t="s">
        <v>9</v>
      </c>
      <c r="F12" s="11">
        <v>70</v>
      </c>
      <c r="G12" s="11"/>
      <c r="J12"/>
      <c r="K12" s="19"/>
      <c r="L12" s="1"/>
    </row>
    <row r="13" spans="1:14" x14ac:dyDescent="0.45">
      <c r="A13" s="1" t="s">
        <v>14</v>
      </c>
      <c r="B13" s="1" t="s">
        <v>70</v>
      </c>
      <c r="C13" s="1" t="s">
        <v>187</v>
      </c>
      <c r="D13" s="1" t="s">
        <v>9</v>
      </c>
      <c r="E13" s="11" t="s">
        <v>5</v>
      </c>
      <c r="F13" s="11">
        <v>161</v>
      </c>
      <c r="G13" s="11"/>
      <c r="J13"/>
      <c r="K13" s="19"/>
      <c r="L13" s="1"/>
    </row>
    <row r="14" spans="1:14" x14ac:dyDescent="0.45">
      <c r="A14" s="1" t="s">
        <v>14</v>
      </c>
      <c r="B14" s="1" t="s">
        <v>124</v>
      </c>
      <c r="C14" s="1" t="s">
        <v>188</v>
      </c>
      <c r="D14" s="1" t="s">
        <v>9</v>
      </c>
      <c r="E14" s="11" t="s">
        <v>5</v>
      </c>
      <c r="F14" s="11">
        <v>69</v>
      </c>
      <c r="G14" s="11"/>
      <c r="J14"/>
      <c r="K14" s="19">
        <v>9</v>
      </c>
      <c r="L14" s="1"/>
    </row>
    <row r="15" spans="1:14" x14ac:dyDescent="0.45">
      <c r="A15" s="1" t="s">
        <v>14</v>
      </c>
      <c r="B15" s="1" t="s">
        <v>95</v>
      </c>
      <c r="C15" s="1" t="s">
        <v>190</v>
      </c>
      <c r="D15" s="1" t="s">
        <v>9</v>
      </c>
      <c r="E15" s="11" t="s">
        <v>5</v>
      </c>
      <c r="F15" s="11">
        <v>223</v>
      </c>
      <c r="G15" s="11"/>
      <c r="J15"/>
      <c r="K15" s="19"/>
      <c r="L15" s="1"/>
    </row>
    <row r="16" spans="1:14" x14ac:dyDescent="0.45">
      <c r="A16" s="1" t="s">
        <v>14</v>
      </c>
      <c r="B16" s="1" t="s">
        <v>150</v>
      </c>
      <c r="C16" s="1" t="s">
        <v>189</v>
      </c>
      <c r="D16" s="1" t="s">
        <v>9</v>
      </c>
      <c r="E16" s="11" t="s">
        <v>5</v>
      </c>
      <c r="F16" s="11">
        <v>325</v>
      </c>
      <c r="G16" s="11"/>
      <c r="J16"/>
      <c r="K16" s="19"/>
      <c r="L16" s="1"/>
    </row>
    <row r="17" spans="1:12" x14ac:dyDescent="0.45">
      <c r="A17" s="1" t="s">
        <v>14</v>
      </c>
      <c r="B17" s="1" t="s">
        <v>70</v>
      </c>
      <c r="C17" s="1" t="s">
        <v>191</v>
      </c>
      <c r="D17" s="1" t="s">
        <v>9</v>
      </c>
      <c r="E17" s="11" t="s">
        <v>5</v>
      </c>
      <c r="F17" s="11">
        <v>386</v>
      </c>
      <c r="G17" s="11"/>
      <c r="J17"/>
      <c r="K17" s="19"/>
      <c r="L17" s="1"/>
    </row>
    <row r="18" spans="1:12" x14ac:dyDescent="0.45">
      <c r="A18" s="1" t="s">
        <v>14</v>
      </c>
      <c r="B18" s="1" t="s">
        <v>95</v>
      </c>
      <c r="C18" s="1" t="s">
        <v>192</v>
      </c>
      <c r="D18" s="1" t="s">
        <v>9</v>
      </c>
      <c r="E18" s="11" t="s">
        <v>5</v>
      </c>
      <c r="F18" s="11">
        <v>250</v>
      </c>
      <c r="G18" s="11"/>
      <c r="J18"/>
      <c r="K18" s="19"/>
      <c r="L18" s="1"/>
    </row>
    <row r="19" spans="1:12" x14ac:dyDescent="0.45">
      <c r="A19" s="1" t="s">
        <v>14</v>
      </c>
      <c r="B19" s="1" t="s">
        <v>70</v>
      </c>
      <c r="C19" s="1" t="s">
        <v>194</v>
      </c>
      <c r="D19" s="1" t="s">
        <v>9</v>
      </c>
      <c r="E19" s="11" t="s">
        <v>5</v>
      </c>
      <c r="F19" s="11">
        <v>502</v>
      </c>
      <c r="G19" s="11"/>
      <c r="J19"/>
      <c r="K19" s="19"/>
      <c r="L19" s="1"/>
    </row>
    <row r="20" spans="1:12" x14ac:dyDescent="0.45">
      <c r="A20" s="1" t="s">
        <v>14</v>
      </c>
      <c r="B20" s="1" t="s">
        <v>193</v>
      </c>
      <c r="C20" s="1" t="s">
        <v>195</v>
      </c>
      <c r="D20" s="1" t="s">
        <v>9</v>
      </c>
      <c r="E20" s="11" t="s">
        <v>5</v>
      </c>
      <c r="F20" s="11">
        <v>124</v>
      </c>
      <c r="G20" s="11"/>
      <c r="J20"/>
      <c r="K20" s="19" t="s">
        <v>196</v>
      </c>
      <c r="L20" s="1"/>
    </row>
    <row r="21" spans="1:12" x14ac:dyDescent="0.45">
      <c r="A21" s="1" t="s">
        <v>14</v>
      </c>
      <c r="B21" s="1" t="s">
        <v>193</v>
      </c>
      <c r="C21" s="1" t="s">
        <v>197</v>
      </c>
      <c r="D21" s="1" t="s">
        <v>9</v>
      </c>
      <c r="E21" s="11" t="s">
        <v>5</v>
      </c>
      <c r="F21" s="11">
        <v>45</v>
      </c>
      <c r="G21" s="11"/>
      <c r="J21"/>
      <c r="K21" s="19"/>
      <c r="L21" s="1"/>
    </row>
    <row r="22" spans="1:12" x14ac:dyDescent="0.45">
      <c r="A22" s="1" t="s">
        <v>14</v>
      </c>
      <c r="B22" s="1" t="s">
        <v>111</v>
      </c>
      <c r="C22" s="1" t="s">
        <v>198</v>
      </c>
      <c r="D22" s="1" t="s">
        <v>9</v>
      </c>
      <c r="E22" s="11" t="s">
        <v>5</v>
      </c>
      <c r="F22" s="11">
        <v>62</v>
      </c>
      <c r="G22" s="11"/>
      <c r="J22"/>
      <c r="K22" s="19"/>
      <c r="L22" s="1"/>
    </row>
    <row r="23" spans="1:12" x14ac:dyDescent="0.45">
      <c r="A23" s="1" t="s">
        <v>14</v>
      </c>
      <c r="B23" s="1" t="s">
        <v>199</v>
      </c>
      <c r="C23" s="1" t="s">
        <v>200</v>
      </c>
      <c r="D23" s="1" t="s">
        <v>9</v>
      </c>
      <c r="E23" s="11" t="s">
        <v>5</v>
      </c>
      <c r="F23" s="11">
        <v>87</v>
      </c>
      <c r="G23" s="11"/>
      <c r="J23"/>
      <c r="K23" s="19"/>
      <c r="L23" s="1"/>
    </row>
    <row r="24" spans="1:12" x14ac:dyDescent="0.45">
      <c r="A24" s="1" t="s">
        <v>15</v>
      </c>
      <c r="B24" s="1" t="s">
        <v>95</v>
      </c>
      <c r="C24" s="1" t="s">
        <v>201</v>
      </c>
      <c r="D24" s="1" t="s">
        <v>9</v>
      </c>
      <c r="E24" s="11" t="s">
        <v>5</v>
      </c>
      <c r="F24" s="11">
        <v>45</v>
      </c>
      <c r="G24" s="11"/>
      <c r="J24"/>
    </row>
    <row r="25" spans="1:12" x14ac:dyDescent="0.45">
      <c r="A25" s="1" t="s">
        <v>15</v>
      </c>
      <c r="B25" s="1" t="s">
        <v>95</v>
      </c>
      <c r="C25" s="1" t="s">
        <v>202</v>
      </c>
      <c r="D25" s="1" t="s">
        <v>9</v>
      </c>
      <c r="E25" s="11" t="s">
        <v>5</v>
      </c>
      <c r="F25" s="11">
        <v>69</v>
      </c>
      <c r="G25" s="11"/>
      <c r="J25"/>
    </row>
    <row r="26" spans="1:12" x14ac:dyDescent="0.45">
      <c r="A26" s="1" t="s">
        <v>14</v>
      </c>
      <c r="B26" s="1" t="s">
        <v>93</v>
      </c>
      <c r="C26" s="1" t="s">
        <v>107</v>
      </c>
      <c r="D26" s="1" t="s">
        <v>9</v>
      </c>
      <c r="E26" s="11" t="s">
        <v>5</v>
      </c>
      <c r="F26" s="11">
        <v>61</v>
      </c>
      <c r="G26" s="11"/>
      <c r="J26"/>
    </row>
    <row r="27" spans="1:12" x14ac:dyDescent="0.45">
      <c r="A27" s="1" t="s">
        <v>14</v>
      </c>
      <c r="B27" s="1" t="s">
        <v>93</v>
      </c>
      <c r="C27" s="1" t="s">
        <v>203</v>
      </c>
      <c r="D27" s="1" t="s">
        <v>9</v>
      </c>
      <c r="E27" s="11" t="s">
        <v>5</v>
      </c>
      <c r="F27" s="11">
        <v>56</v>
      </c>
      <c r="G27" s="11"/>
      <c r="J27"/>
    </row>
    <row r="28" spans="1:12" x14ac:dyDescent="0.45">
      <c r="A28" s="1" t="s">
        <v>14</v>
      </c>
      <c r="B28" s="1" t="s">
        <v>204</v>
      </c>
      <c r="C28" s="1" t="s">
        <v>205</v>
      </c>
      <c r="D28" s="1" t="s">
        <v>9</v>
      </c>
      <c r="E28" s="11" t="s">
        <v>5</v>
      </c>
      <c r="F28" s="11">
        <v>61</v>
      </c>
      <c r="G28" s="11"/>
      <c r="J28"/>
    </row>
    <row r="29" spans="1:12" x14ac:dyDescent="0.45">
      <c r="A29" s="1" t="s">
        <v>14</v>
      </c>
      <c r="B29" s="1" t="s">
        <v>204</v>
      </c>
      <c r="C29" s="1" t="s">
        <v>206</v>
      </c>
      <c r="D29" s="1" t="s">
        <v>9</v>
      </c>
      <c r="E29" s="11" t="s">
        <v>5</v>
      </c>
      <c r="F29" s="11">
        <v>67</v>
      </c>
      <c r="G29" s="11"/>
      <c r="H29" s="11"/>
      <c r="I29" s="11"/>
      <c r="J29" s="20"/>
      <c r="K29" s="11"/>
    </row>
    <row r="30" spans="1:12" x14ac:dyDescent="0.45">
      <c r="A30" s="1" t="s">
        <v>14</v>
      </c>
      <c r="B30" s="1" t="s">
        <v>204</v>
      </c>
      <c r="C30" s="1" t="s">
        <v>137</v>
      </c>
      <c r="D30" s="1" t="s">
        <v>9</v>
      </c>
      <c r="E30" s="11" t="s">
        <v>5</v>
      </c>
      <c r="F30" s="11">
        <v>78</v>
      </c>
      <c r="G30" s="11"/>
      <c r="H30" s="11"/>
      <c r="I30" s="11"/>
      <c r="J30" s="11"/>
      <c r="K30" s="11"/>
    </row>
    <row r="31" spans="1:12" x14ac:dyDescent="0.45">
      <c r="A31" s="1" t="s">
        <v>14</v>
      </c>
      <c r="B31" s="1" t="s">
        <v>207</v>
      </c>
      <c r="C31" s="1" t="s">
        <v>208</v>
      </c>
      <c r="D31" s="1" t="s">
        <v>9</v>
      </c>
      <c r="E31" s="11" t="s">
        <v>5</v>
      </c>
      <c r="F31" s="11">
        <v>201</v>
      </c>
      <c r="G31" s="11"/>
      <c r="H31" s="11"/>
      <c r="I31" s="11"/>
      <c r="J31" s="11"/>
      <c r="K31" s="11"/>
    </row>
    <row r="32" spans="1:12" x14ac:dyDescent="0.45">
      <c r="A32" s="1" t="s">
        <v>14</v>
      </c>
      <c r="B32" s="1" t="s">
        <v>95</v>
      </c>
      <c r="C32" s="1" t="s">
        <v>209</v>
      </c>
      <c r="D32" s="1" t="s">
        <v>9</v>
      </c>
      <c r="E32" s="11" t="s">
        <v>5</v>
      </c>
      <c r="F32" s="11">
        <v>100</v>
      </c>
      <c r="G32" s="11"/>
      <c r="H32" s="11"/>
      <c r="I32" s="11"/>
      <c r="J32" s="11"/>
      <c r="K32" s="11"/>
    </row>
    <row r="33" spans="1:12" x14ac:dyDescent="0.45">
      <c r="A33" s="1" t="s">
        <v>14</v>
      </c>
      <c r="B33" s="1" t="s">
        <v>121</v>
      </c>
      <c r="C33" s="1" t="s">
        <v>41</v>
      </c>
      <c r="D33" s="1" t="s">
        <v>9</v>
      </c>
      <c r="E33" s="11" t="s">
        <v>5</v>
      </c>
      <c r="F33" s="11">
        <v>227</v>
      </c>
      <c r="G33" s="11"/>
      <c r="H33" s="11"/>
      <c r="I33" s="11"/>
      <c r="J33" s="11"/>
      <c r="K33" s="11" t="s">
        <v>212</v>
      </c>
    </row>
    <row r="34" spans="1:12" x14ac:dyDescent="0.45">
      <c r="A34" s="1" t="s">
        <v>14</v>
      </c>
      <c r="B34" s="1" t="s">
        <v>150</v>
      </c>
      <c r="C34" s="1" t="s">
        <v>210</v>
      </c>
      <c r="D34" s="1" t="s">
        <v>9</v>
      </c>
      <c r="E34" s="11" t="s">
        <v>5</v>
      </c>
      <c r="F34" s="11">
        <v>238</v>
      </c>
      <c r="G34" s="11"/>
      <c r="H34" s="11"/>
      <c r="I34" s="11"/>
      <c r="J34" s="11"/>
      <c r="K34" s="11"/>
    </row>
    <row r="35" spans="1:12" x14ac:dyDescent="0.45">
      <c r="A35" s="1" t="s">
        <v>14</v>
      </c>
      <c r="B35" s="1" t="s">
        <v>109</v>
      </c>
      <c r="C35" s="1" t="s">
        <v>211</v>
      </c>
      <c r="D35" s="1" t="s">
        <v>9</v>
      </c>
      <c r="E35" s="11" t="s">
        <v>5</v>
      </c>
      <c r="F35" s="11">
        <v>92</v>
      </c>
      <c r="G35" s="11"/>
      <c r="H35" s="11"/>
      <c r="I35" s="11"/>
      <c r="J35" s="11"/>
      <c r="K35" s="11"/>
    </row>
    <row r="36" spans="1:12" x14ac:dyDescent="0.45">
      <c r="A36" s="1" t="s">
        <v>14</v>
      </c>
      <c r="B36" s="1" t="s">
        <v>121</v>
      </c>
      <c r="C36" s="1" t="s">
        <v>41</v>
      </c>
      <c r="D36" s="1" t="s">
        <v>9</v>
      </c>
      <c r="E36" s="11" t="s">
        <v>5</v>
      </c>
      <c r="F36" s="11">
        <v>82</v>
      </c>
      <c r="G36" s="11"/>
      <c r="H36" s="11"/>
      <c r="I36" s="11"/>
      <c r="J36" s="11"/>
      <c r="K36" s="11" t="s">
        <v>213</v>
      </c>
    </row>
    <row r="37" spans="1:12" x14ac:dyDescent="0.45">
      <c r="A37" s="1" t="s">
        <v>14</v>
      </c>
      <c r="B37" s="1" t="s">
        <v>121</v>
      </c>
      <c r="C37" s="1" t="s">
        <v>214</v>
      </c>
      <c r="D37" s="1" t="s">
        <v>9</v>
      </c>
      <c r="E37" s="11" t="s">
        <v>5</v>
      </c>
      <c r="F37" s="11">
        <v>260</v>
      </c>
      <c r="G37" s="11"/>
      <c r="H37" s="11"/>
      <c r="I37" s="11"/>
      <c r="J37" s="11"/>
      <c r="K37" s="11" t="s">
        <v>215</v>
      </c>
    </row>
    <row r="38" spans="1:12" x14ac:dyDescent="0.45">
      <c r="A38" s="1" t="s">
        <v>14</v>
      </c>
      <c r="B38" s="1" t="s">
        <v>150</v>
      </c>
      <c r="C38" s="1" t="s">
        <v>216</v>
      </c>
      <c r="D38" s="1" t="s">
        <v>9</v>
      </c>
      <c r="E38" s="11" t="s">
        <v>5</v>
      </c>
      <c r="F38" s="11">
        <v>388</v>
      </c>
      <c r="G38" s="11"/>
      <c r="H38" s="11"/>
      <c r="I38" s="11"/>
      <c r="J38" s="11"/>
      <c r="K38" s="11" t="s">
        <v>217</v>
      </c>
    </row>
    <row r="39" spans="1:12" x14ac:dyDescent="0.45">
      <c r="A39" s="1" t="s">
        <v>14</v>
      </c>
      <c r="B39" s="1" t="s">
        <v>218</v>
      </c>
      <c r="C39" s="1" t="s">
        <v>107</v>
      </c>
      <c r="D39" s="1" t="s">
        <v>9</v>
      </c>
      <c r="E39" s="11" t="s">
        <v>5</v>
      </c>
      <c r="F39" s="11">
        <v>54</v>
      </c>
      <c r="G39" s="11"/>
      <c r="H39" s="11"/>
      <c r="I39" s="11"/>
      <c r="J39" s="11"/>
      <c r="K39" s="11"/>
    </row>
    <row r="40" spans="1:12" x14ac:dyDescent="0.45">
      <c r="A40" s="1" t="s">
        <v>14</v>
      </c>
      <c r="B40" s="1" t="s">
        <v>93</v>
      </c>
      <c r="C40" s="1" t="s">
        <v>219</v>
      </c>
      <c r="D40" s="1" t="s">
        <v>9</v>
      </c>
      <c r="E40" s="11" t="s">
        <v>5</v>
      </c>
      <c r="F40" s="11">
        <v>66</v>
      </c>
      <c r="G40" s="11"/>
      <c r="H40" s="11"/>
      <c r="I40" s="11"/>
      <c r="J40" s="11"/>
      <c r="K40" s="11"/>
    </row>
    <row r="41" spans="1:12" x14ac:dyDescent="0.45">
      <c r="A41" s="1" t="s">
        <v>14</v>
      </c>
      <c r="B41" s="1" t="s">
        <v>150</v>
      </c>
      <c r="C41" s="1" t="s">
        <v>220</v>
      </c>
      <c r="D41" s="1" t="s">
        <v>9</v>
      </c>
      <c r="E41" s="11" t="s">
        <v>5</v>
      </c>
      <c r="F41" s="11">
        <v>138</v>
      </c>
      <c r="G41" s="11"/>
      <c r="H41" s="11"/>
      <c r="I41" s="11"/>
      <c r="J41" s="20"/>
      <c r="K41" s="11"/>
      <c r="L41" s="11"/>
    </row>
    <row r="42" spans="1:12" x14ac:dyDescent="0.45">
      <c r="A42" s="1" t="s">
        <v>14</v>
      </c>
      <c r="B42" s="1" t="s">
        <v>150</v>
      </c>
      <c r="C42" s="1" t="s">
        <v>221</v>
      </c>
      <c r="D42" s="1" t="s">
        <v>9</v>
      </c>
      <c r="E42" s="11" t="s">
        <v>141</v>
      </c>
      <c r="F42" s="11">
        <v>138</v>
      </c>
      <c r="G42" s="11">
        <f>F42</f>
        <v>138</v>
      </c>
      <c r="H42" s="11">
        <v>175</v>
      </c>
      <c r="I42" s="11">
        <f>H42-G42</f>
        <v>37</v>
      </c>
      <c r="J42" s="20">
        <f>I42/G42</f>
        <v>0.26811594202898553</v>
      </c>
      <c r="K42" s="11"/>
      <c r="L42" s="11"/>
    </row>
    <row r="43" spans="1:12" x14ac:dyDescent="0.45">
      <c r="A43" s="1" t="s">
        <v>222</v>
      </c>
      <c r="B43" s="1" t="s">
        <v>224</v>
      </c>
      <c r="C43" s="1" t="s">
        <v>223</v>
      </c>
      <c r="D43" s="1" t="s">
        <v>9</v>
      </c>
      <c r="E43" s="11" t="s">
        <v>5</v>
      </c>
      <c r="F43" s="11">
        <v>359</v>
      </c>
      <c r="G43" s="11"/>
      <c r="H43" s="11"/>
      <c r="I43" s="11"/>
      <c r="J43" s="11"/>
      <c r="K43" s="11"/>
      <c r="L43" s="11"/>
    </row>
    <row r="44" spans="1:12" ht="63.6" x14ac:dyDescent="0.45">
      <c r="A44" s="2" t="s">
        <v>225</v>
      </c>
      <c r="B44" s="1" t="s">
        <v>312</v>
      </c>
      <c r="C44" s="1" t="s">
        <v>226</v>
      </c>
      <c r="D44" s="1" t="s">
        <v>9</v>
      </c>
      <c r="E44" s="11" t="s">
        <v>5</v>
      </c>
      <c r="F44" s="11">
        <v>132</v>
      </c>
      <c r="G44" s="11"/>
      <c r="H44" s="11"/>
      <c r="I44" s="11"/>
      <c r="J44" s="11"/>
      <c r="K44" s="11"/>
      <c r="L44" s="11"/>
    </row>
    <row r="45" spans="1:12" x14ac:dyDescent="0.45">
      <c r="A45" s="1" t="s">
        <v>14</v>
      </c>
      <c r="B45" s="1" t="s">
        <v>70</v>
      </c>
      <c r="C45" s="1" t="s">
        <v>227</v>
      </c>
      <c r="D45" s="1" t="s">
        <v>9</v>
      </c>
      <c r="E45" s="11" t="s">
        <v>5</v>
      </c>
      <c r="F45" s="11">
        <v>185</v>
      </c>
      <c r="G45" s="11"/>
      <c r="H45" s="11"/>
      <c r="I45" s="11"/>
      <c r="J45" s="11"/>
      <c r="K45" s="11"/>
      <c r="L45" s="11"/>
    </row>
    <row r="46" spans="1:12" x14ac:dyDescent="0.45">
      <c r="A46" s="1" t="s">
        <v>14</v>
      </c>
      <c r="B46" s="1" t="s">
        <v>70</v>
      </c>
      <c r="C46" s="1" t="s">
        <v>211</v>
      </c>
      <c r="D46" s="1" t="s">
        <v>9</v>
      </c>
      <c r="E46" s="11" t="s">
        <v>5</v>
      </c>
      <c r="F46" s="11">
        <v>233</v>
      </c>
      <c r="G46" s="11"/>
      <c r="H46" s="11"/>
      <c r="I46" s="11"/>
      <c r="J46" s="11"/>
      <c r="K46" s="11"/>
      <c r="L46" s="11"/>
    </row>
    <row r="47" spans="1:12" x14ac:dyDescent="0.45">
      <c r="A47" s="1" t="s">
        <v>14</v>
      </c>
      <c r="B47" s="1" t="s">
        <v>70</v>
      </c>
      <c r="C47" s="1" t="s">
        <v>41</v>
      </c>
      <c r="D47" s="1" t="s">
        <v>9</v>
      </c>
      <c r="E47" s="11" t="s">
        <v>5</v>
      </c>
      <c r="F47" s="11">
        <v>233</v>
      </c>
      <c r="G47" s="11"/>
      <c r="H47" s="11"/>
      <c r="I47" s="11"/>
      <c r="J47" s="11"/>
      <c r="K47" s="11"/>
      <c r="L47" s="11"/>
    </row>
    <row r="48" spans="1:12" x14ac:dyDescent="0.45">
      <c r="A48" s="1" t="s">
        <v>14</v>
      </c>
      <c r="B48" s="1" t="s">
        <v>70</v>
      </c>
      <c r="C48" s="1" t="s">
        <v>234</v>
      </c>
      <c r="D48" s="1" t="s">
        <v>9</v>
      </c>
      <c r="E48" s="11" t="s">
        <v>5</v>
      </c>
      <c r="F48" s="11">
        <v>636</v>
      </c>
      <c r="G48" s="11"/>
      <c r="H48" s="11"/>
      <c r="I48" s="11"/>
      <c r="J48" s="11"/>
      <c r="K48" s="11"/>
      <c r="L48" s="11"/>
    </row>
    <row r="49" spans="1:12" x14ac:dyDescent="0.45">
      <c r="A49" s="1" t="s">
        <v>14</v>
      </c>
      <c r="B49" s="1" t="s">
        <v>70</v>
      </c>
      <c r="C49" s="1" t="s">
        <v>235</v>
      </c>
      <c r="D49" s="1" t="s">
        <v>9</v>
      </c>
      <c r="E49" s="11" t="s">
        <v>5</v>
      </c>
      <c r="F49" s="11">
        <v>593</v>
      </c>
      <c r="G49" s="11"/>
      <c r="H49" s="11"/>
      <c r="I49" s="11"/>
      <c r="J49" s="11"/>
      <c r="K49" s="11"/>
      <c r="L49" s="11"/>
    </row>
    <row r="50" spans="1:12" x14ac:dyDescent="0.45">
      <c r="A50" s="1" t="s">
        <v>14</v>
      </c>
      <c r="B50" s="1" t="s">
        <v>70</v>
      </c>
      <c r="C50" s="1" t="s">
        <v>228</v>
      </c>
      <c r="D50" s="1" t="s">
        <v>9</v>
      </c>
      <c r="E50" s="11" t="s">
        <v>5</v>
      </c>
      <c r="F50" s="11">
        <v>202</v>
      </c>
      <c r="G50" s="11"/>
      <c r="H50" s="11"/>
      <c r="I50" s="11"/>
      <c r="J50" s="11"/>
      <c r="K50" s="11" t="s">
        <v>229</v>
      </c>
      <c r="L50" s="11"/>
    </row>
    <row r="51" spans="1:12" x14ac:dyDescent="0.45">
      <c r="A51" s="1" t="s">
        <v>14</v>
      </c>
      <c r="B51" s="1" t="s">
        <v>70</v>
      </c>
      <c r="C51" s="1" t="s">
        <v>230</v>
      </c>
      <c r="D51" s="1" t="s">
        <v>9</v>
      </c>
      <c r="E51" s="11" t="s">
        <v>5</v>
      </c>
      <c r="F51" s="11">
        <v>360</v>
      </c>
      <c r="G51" s="11"/>
      <c r="H51" s="11"/>
      <c r="I51" s="11"/>
      <c r="J51" s="11"/>
      <c r="K51" s="11" t="s">
        <v>231</v>
      </c>
      <c r="L51" s="11"/>
    </row>
    <row r="52" spans="1:12" x14ac:dyDescent="0.45">
      <c r="A52" s="1" t="s">
        <v>14</v>
      </c>
      <c r="B52" s="1" t="s">
        <v>70</v>
      </c>
      <c r="C52" s="1" t="s">
        <v>232</v>
      </c>
      <c r="D52" s="1" t="s">
        <v>9</v>
      </c>
      <c r="E52" s="11" t="s">
        <v>5</v>
      </c>
      <c r="F52" s="11">
        <v>185</v>
      </c>
      <c r="G52" s="11"/>
      <c r="H52" s="11"/>
      <c r="I52" s="11"/>
      <c r="J52" s="11"/>
      <c r="K52" s="11"/>
      <c r="L52" s="11"/>
    </row>
    <row r="53" spans="1:12" x14ac:dyDescent="0.45">
      <c r="A53" s="1" t="s">
        <v>14</v>
      </c>
      <c r="B53" s="1" t="s">
        <v>70</v>
      </c>
      <c r="C53" s="1" t="s">
        <v>233</v>
      </c>
      <c r="D53" s="1" t="s">
        <v>9</v>
      </c>
      <c r="E53" s="11" t="s">
        <v>5</v>
      </c>
      <c r="F53" s="11">
        <v>214</v>
      </c>
      <c r="G53" s="11"/>
      <c r="H53" s="11"/>
      <c r="I53" s="11"/>
      <c r="J53" s="11"/>
      <c r="K53" s="11"/>
      <c r="L53" s="11"/>
    </row>
    <row r="54" spans="1:12" x14ac:dyDescent="0.45">
      <c r="A54" s="1" t="s">
        <v>14</v>
      </c>
      <c r="B54" s="1" t="s">
        <v>70</v>
      </c>
      <c r="C54" s="1" t="s">
        <v>236</v>
      </c>
      <c r="D54" s="1" t="s">
        <v>9</v>
      </c>
      <c r="E54" s="11" t="s">
        <v>5</v>
      </c>
      <c r="F54" s="11">
        <v>358</v>
      </c>
      <c r="G54" s="11"/>
      <c r="H54" s="11"/>
      <c r="I54" s="11"/>
      <c r="J54" s="11"/>
      <c r="K54" s="11"/>
      <c r="L54" s="11"/>
    </row>
    <row r="55" spans="1:12" x14ac:dyDescent="0.45">
      <c r="A55" s="1" t="s">
        <v>14</v>
      </c>
      <c r="B55" s="1" t="s">
        <v>70</v>
      </c>
      <c r="C55" s="1" t="s">
        <v>237</v>
      </c>
      <c r="D55" s="1" t="s">
        <v>9</v>
      </c>
      <c r="E55" s="11" t="s">
        <v>5</v>
      </c>
      <c r="F55" s="11">
        <v>328</v>
      </c>
      <c r="G55" s="11"/>
      <c r="H55" s="11"/>
      <c r="I55" s="11"/>
      <c r="J55" s="11"/>
      <c r="K55" s="11" t="s">
        <v>229</v>
      </c>
      <c r="L55" s="11"/>
    </row>
    <row r="56" spans="1:12" x14ac:dyDescent="0.45">
      <c r="A56" s="1" t="s">
        <v>14</v>
      </c>
      <c r="B56" s="1" t="s">
        <v>70</v>
      </c>
      <c r="C56" s="1" t="s">
        <v>238</v>
      </c>
      <c r="D56" s="1" t="s">
        <v>9</v>
      </c>
      <c r="E56" s="11" t="s">
        <v>5</v>
      </c>
      <c r="F56" s="11">
        <v>358</v>
      </c>
      <c r="G56" s="11"/>
      <c r="H56" s="11"/>
      <c r="I56" s="11"/>
      <c r="J56" s="11"/>
      <c r="K56" s="11"/>
      <c r="L56" s="11"/>
    </row>
    <row r="57" spans="1:12" x14ac:dyDescent="0.45">
      <c r="A57" s="1" t="s">
        <v>14</v>
      </c>
      <c r="B57" s="1" t="s">
        <v>70</v>
      </c>
      <c r="C57" s="1" t="s">
        <v>239</v>
      </c>
      <c r="D57" s="1" t="s">
        <v>9</v>
      </c>
      <c r="E57" s="11" t="s">
        <v>5</v>
      </c>
      <c r="F57" s="11">
        <v>366</v>
      </c>
      <c r="G57" s="11"/>
      <c r="H57" s="11"/>
      <c r="I57" s="11"/>
      <c r="J57" s="11"/>
      <c r="K57" s="11"/>
      <c r="L57" s="11"/>
    </row>
    <row r="58" spans="1:12" x14ac:dyDescent="0.45">
      <c r="A58" s="1" t="s">
        <v>14</v>
      </c>
      <c r="B58" s="1" t="s">
        <v>70</v>
      </c>
      <c r="C58" s="1" t="s">
        <v>241</v>
      </c>
      <c r="D58" s="1" t="s">
        <v>9</v>
      </c>
      <c r="E58" s="11" t="s">
        <v>5</v>
      </c>
      <c r="F58" s="11">
        <v>285</v>
      </c>
      <c r="G58" s="11"/>
      <c r="H58" s="11"/>
      <c r="I58" s="11"/>
      <c r="J58" s="11"/>
      <c r="K58" s="11"/>
      <c r="L58" s="11"/>
    </row>
    <row r="59" spans="1:12" x14ac:dyDescent="0.45">
      <c r="A59" s="1" t="s">
        <v>14</v>
      </c>
      <c r="B59" s="1" t="s">
        <v>112</v>
      </c>
      <c r="C59" s="1" t="s">
        <v>240</v>
      </c>
      <c r="D59" s="1" t="s">
        <v>9</v>
      </c>
      <c r="E59" s="11" t="s">
        <v>5</v>
      </c>
      <c r="F59" s="11">
        <v>196</v>
      </c>
      <c r="G59" s="11"/>
      <c r="H59" s="11"/>
      <c r="I59" s="11"/>
      <c r="J59" s="11"/>
      <c r="K59" s="11"/>
      <c r="L59" s="11"/>
    </row>
    <row r="60" spans="1:12" x14ac:dyDescent="0.45">
      <c r="A60" s="1" t="s">
        <v>14</v>
      </c>
      <c r="B60" s="1" t="s">
        <v>70</v>
      </c>
      <c r="C60" s="1" t="s">
        <v>242</v>
      </c>
      <c r="D60" s="1" t="s">
        <v>9</v>
      </c>
      <c r="E60" s="11" t="s">
        <v>5</v>
      </c>
      <c r="F60" s="11">
        <v>351</v>
      </c>
      <c r="G60" s="11"/>
      <c r="H60" s="11"/>
      <c r="I60" s="11"/>
      <c r="J60" s="11"/>
      <c r="K60" s="11"/>
      <c r="L60" s="11"/>
    </row>
    <row r="61" spans="1:12" x14ac:dyDescent="0.45">
      <c r="A61" s="1" t="s">
        <v>14</v>
      </c>
      <c r="B61" s="1" t="s">
        <v>70</v>
      </c>
      <c r="C61" s="1" t="s">
        <v>243</v>
      </c>
      <c r="D61" s="1" t="s">
        <v>9</v>
      </c>
      <c r="E61" s="11" t="s">
        <v>5</v>
      </c>
      <c r="F61" s="11">
        <v>389</v>
      </c>
      <c r="G61" s="11"/>
      <c r="H61" s="11"/>
      <c r="I61" s="11"/>
      <c r="J61" s="11"/>
      <c r="K61" s="11"/>
      <c r="L61" s="11"/>
    </row>
    <row r="62" spans="1:12" x14ac:dyDescent="0.45">
      <c r="A62" s="1" t="s">
        <v>14</v>
      </c>
      <c r="B62" s="1" t="s">
        <v>70</v>
      </c>
      <c r="C62" s="1" t="s">
        <v>244</v>
      </c>
      <c r="D62" s="1" t="s">
        <v>9</v>
      </c>
      <c r="E62" s="11" t="s">
        <v>5</v>
      </c>
      <c r="F62" s="11">
        <v>475</v>
      </c>
      <c r="G62" s="11"/>
      <c r="H62" s="11"/>
      <c r="I62" s="11"/>
      <c r="J62" s="11"/>
      <c r="K62" s="11"/>
      <c r="L62" s="11"/>
    </row>
    <row r="63" spans="1:12" x14ac:dyDescent="0.45">
      <c r="A63" s="1" t="s">
        <v>14</v>
      </c>
      <c r="B63" s="1" t="s">
        <v>150</v>
      </c>
      <c r="C63" s="1" t="s">
        <v>221</v>
      </c>
      <c r="D63" s="1" t="s">
        <v>9</v>
      </c>
      <c r="E63" s="11" t="s">
        <v>5</v>
      </c>
      <c r="F63" s="11">
        <v>180</v>
      </c>
      <c r="G63" s="11"/>
      <c r="H63" s="11"/>
      <c r="I63" s="11"/>
      <c r="J63" s="20"/>
      <c r="K63" s="11"/>
      <c r="L63" s="11"/>
    </row>
    <row r="64" spans="1:12" x14ac:dyDescent="0.45">
      <c r="A64" s="1" t="s">
        <v>14</v>
      </c>
      <c r="B64" s="1" t="s">
        <v>245</v>
      </c>
      <c r="C64" s="1" t="s">
        <v>78</v>
      </c>
      <c r="D64" s="1" t="s">
        <v>9</v>
      </c>
      <c r="E64" s="11" t="s">
        <v>5</v>
      </c>
      <c r="F64" s="11">
        <v>83</v>
      </c>
      <c r="G64" s="11"/>
      <c r="H64" s="11"/>
      <c r="I64" s="11"/>
      <c r="J64" s="11"/>
      <c r="K64" s="11"/>
      <c r="L64" s="11"/>
    </row>
    <row r="65" spans="1:12" x14ac:dyDescent="0.45">
      <c r="A65" s="1" t="s">
        <v>14</v>
      </c>
      <c r="B65" s="1" t="s">
        <v>150</v>
      </c>
      <c r="C65" s="1" t="s">
        <v>246</v>
      </c>
      <c r="D65" s="1" t="s">
        <v>9</v>
      </c>
      <c r="E65" s="11" t="s">
        <v>5</v>
      </c>
      <c r="F65" s="11">
        <v>137</v>
      </c>
      <c r="G65" s="11"/>
      <c r="H65" s="11"/>
      <c r="I65" s="11"/>
      <c r="J65" s="20"/>
      <c r="K65" s="11"/>
      <c r="L65" s="11"/>
    </row>
    <row r="66" spans="1:12" x14ac:dyDescent="0.45">
      <c r="A66" s="1" t="s">
        <v>14</v>
      </c>
      <c r="B66" s="1" t="s">
        <v>95</v>
      </c>
      <c r="C66" s="1" t="s">
        <v>247</v>
      </c>
      <c r="D66" s="1" t="s">
        <v>9</v>
      </c>
      <c r="E66" s="11" t="s">
        <v>5</v>
      </c>
      <c r="F66" s="11">
        <v>136</v>
      </c>
      <c r="G66" s="11"/>
      <c r="H66" s="11"/>
      <c r="I66" s="11"/>
      <c r="J66" s="20"/>
      <c r="K66" s="11"/>
      <c r="L66" s="11"/>
    </row>
    <row r="67" spans="1:12" x14ac:dyDescent="0.45">
      <c r="A67" s="1" t="s">
        <v>14</v>
      </c>
      <c r="B67" s="1" t="s">
        <v>93</v>
      </c>
      <c r="C67" s="1" t="s">
        <v>147</v>
      </c>
      <c r="D67" s="1" t="s">
        <v>9</v>
      </c>
      <c r="E67" s="11" t="s">
        <v>5</v>
      </c>
      <c r="F67" s="11">
        <v>64</v>
      </c>
      <c r="G67" s="11"/>
      <c r="H67" s="11"/>
      <c r="I67" s="11"/>
      <c r="J67" s="11"/>
      <c r="K67" s="11"/>
      <c r="L67" s="11"/>
    </row>
    <row r="68" spans="1:12" x14ac:dyDescent="0.45">
      <c r="A68" s="1" t="s">
        <v>14</v>
      </c>
      <c r="B68" s="1" t="s">
        <v>93</v>
      </c>
      <c r="C68" s="1" t="s">
        <v>248</v>
      </c>
      <c r="D68" s="1" t="s">
        <v>9</v>
      </c>
      <c r="E68" s="11" t="s">
        <v>5</v>
      </c>
      <c r="F68" s="11">
        <v>70</v>
      </c>
      <c r="G68" s="11"/>
      <c r="H68" s="11"/>
      <c r="I68" s="11"/>
      <c r="J68" s="11"/>
      <c r="K68" s="11"/>
      <c r="L68" s="11"/>
    </row>
    <row r="69" spans="1:12" x14ac:dyDescent="0.45">
      <c r="A69" s="1" t="s">
        <v>14</v>
      </c>
      <c r="B69" s="1" t="s">
        <v>93</v>
      </c>
      <c r="C69" s="1" t="s">
        <v>205</v>
      </c>
      <c r="D69" s="1" t="s">
        <v>9</v>
      </c>
      <c r="E69" s="11" t="s">
        <v>5</v>
      </c>
      <c r="F69" s="11">
        <v>53</v>
      </c>
      <c r="G69" s="11"/>
      <c r="H69" s="11"/>
      <c r="I69" s="11"/>
      <c r="J69" s="11"/>
      <c r="K69" s="11"/>
      <c r="L69" s="11"/>
    </row>
    <row r="70" spans="1:12" x14ac:dyDescent="0.45">
      <c r="A70" s="1" t="s">
        <v>14</v>
      </c>
      <c r="B70" s="1" t="s">
        <v>93</v>
      </c>
      <c r="C70" s="1" t="s">
        <v>78</v>
      </c>
      <c r="D70" s="1" t="s">
        <v>9</v>
      </c>
      <c r="E70" s="11" t="s">
        <v>5</v>
      </c>
      <c r="F70" s="11">
        <v>155</v>
      </c>
      <c r="G70" s="11"/>
      <c r="H70" s="11"/>
      <c r="I70" s="11"/>
      <c r="J70" s="11"/>
      <c r="K70" s="11"/>
      <c r="L70" s="11"/>
    </row>
    <row r="71" spans="1:12" x14ac:dyDescent="0.45">
      <c r="A71" s="1" t="s">
        <v>14</v>
      </c>
      <c r="B71" s="1" t="s">
        <v>193</v>
      </c>
      <c r="C71" s="1" t="s">
        <v>249</v>
      </c>
      <c r="D71" s="1" t="s">
        <v>9</v>
      </c>
      <c r="E71" s="11" t="s">
        <v>5</v>
      </c>
      <c r="F71" s="11">
        <v>44</v>
      </c>
      <c r="G71" s="11"/>
      <c r="H71" s="11"/>
      <c r="I71" s="11"/>
      <c r="J71" s="11"/>
      <c r="K71" s="11"/>
      <c r="L71" s="11"/>
    </row>
    <row r="72" spans="1:12" x14ac:dyDescent="0.45">
      <c r="A72" s="1" t="s">
        <v>14</v>
      </c>
      <c r="B72" s="1" t="s">
        <v>70</v>
      </c>
      <c r="C72" s="1" t="s">
        <v>250</v>
      </c>
      <c r="D72" s="1" t="s">
        <v>9</v>
      </c>
      <c r="E72" s="11" t="s">
        <v>5</v>
      </c>
      <c r="F72" s="11">
        <v>175</v>
      </c>
      <c r="G72" s="11"/>
      <c r="H72" s="11"/>
      <c r="I72" s="11"/>
      <c r="J72" s="11"/>
      <c r="K72" s="11"/>
      <c r="L72" s="11"/>
    </row>
    <row r="73" spans="1:12" x14ac:dyDescent="0.45">
      <c r="A73" s="1" t="s">
        <v>14</v>
      </c>
      <c r="B73" s="1" t="s">
        <v>93</v>
      </c>
      <c r="C73" s="1" t="s">
        <v>227</v>
      </c>
      <c r="D73" s="1" t="s">
        <v>9</v>
      </c>
      <c r="E73" s="11" t="s">
        <v>5</v>
      </c>
      <c r="F73" s="11">
        <v>65</v>
      </c>
      <c r="G73" s="11"/>
      <c r="H73" s="11"/>
      <c r="I73" s="11"/>
      <c r="J73" s="11"/>
      <c r="K73" s="11"/>
      <c r="L73" s="11"/>
    </row>
    <row r="74" spans="1:12" x14ac:dyDescent="0.45">
      <c r="A74" s="1" t="s">
        <v>14</v>
      </c>
      <c r="B74" s="1" t="s">
        <v>110</v>
      </c>
      <c r="C74" s="1" t="s">
        <v>251</v>
      </c>
      <c r="D74" s="1" t="s">
        <v>9</v>
      </c>
      <c r="E74" s="11" t="s">
        <v>5</v>
      </c>
      <c r="F74" s="11">
        <v>850</v>
      </c>
      <c r="G74" s="11"/>
      <c r="H74" s="11"/>
      <c r="I74" s="11"/>
      <c r="J74" s="11"/>
      <c r="K74" s="11"/>
      <c r="L74" s="11"/>
    </row>
    <row r="75" spans="1:12" x14ac:dyDescent="0.45">
      <c r="G75" s="11"/>
      <c r="H75" s="11"/>
      <c r="I75" s="11"/>
      <c r="J75" s="20"/>
      <c r="K75" s="11"/>
      <c r="L75" s="11"/>
    </row>
    <row r="76" spans="1:12" x14ac:dyDescent="0.45">
      <c r="G76" s="11"/>
      <c r="H76" s="11"/>
      <c r="I76" s="11"/>
      <c r="J76" s="20"/>
      <c r="K76" s="11"/>
      <c r="L76" s="11"/>
    </row>
    <row r="77" spans="1:12" x14ac:dyDescent="0.45">
      <c r="G77" s="11"/>
      <c r="H77" s="11"/>
      <c r="I77" s="11"/>
      <c r="J77" s="20"/>
      <c r="K77" s="11"/>
      <c r="L77" s="11"/>
    </row>
  </sheetData>
  <autoFilter ref="A1:K74" xr:uid="{3BE3ED1C-BD9F-48C9-A4C8-8797A54B2A01}"/>
  <phoneticPr fontId="1"/>
  <dataValidations count="2">
    <dataValidation type="list" allowBlank="1" showInputMessage="1" showErrorMessage="1" sqref="E13:E74 E1:E11" xr:uid="{28F6922D-F060-4FBD-91FF-B4081BF6DF37}">
      <formula1>"留存,卖出"</formula1>
    </dataValidation>
    <dataValidation type="list" allowBlank="1" showInputMessage="1" showErrorMessage="1" sqref="D2:D74" xr:uid="{43DBF25A-C2CF-4B8A-ACB7-26AC139737A1}">
      <formula1>"全新,拆摆,待定"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6125-B7BB-4E74-BD14-E6C32398C46C}">
  <dimension ref="A1:N29"/>
  <sheetViews>
    <sheetView workbookViewId="0">
      <pane ySplit="1" topLeftCell="A2" activePane="bottomLeft" state="frozen"/>
      <selection pane="bottomLeft" activeCell="N13" sqref="N13"/>
    </sheetView>
  </sheetViews>
  <sheetFormatPr defaultRowHeight="18" x14ac:dyDescent="0.45"/>
  <cols>
    <col min="1" max="1" width="16.296875" bestFit="1" customWidth="1"/>
    <col min="2" max="2" width="10.19921875" bestFit="1" customWidth="1"/>
    <col min="3" max="3" width="15.3984375" bestFit="1" customWidth="1"/>
    <col min="11" max="11" width="25.296875" bestFit="1" customWidth="1"/>
    <col min="13" max="13" width="10.3984375" bestFit="1" customWidth="1"/>
  </cols>
  <sheetData>
    <row r="1" spans="1:14" ht="19.8" x14ac:dyDescent="0.5">
      <c r="A1" s="14" t="s">
        <v>13</v>
      </c>
      <c r="B1" s="14" t="s">
        <v>37</v>
      </c>
      <c r="C1" s="3" t="s">
        <v>0</v>
      </c>
      <c r="D1" s="4" t="s">
        <v>7</v>
      </c>
      <c r="E1" s="4" t="s">
        <v>2</v>
      </c>
      <c r="F1" s="4" t="s">
        <v>12</v>
      </c>
      <c r="G1" s="4" t="s">
        <v>343</v>
      </c>
      <c r="H1" s="4" t="s">
        <v>3</v>
      </c>
      <c r="I1" s="4" t="s">
        <v>344</v>
      </c>
      <c r="J1" s="8" t="s">
        <v>323</v>
      </c>
      <c r="K1" s="16" t="s">
        <v>24</v>
      </c>
    </row>
    <row r="2" spans="1:14" x14ac:dyDescent="0.45">
      <c r="A2" s="1" t="s">
        <v>14</v>
      </c>
      <c r="B2" s="1" t="s">
        <v>113</v>
      </c>
      <c r="C2" s="1" t="s">
        <v>256</v>
      </c>
      <c r="D2" s="1" t="s">
        <v>9</v>
      </c>
      <c r="E2" s="11" t="s">
        <v>5</v>
      </c>
      <c r="F2" s="11">
        <v>635</v>
      </c>
      <c r="G2" s="11"/>
      <c r="H2" s="11"/>
      <c r="I2" s="11"/>
      <c r="J2" s="17"/>
      <c r="K2" s="1" t="s">
        <v>293</v>
      </c>
      <c r="L2" s="11"/>
      <c r="M2" s="13" t="s">
        <v>17</v>
      </c>
      <c r="N2" s="13">
        <f>SUM(F:F)</f>
        <v>13511</v>
      </c>
    </row>
    <row r="3" spans="1:14" x14ac:dyDescent="0.45">
      <c r="A3" s="1" t="s">
        <v>254</v>
      </c>
      <c r="B3" s="1" t="s">
        <v>268</v>
      </c>
      <c r="C3" s="1" t="s">
        <v>255</v>
      </c>
      <c r="D3" s="1" t="s">
        <v>9</v>
      </c>
      <c r="E3" s="11" t="s">
        <v>5</v>
      </c>
      <c r="F3" s="11">
        <v>275</v>
      </c>
      <c r="G3" s="11"/>
      <c r="H3" s="11"/>
      <c r="I3" s="11"/>
      <c r="J3" s="11"/>
      <c r="K3" s="17"/>
      <c r="L3" s="11"/>
      <c r="M3" s="13" t="s">
        <v>18</v>
      </c>
      <c r="N3" s="13">
        <f>SUM(H:H)</f>
        <v>1703</v>
      </c>
    </row>
    <row r="4" spans="1:14" x14ac:dyDescent="0.45">
      <c r="A4" s="1" t="s">
        <v>14</v>
      </c>
      <c r="B4" s="1" t="s">
        <v>257</v>
      </c>
      <c r="C4" s="1" t="s">
        <v>258</v>
      </c>
      <c r="D4" s="1" t="s">
        <v>9</v>
      </c>
      <c r="E4" s="11" t="s">
        <v>5</v>
      </c>
      <c r="F4" s="11">
        <v>444</v>
      </c>
      <c r="G4" s="11"/>
      <c r="H4" s="11"/>
      <c r="I4" s="11"/>
      <c r="J4" s="11"/>
      <c r="K4" s="17" t="s">
        <v>294</v>
      </c>
      <c r="L4" s="11"/>
      <c r="M4" s="5" t="s">
        <v>345</v>
      </c>
      <c r="N4" s="13">
        <f>SUM(G:G)</f>
        <v>1146</v>
      </c>
    </row>
    <row r="5" spans="1:14" x14ac:dyDescent="0.45">
      <c r="A5" s="1" t="s">
        <v>14</v>
      </c>
      <c r="B5" s="1" t="s">
        <v>113</v>
      </c>
      <c r="C5" s="1" t="s">
        <v>259</v>
      </c>
      <c r="D5" s="1" t="s">
        <v>9</v>
      </c>
      <c r="E5" s="11" t="s">
        <v>5</v>
      </c>
      <c r="F5" s="11">
        <v>820</v>
      </c>
      <c r="G5" s="11"/>
      <c r="H5" s="11"/>
      <c r="I5" s="11"/>
      <c r="J5" s="11"/>
      <c r="K5" s="1" t="s">
        <v>293</v>
      </c>
      <c r="L5" s="11"/>
      <c r="M5" s="13" t="s">
        <v>344</v>
      </c>
      <c r="N5" s="13">
        <f>SUM(I:I)</f>
        <v>557</v>
      </c>
    </row>
    <row r="6" spans="1:14" x14ac:dyDescent="0.45">
      <c r="A6" s="1" t="s">
        <v>260</v>
      </c>
      <c r="B6" s="1" t="s">
        <v>261</v>
      </c>
      <c r="C6" s="1" t="s">
        <v>304</v>
      </c>
      <c r="D6" s="1" t="s">
        <v>9</v>
      </c>
      <c r="E6" s="11" t="s">
        <v>5</v>
      </c>
      <c r="F6" s="11">
        <v>400</v>
      </c>
      <c r="G6" s="11"/>
      <c r="K6" s="1" t="s">
        <v>293</v>
      </c>
      <c r="M6" s="5" t="s">
        <v>323</v>
      </c>
      <c r="N6" s="12">
        <f>ROUND(N5/N3,4)</f>
        <v>0.3271</v>
      </c>
    </row>
    <row r="7" spans="1:14" x14ac:dyDescent="0.45">
      <c r="A7" s="1" t="s">
        <v>260</v>
      </c>
      <c r="B7" s="1" t="s">
        <v>262</v>
      </c>
      <c r="C7" s="1" t="s">
        <v>263</v>
      </c>
      <c r="D7" s="1" t="s">
        <v>9</v>
      </c>
      <c r="E7" s="11" t="s">
        <v>5</v>
      </c>
      <c r="F7" s="11">
        <v>653</v>
      </c>
      <c r="G7" s="11"/>
      <c r="K7" s="1" t="s">
        <v>295</v>
      </c>
      <c r="M7" s="13" t="s">
        <v>19</v>
      </c>
      <c r="N7" s="13">
        <f>N2-N3</f>
        <v>11808</v>
      </c>
    </row>
    <row r="8" spans="1:14" x14ac:dyDescent="0.45">
      <c r="A8" s="1" t="s">
        <v>267</v>
      </c>
      <c r="B8" s="1" t="s">
        <v>268</v>
      </c>
      <c r="C8" s="1" t="s">
        <v>269</v>
      </c>
      <c r="D8" s="1" t="s">
        <v>9</v>
      </c>
      <c r="E8" s="11" t="s">
        <v>5</v>
      </c>
      <c r="F8" s="11">
        <v>277</v>
      </c>
      <c r="G8" s="11"/>
      <c r="K8" s="1" t="s">
        <v>293</v>
      </c>
    </row>
    <row r="9" spans="1:14" x14ac:dyDescent="0.45">
      <c r="A9" s="1" t="s">
        <v>14</v>
      </c>
      <c r="B9" s="1" t="s">
        <v>270</v>
      </c>
      <c r="C9" s="1" t="s">
        <v>271</v>
      </c>
      <c r="D9" s="1" t="s">
        <v>9</v>
      </c>
      <c r="E9" s="11" t="s">
        <v>5</v>
      </c>
      <c r="F9" s="11">
        <v>106</v>
      </c>
      <c r="G9" s="11"/>
      <c r="K9" s="1" t="s">
        <v>293</v>
      </c>
    </row>
    <row r="10" spans="1:14" x14ac:dyDescent="0.45">
      <c r="A10" s="1" t="s">
        <v>14</v>
      </c>
      <c r="B10" s="1" t="s">
        <v>270</v>
      </c>
      <c r="C10" s="1" t="s">
        <v>272</v>
      </c>
      <c r="D10" s="1" t="s">
        <v>9</v>
      </c>
      <c r="E10" s="11" t="s">
        <v>5</v>
      </c>
      <c r="F10" s="11">
        <v>104</v>
      </c>
      <c r="G10" s="11"/>
      <c r="K10" s="1" t="s">
        <v>293</v>
      </c>
    </row>
    <row r="11" spans="1:14" x14ac:dyDescent="0.45">
      <c r="A11" s="1" t="s">
        <v>14</v>
      </c>
      <c r="B11" s="1" t="s">
        <v>93</v>
      </c>
      <c r="C11" s="1" t="s">
        <v>273</v>
      </c>
      <c r="D11" s="1" t="s">
        <v>9</v>
      </c>
      <c r="E11" s="11" t="s">
        <v>5</v>
      </c>
      <c r="F11" s="11">
        <v>51</v>
      </c>
      <c r="G11" s="11"/>
    </row>
    <row r="12" spans="1:14" x14ac:dyDescent="0.45">
      <c r="A12" s="1" t="s">
        <v>14</v>
      </c>
      <c r="B12" s="1" t="s">
        <v>270</v>
      </c>
      <c r="C12" s="1" t="s">
        <v>275</v>
      </c>
      <c r="D12" s="1" t="s">
        <v>9</v>
      </c>
      <c r="E12" s="11" t="s">
        <v>5</v>
      </c>
      <c r="F12" s="11">
        <v>51</v>
      </c>
      <c r="G12" s="11"/>
    </row>
    <row r="13" spans="1:14" x14ac:dyDescent="0.45">
      <c r="A13" s="1" t="s">
        <v>14</v>
      </c>
      <c r="B13" s="1" t="s">
        <v>93</v>
      </c>
      <c r="C13" s="1" t="s">
        <v>277</v>
      </c>
      <c r="D13" s="1" t="s">
        <v>9</v>
      </c>
      <c r="E13" s="11" t="s">
        <v>5</v>
      </c>
      <c r="F13" s="11">
        <v>51</v>
      </c>
      <c r="G13" s="11"/>
    </row>
    <row r="14" spans="1:14" x14ac:dyDescent="0.45">
      <c r="A14" s="1" t="s">
        <v>14</v>
      </c>
      <c r="B14" s="1" t="s">
        <v>278</v>
      </c>
      <c r="C14" s="1" t="s">
        <v>279</v>
      </c>
      <c r="D14" s="1" t="s">
        <v>9</v>
      </c>
      <c r="E14" s="11" t="s">
        <v>5</v>
      </c>
      <c r="F14" s="11">
        <v>1296</v>
      </c>
      <c r="G14" s="11"/>
      <c r="K14" s="1" t="s">
        <v>293</v>
      </c>
    </row>
    <row r="15" spans="1:14" x14ac:dyDescent="0.45">
      <c r="A15" s="1" t="s">
        <v>14</v>
      </c>
      <c r="B15" s="1" t="s">
        <v>280</v>
      </c>
      <c r="C15" s="1" t="s">
        <v>281</v>
      </c>
      <c r="D15" s="1" t="s">
        <v>9</v>
      </c>
      <c r="E15" s="11" t="s">
        <v>5</v>
      </c>
      <c r="F15" s="11">
        <v>148</v>
      </c>
      <c r="G15" s="11"/>
    </row>
    <row r="16" spans="1:14" x14ac:dyDescent="0.45">
      <c r="A16" s="1" t="s">
        <v>14</v>
      </c>
      <c r="B16" s="1" t="s">
        <v>282</v>
      </c>
      <c r="C16" s="1" t="s">
        <v>283</v>
      </c>
      <c r="D16" s="1" t="s">
        <v>9</v>
      </c>
      <c r="E16" s="11" t="s">
        <v>5</v>
      </c>
      <c r="F16" s="11">
        <v>82</v>
      </c>
      <c r="G16" s="11"/>
    </row>
    <row r="17" spans="1:11" x14ac:dyDescent="0.45">
      <c r="A17" s="1" t="s">
        <v>14</v>
      </c>
      <c r="B17" s="1" t="s">
        <v>95</v>
      </c>
      <c r="C17" s="1" t="s">
        <v>284</v>
      </c>
      <c r="D17" s="1" t="s">
        <v>9</v>
      </c>
      <c r="E17" s="11" t="s">
        <v>5</v>
      </c>
      <c r="F17" s="11">
        <v>194</v>
      </c>
      <c r="G17" s="11"/>
      <c r="H17" s="11"/>
      <c r="I17" s="11"/>
      <c r="J17" s="11"/>
      <c r="K17" s="11"/>
    </row>
    <row r="18" spans="1:11" x14ac:dyDescent="0.45">
      <c r="A18" s="1" t="s">
        <v>14</v>
      </c>
      <c r="B18" s="1" t="s">
        <v>95</v>
      </c>
      <c r="C18" s="1" t="s">
        <v>288</v>
      </c>
      <c r="D18" s="1" t="s">
        <v>9</v>
      </c>
      <c r="E18" s="11" t="s">
        <v>5</v>
      </c>
      <c r="F18" s="11">
        <v>686</v>
      </c>
      <c r="G18" s="11"/>
      <c r="H18" s="11"/>
      <c r="I18" s="11"/>
      <c r="J18" s="11"/>
      <c r="K18" s="11"/>
    </row>
    <row r="19" spans="1:11" x14ac:dyDescent="0.45">
      <c r="A19" s="1" t="s">
        <v>14</v>
      </c>
      <c r="B19" s="1" t="s">
        <v>289</v>
      </c>
      <c r="C19" s="1" t="s">
        <v>290</v>
      </c>
      <c r="D19" s="1" t="s">
        <v>9</v>
      </c>
      <c r="E19" s="11" t="s">
        <v>5</v>
      </c>
      <c r="F19" s="11">
        <v>380</v>
      </c>
      <c r="G19" s="11"/>
      <c r="H19" s="11"/>
      <c r="I19" s="11"/>
      <c r="J19" s="11"/>
      <c r="K19" s="11"/>
    </row>
    <row r="20" spans="1:11" x14ac:dyDescent="0.45">
      <c r="A20" s="1" t="s">
        <v>14</v>
      </c>
      <c r="B20" s="1" t="s">
        <v>289</v>
      </c>
      <c r="C20" s="1" t="s">
        <v>291</v>
      </c>
      <c r="D20" s="1" t="s">
        <v>9</v>
      </c>
      <c r="E20" s="11" t="s">
        <v>5</v>
      </c>
      <c r="F20" s="11">
        <v>312</v>
      </c>
      <c r="G20" s="11"/>
      <c r="H20" s="11"/>
      <c r="I20" s="11"/>
      <c r="J20" s="11"/>
      <c r="K20" s="11"/>
    </row>
    <row r="21" spans="1:11" x14ac:dyDescent="0.45">
      <c r="A21" s="1" t="s">
        <v>14</v>
      </c>
      <c r="C21" s="1" t="s">
        <v>292</v>
      </c>
      <c r="D21" s="1" t="s">
        <v>9</v>
      </c>
      <c r="E21" s="11" t="s">
        <v>5</v>
      </c>
      <c r="F21" s="11">
        <v>51</v>
      </c>
      <c r="G21" s="11"/>
      <c r="H21" s="11"/>
      <c r="I21" s="11"/>
      <c r="J21" s="11"/>
      <c r="K21" s="11"/>
    </row>
    <row r="22" spans="1:11" x14ac:dyDescent="0.45">
      <c r="A22" s="1" t="s">
        <v>14</v>
      </c>
      <c r="B22" s="1" t="s">
        <v>110</v>
      </c>
      <c r="C22" s="1" t="s">
        <v>296</v>
      </c>
      <c r="D22" s="1" t="s">
        <v>9</v>
      </c>
      <c r="E22" s="11" t="s">
        <v>5</v>
      </c>
      <c r="F22" s="11">
        <v>709</v>
      </c>
      <c r="G22" s="11"/>
      <c r="H22" s="11"/>
      <c r="I22" s="11"/>
      <c r="J22" s="11"/>
      <c r="K22" s="11" t="s">
        <v>293</v>
      </c>
    </row>
    <row r="23" spans="1:11" x14ac:dyDescent="0.45">
      <c r="A23" s="1" t="s">
        <v>265</v>
      </c>
      <c r="B23" s="1" t="s">
        <v>116</v>
      </c>
      <c r="C23" s="1" t="s">
        <v>300</v>
      </c>
      <c r="D23" s="1" t="s">
        <v>9</v>
      </c>
      <c r="E23" s="11" t="s">
        <v>5</v>
      </c>
      <c r="F23" s="11">
        <v>1698</v>
      </c>
      <c r="G23" s="11"/>
      <c r="H23" s="11"/>
      <c r="I23" s="11"/>
      <c r="J23" s="11"/>
      <c r="K23" s="11" t="s">
        <v>293</v>
      </c>
    </row>
    <row r="24" spans="1:11" x14ac:dyDescent="0.45">
      <c r="A24" s="1" t="s">
        <v>310</v>
      </c>
      <c r="B24" s="1" t="s">
        <v>311</v>
      </c>
      <c r="C24" s="1" t="s">
        <v>313</v>
      </c>
      <c r="D24" s="1" t="s">
        <v>9</v>
      </c>
      <c r="E24" s="11" t="s">
        <v>5</v>
      </c>
      <c r="F24" s="11">
        <v>252</v>
      </c>
      <c r="G24" s="11"/>
      <c r="H24" s="11"/>
      <c r="I24" s="11"/>
      <c r="J24" s="11"/>
      <c r="K24" s="11" t="s">
        <v>314</v>
      </c>
    </row>
    <row r="25" spans="1:11" x14ac:dyDescent="0.45">
      <c r="A25" s="1" t="s">
        <v>265</v>
      </c>
      <c r="B25" s="1" t="s">
        <v>315</v>
      </c>
      <c r="C25" s="1" t="s">
        <v>316</v>
      </c>
      <c r="D25" s="1" t="s">
        <v>9</v>
      </c>
      <c r="E25" s="11" t="s">
        <v>5</v>
      </c>
      <c r="F25" s="11">
        <v>962</v>
      </c>
      <c r="G25" s="11">
        <v>802</v>
      </c>
      <c r="H25" s="11">
        <v>1219</v>
      </c>
      <c r="I25" s="11">
        <f>H25-G25</f>
        <v>417</v>
      </c>
      <c r="J25" s="20">
        <f>I25/G25</f>
        <v>0.51995012468827928</v>
      </c>
      <c r="K25" s="11" t="s">
        <v>317</v>
      </c>
    </row>
    <row r="26" spans="1:11" x14ac:dyDescent="0.45">
      <c r="A26" s="1" t="s">
        <v>318</v>
      </c>
      <c r="B26" s="1" t="s">
        <v>315</v>
      </c>
      <c r="C26" s="1" t="s">
        <v>319</v>
      </c>
      <c r="D26" s="1" t="s">
        <v>9</v>
      </c>
      <c r="E26" s="11" t="s">
        <v>5</v>
      </c>
      <c r="F26" s="11">
        <v>402</v>
      </c>
      <c r="G26" s="11"/>
      <c r="H26" s="11"/>
      <c r="I26" s="11"/>
      <c r="J26" s="11"/>
      <c r="K26" s="11" t="s">
        <v>320</v>
      </c>
    </row>
    <row r="27" spans="1:11" x14ac:dyDescent="0.45">
      <c r="A27" s="1" t="s">
        <v>318</v>
      </c>
      <c r="B27" s="1" t="s">
        <v>315</v>
      </c>
      <c r="C27" s="1" t="s">
        <v>321</v>
      </c>
      <c r="D27" s="1" t="s">
        <v>9</v>
      </c>
      <c r="E27" s="11" t="s">
        <v>5</v>
      </c>
      <c r="F27" s="11">
        <v>470</v>
      </c>
      <c r="G27" s="11">
        <v>344</v>
      </c>
      <c r="H27" s="11">
        <v>484</v>
      </c>
      <c r="I27" s="11">
        <f>H27-G27</f>
        <v>140</v>
      </c>
      <c r="J27" s="20">
        <f>I27/G27</f>
        <v>0.40697674418604651</v>
      </c>
      <c r="K27" s="11" t="s">
        <v>322</v>
      </c>
    </row>
    <row r="28" spans="1:11" x14ac:dyDescent="0.45">
      <c r="A28" s="1" t="s">
        <v>265</v>
      </c>
      <c r="B28" s="1" t="s">
        <v>324</v>
      </c>
      <c r="C28" s="1" t="s">
        <v>325</v>
      </c>
      <c r="D28" s="1" t="s">
        <v>9</v>
      </c>
      <c r="E28" s="11" t="s">
        <v>5</v>
      </c>
      <c r="F28" s="11">
        <v>63</v>
      </c>
      <c r="G28" s="11"/>
      <c r="H28" s="11"/>
      <c r="I28" s="11"/>
      <c r="J28" s="11"/>
      <c r="K28" s="11"/>
    </row>
    <row r="29" spans="1:11" x14ac:dyDescent="0.45">
      <c r="A29" s="1" t="s">
        <v>265</v>
      </c>
      <c r="B29" s="1" t="s">
        <v>326</v>
      </c>
      <c r="C29" s="1" t="s">
        <v>327</v>
      </c>
      <c r="D29" s="1" t="s">
        <v>9</v>
      </c>
      <c r="E29" s="11" t="s">
        <v>5</v>
      </c>
      <c r="F29" s="11">
        <v>1939</v>
      </c>
      <c r="G29" s="11"/>
    </row>
  </sheetData>
  <phoneticPr fontId="1"/>
  <dataValidations count="2">
    <dataValidation type="list" allowBlank="1" showInputMessage="1" showErrorMessage="1" sqref="E1:E29" xr:uid="{724240AE-5A84-44CB-A641-DADDD8F3BBFB}">
      <formula1>"留存,卖出"</formula1>
    </dataValidation>
    <dataValidation type="list" allowBlank="1" showInputMessage="1" showErrorMessage="1" sqref="D2:D29" xr:uid="{31A11406-4EA8-4FD4-AC10-D53DBC6C6819}">
      <formula1>"全新,拆摆,待定"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080C-BF36-4EC3-A555-1FBE7986B1A7}">
  <dimension ref="A1:O22"/>
  <sheetViews>
    <sheetView workbookViewId="0">
      <pane ySplit="1" topLeftCell="A2" activePane="bottomLeft" state="frozen"/>
      <selection pane="bottomLeft" activeCell="O5" sqref="O5"/>
    </sheetView>
  </sheetViews>
  <sheetFormatPr defaultRowHeight="18" x14ac:dyDescent="0.45"/>
  <cols>
    <col min="2" max="2" width="10.19921875" bestFit="1" customWidth="1"/>
    <col min="3" max="3" width="14.796875" bestFit="1" customWidth="1"/>
    <col min="11" max="11" width="10" style="23" bestFit="1" customWidth="1"/>
    <col min="14" max="14" width="10.3984375" bestFit="1" customWidth="1"/>
  </cols>
  <sheetData>
    <row r="1" spans="1:15" ht="19.8" x14ac:dyDescent="0.5">
      <c r="A1" s="14" t="s">
        <v>13</v>
      </c>
      <c r="B1" s="14" t="s">
        <v>37</v>
      </c>
      <c r="C1" s="3" t="s">
        <v>0</v>
      </c>
      <c r="D1" s="4" t="s">
        <v>7</v>
      </c>
      <c r="E1" s="4" t="s">
        <v>340</v>
      </c>
      <c r="F1" s="4" t="s">
        <v>2</v>
      </c>
      <c r="G1" s="4" t="s">
        <v>12</v>
      </c>
      <c r="H1" s="4" t="s">
        <v>347</v>
      </c>
      <c r="I1" s="4" t="s">
        <v>3</v>
      </c>
      <c r="J1" s="4" t="s">
        <v>344</v>
      </c>
      <c r="K1" s="21" t="s">
        <v>323</v>
      </c>
      <c r="L1" s="16" t="s">
        <v>24</v>
      </c>
    </row>
    <row r="2" spans="1:15" x14ac:dyDescent="0.45">
      <c r="A2" s="1" t="s">
        <v>265</v>
      </c>
      <c r="B2" s="1" t="s">
        <v>338</v>
      </c>
      <c r="C2" s="1" t="s">
        <v>339</v>
      </c>
      <c r="D2" s="1" t="s">
        <v>274</v>
      </c>
      <c r="E2" s="11" t="s">
        <v>5</v>
      </c>
      <c r="F2" s="11"/>
      <c r="G2" s="11">
        <v>115</v>
      </c>
      <c r="H2" s="11"/>
      <c r="I2" s="11"/>
      <c r="J2" s="11"/>
      <c r="K2" s="22"/>
      <c r="L2" s="11"/>
      <c r="M2" s="11"/>
      <c r="N2" s="13" t="s">
        <v>17</v>
      </c>
      <c r="O2" s="13">
        <f>SUM(G:G)</f>
        <v>241</v>
      </c>
    </row>
    <row r="3" spans="1:15" x14ac:dyDescent="0.45">
      <c r="A3" s="1" t="s">
        <v>14</v>
      </c>
      <c r="B3" s="1" t="s">
        <v>93</v>
      </c>
      <c r="C3" s="1" t="s">
        <v>341</v>
      </c>
      <c r="D3" s="1" t="s">
        <v>9</v>
      </c>
      <c r="E3" s="11" t="s">
        <v>5</v>
      </c>
      <c r="F3" s="11" t="s">
        <v>141</v>
      </c>
      <c r="G3" s="11">
        <v>45</v>
      </c>
      <c r="H3" s="11">
        <v>45</v>
      </c>
      <c r="I3" s="11">
        <v>51</v>
      </c>
      <c r="J3" s="11">
        <f>I3-H3</f>
        <v>6</v>
      </c>
      <c r="K3" s="20">
        <f>J3/H3</f>
        <v>0.13333333333333333</v>
      </c>
      <c r="L3" s="11"/>
      <c r="M3" s="11"/>
      <c r="N3" s="13" t="s">
        <v>18</v>
      </c>
      <c r="O3" s="13">
        <f>SUM(I:I)</f>
        <v>51</v>
      </c>
    </row>
    <row r="4" spans="1:15" x14ac:dyDescent="0.45">
      <c r="A4" s="1" t="s">
        <v>14</v>
      </c>
      <c r="B4" s="1" t="s">
        <v>93</v>
      </c>
      <c r="C4" s="1" t="s">
        <v>342</v>
      </c>
      <c r="D4" s="1" t="s">
        <v>9</v>
      </c>
      <c r="E4" s="11" t="s">
        <v>5</v>
      </c>
      <c r="F4" s="11"/>
      <c r="G4" s="11">
        <v>44</v>
      </c>
      <c r="H4" s="11"/>
      <c r="I4" s="11"/>
      <c r="J4" s="11"/>
      <c r="K4" s="22"/>
      <c r="L4" s="11"/>
      <c r="M4" s="11"/>
      <c r="N4" s="5" t="s">
        <v>345</v>
      </c>
      <c r="O4" s="13">
        <f>SUM(H:H)</f>
        <v>45</v>
      </c>
    </row>
    <row r="5" spans="1:15" x14ac:dyDescent="0.45">
      <c r="A5" s="1" t="s">
        <v>14</v>
      </c>
      <c r="B5" s="1" t="s">
        <v>93</v>
      </c>
      <c r="C5" s="1" t="s">
        <v>219</v>
      </c>
      <c r="D5" s="1" t="s">
        <v>9</v>
      </c>
      <c r="E5" s="11" t="s">
        <v>5</v>
      </c>
      <c r="F5" s="11"/>
      <c r="G5" s="11">
        <v>37</v>
      </c>
      <c r="H5" s="11"/>
      <c r="I5" s="11"/>
      <c r="J5" s="11"/>
      <c r="K5" s="22"/>
      <c r="L5" s="11"/>
      <c r="M5" s="11"/>
      <c r="N5" s="13" t="s">
        <v>344</v>
      </c>
      <c r="O5" s="13">
        <f>SUM(J:J)</f>
        <v>6</v>
      </c>
    </row>
    <row r="6" spans="1:15" x14ac:dyDescent="0.45">
      <c r="F6" s="11"/>
      <c r="G6" s="11"/>
      <c r="H6" s="11"/>
      <c r="I6" s="11"/>
      <c r="J6" s="11"/>
      <c r="K6" s="22"/>
      <c r="L6" s="11"/>
      <c r="N6" s="5" t="s">
        <v>323</v>
      </c>
      <c r="O6" s="12">
        <f>ROUND(O5/O4,4)</f>
        <v>0.1333</v>
      </c>
    </row>
    <row r="7" spans="1:15" x14ac:dyDescent="0.45">
      <c r="F7" s="11"/>
      <c r="G7" s="11"/>
      <c r="H7" s="11"/>
      <c r="I7" s="11"/>
      <c r="J7" s="11"/>
      <c r="K7" s="22"/>
      <c r="L7" s="11"/>
      <c r="N7" s="13" t="s">
        <v>19</v>
      </c>
      <c r="O7" s="13">
        <f>O2-O3</f>
        <v>190</v>
      </c>
    </row>
    <row r="8" spans="1:15" x14ac:dyDescent="0.45">
      <c r="F8" s="11"/>
      <c r="G8" s="11"/>
      <c r="H8" s="11"/>
      <c r="I8" s="11"/>
      <c r="J8" s="11"/>
      <c r="K8" s="22"/>
      <c r="L8" s="11"/>
    </row>
    <row r="9" spans="1:15" x14ac:dyDescent="0.45">
      <c r="F9" s="11"/>
      <c r="G9" s="11"/>
      <c r="H9" s="11"/>
      <c r="I9" s="11"/>
      <c r="J9" s="11"/>
      <c r="K9" s="22"/>
      <c r="L9" s="11"/>
    </row>
    <row r="10" spans="1:15" x14ac:dyDescent="0.45">
      <c r="F10" s="11"/>
      <c r="G10" s="11"/>
      <c r="H10" s="11"/>
      <c r="I10" s="11"/>
      <c r="J10" s="11"/>
      <c r="K10" s="22"/>
      <c r="L10" s="11"/>
    </row>
    <row r="11" spans="1:15" x14ac:dyDescent="0.45">
      <c r="F11" s="11"/>
      <c r="G11" s="11"/>
      <c r="H11" s="11"/>
      <c r="I11" s="11"/>
      <c r="J11" s="11"/>
      <c r="K11" s="22"/>
      <c r="L11" s="11"/>
    </row>
    <row r="12" spans="1:15" x14ac:dyDescent="0.45">
      <c r="F12" s="11"/>
      <c r="G12" s="11"/>
      <c r="H12" s="11"/>
      <c r="I12" s="11"/>
      <c r="J12" s="11"/>
      <c r="K12" s="22"/>
      <c r="L12" s="11"/>
    </row>
    <row r="13" spans="1:15" x14ac:dyDescent="0.45">
      <c r="F13" s="11"/>
      <c r="G13" s="11"/>
      <c r="H13" s="11"/>
      <c r="I13" s="11"/>
      <c r="J13" s="11"/>
      <c r="K13" s="22"/>
      <c r="L13" s="11"/>
    </row>
    <row r="14" spans="1:15" x14ac:dyDescent="0.45">
      <c r="F14" s="11"/>
      <c r="G14" s="11"/>
      <c r="H14" s="11"/>
      <c r="I14" s="11"/>
      <c r="J14" s="11"/>
      <c r="K14" s="22"/>
      <c r="L14" s="11"/>
    </row>
    <row r="15" spans="1:15" x14ac:dyDescent="0.45">
      <c r="F15" s="11"/>
      <c r="G15" s="11"/>
      <c r="H15" s="11"/>
      <c r="I15" s="11"/>
      <c r="J15" s="11"/>
      <c r="K15" s="22"/>
      <c r="L15" s="11"/>
    </row>
    <row r="16" spans="1:15" x14ac:dyDescent="0.45">
      <c r="F16" s="11"/>
      <c r="G16" s="11"/>
      <c r="H16" s="11"/>
      <c r="I16" s="11"/>
      <c r="J16" s="11"/>
      <c r="K16" s="22"/>
      <c r="L16" s="11"/>
    </row>
    <row r="17" spans="6:12" x14ac:dyDescent="0.45">
      <c r="F17" s="11"/>
      <c r="G17" s="11"/>
      <c r="H17" s="11"/>
      <c r="I17" s="11"/>
      <c r="J17" s="11"/>
      <c r="K17" s="22"/>
      <c r="L17" s="11"/>
    </row>
    <row r="18" spans="6:12" x14ac:dyDescent="0.45">
      <c r="F18" s="11"/>
      <c r="G18" s="11"/>
      <c r="H18" s="11"/>
      <c r="I18" s="11"/>
      <c r="J18" s="11"/>
      <c r="K18" s="22"/>
      <c r="L18" s="11"/>
    </row>
    <row r="19" spans="6:12" x14ac:dyDescent="0.45">
      <c r="F19" s="11"/>
      <c r="G19" s="11"/>
      <c r="H19" s="11"/>
      <c r="I19" s="11"/>
      <c r="J19" s="11"/>
      <c r="K19" s="22"/>
      <c r="L19" s="11"/>
    </row>
    <row r="20" spans="6:12" x14ac:dyDescent="0.45">
      <c r="F20" s="11"/>
      <c r="G20" s="11"/>
      <c r="H20" s="11"/>
      <c r="I20" s="11"/>
      <c r="J20" s="11"/>
      <c r="K20" s="22"/>
      <c r="L20" s="11"/>
    </row>
    <row r="21" spans="6:12" x14ac:dyDescent="0.45">
      <c r="F21" s="11"/>
      <c r="G21" s="11"/>
      <c r="H21" s="11"/>
      <c r="I21" s="11"/>
      <c r="J21" s="11"/>
      <c r="K21" s="22"/>
      <c r="L21" s="11"/>
    </row>
    <row r="22" spans="6:12" x14ac:dyDescent="0.45">
      <c r="F22" s="11"/>
      <c r="G22" s="11"/>
      <c r="H22" s="11"/>
      <c r="I22" s="11"/>
      <c r="J22" s="11"/>
      <c r="K22" s="22"/>
      <c r="L22" s="11"/>
    </row>
  </sheetData>
  <phoneticPr fontId="1"/>
  <dataValidations count="2">
    <dataValidation type="list" allowBlank="1" showInputMessage="1" showErrorMessage="1" sqref="D2:F4 D5" xr:uid="{91DF5DF2-ABCB-49BE-85EE-C7264AD5C2D8}">
      <formula1>"全新,拆摆,待定"</formula1>
    </dataValidation>
    <dataValidation type="list" allowBlank="1" showInputMessage="1" showErrorMessage="1" sqref="F1:F5 E2:F5" xr:uid="{9F7CB8B5-F886-4FE0-AC0D-434570DE301B}">
      <formula1>"留存,卖出"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C1D3-8840-42BA-B9B8-6CFD65A00971}">
  <dimension ref="A1:O7"/>
  <sheetViews>
    <sheetView workbookViewId="0">
      <pane ySplit="1" topLeftCell="A2" activePane="bottomLeft" state="frozen"/>
      <selection pane="bottomLeft" activeCell="O6" sqref="O6"/>
    </sheetView>
  </sheetViews>
  <sheetFormatPr defaultRowHeight="18" x14ac:dyDescent="0.45"/>
  <cols>
    <col min="14" max="14" width="10.3984375" bestFit="1" customWidth="1"/>
  </cols>
  <sheetData>
    <row r="1" spans="1:15" ht="19.8" x14ac:dyDescent="0.5">
      <c r="A1" s="14" t="s">
        <v>13</v>
      </c>
      <c r="B1" s="14" t="s">
        <v>37</v>
      </c>
      <c r="C1" s="3" t="s">
        <v>0</v>
      </c>
      <c r="D1" s="4" t="s">
        <v>7</v>
      </c>
      <c r="E1" s="4" t="s">
        <v>1</v>
      </c>
      <c r="F1" s="4" t="s">
        <v>2</v>
      </c>
      <c r="G1" s="4" t="s">
        <v>12</v>
      </c>
      <c r="H1" s="4" t="s">
        <v>347</v>
      </c>
      <c r="I1" s="4" t="s">
        <v>3</v>
      </c>
      <c r="J1" s="4" t="s">
        <v>344</v>
      </c>
      <c r="K1" s="8" t="s">
        <v>323</v>
      </c>
      <c r="L1" s="16" t="s">
        <v>24</v>
      </c>
    </row>
    <row r="2" spans="1:15" x14ac:dyDescent="0.45">
      <c r="A2" s="1"/>
      <c r="B2" s="1"/>
      <c r="C2" s="1"/>
      <c r="D2" s="1"/>
      <c r="E2" s="11"/>
      <c r="F2" s="11"/>
      <c r="G2" s="11"/>
      <c r="H2" s="11"/>
      <c r="I2" s="11"/>
      <c r="J2" s="11"/>
      <c r="K2" s="11"/>
      <c r="L2" s="17"/>
      <c r="M2" s="11"/>
      <c r="N2" s="13" t="s">
        <v>17</v>
      </c>
      <c r="O2" s="13">
        <f>SUM(G:G)</f>
        <v>0</v>
      </c>
    </row>
    <row r="3" spans="1:15" x14ac:dyDescent="0.45">
      <c r="A3" s="1"/>
      <c r="B3" s="1"/>
      <c r="C3" s="1"/>
      <c r="D3" s="1"/>
      <c r="E3" s="11"/>
      <c r="F3" s="11"/>
      <c r="G3" s="11"/>
      <c r="H3" s="11"/>
      <c r="I3" s="11"/>
      <c r="J3" s="11"/>
      <c r="K3" s="11"/>
      <c r="L3" s="17"/>
      <c r="M3" s="11"/>
      <c r="N3" s="13" t="s">
        <v>18</v>
      </c>
      <c r="O3" s="13">
        <f>SUM(I:I)</f>
        <v>0</v>
      </c>
    </row>
    <row r="4" spans="1:15" x14ac:dyDescent="0.45">
      <c r="A4" s="1"/>
      <c r="B4" s="1"/>
      <c r="C4" s="1"/>
      <c r="D4" s="1"/>
      <c r="E4" s="11"/>
      <c r="F4" s="11"/>
      <c r="G4" s="11"/>
      <c r="H4" s="11"/>
      <c r="I4" s="11"/>
      <c r="J4" s="11"/>
      <c r="K4" s="11"/>
      <c r="L4" s="17"/>
      <c r="M4" s="11"/>
      <c r="N4" s="5" t="s">
        <v>345</v>
      </c>
      <c r="O4" s="13">
        <f>SUM(H:H)</f>
        <v>0</v>
      </c>
    </row>
    <row r="5" spans="1:15" x14ac:dyDescent="0.45">
      <c r="A5" s="1"/>
      <c r="B5" s="1"/>
      <c r="C5" s="1"/>
      <c r="D5" s="1"/>
      <c r="E5" s="11"/>
      <c r="F5" s="11"/>
      <c r="G5" s="11"/>
      <c r="H5" s="11"/>
      <c r="I5" s="11"/>
      <c r="J5" s="11"/>
      <c r="K5" s="11"/>
      <c r="L5" s="17"/>
      <c r="M5" s="11"/>
      <c r="N5" s="13" t="s">
        <v>344</v>
      </c>
      <c r="O5" s="13">
        <f>SUM(J:J)</f>
        <v>0</v>
      </c>
    </row>
    <row r="6" spans="1:15" x14ac:dyDescent="0.45">
      <c r="N6" s="5" t="s">
        <v>323</v>
      </c>
      <c r="O6" s="12" t="e">
        <f>ROUND(O5/O4,4)</f>
        <v>#DIV/0!</v>
      </c>
    </row>
    <row r="7" spans="1:15" x14ac:dyDescent="0.45">
      <c r="N7" s="13" t="s">
        <v>19</v>
      </c>
      <c r="O7" s="13">
        <f>O2-O3</f>
        <v>0</v>
      </c>
    </row>
  </sheetData>
  <phoneticPr fontId="1"/>
  <dataValidations count="2">
    <dataValidation type="list" allowBlank="1" showInputMessage="1" showErrorMessage="1" sqref="D2:D5" xr:uid="{56C35027-C139-42A9-8446-EC1DD13937E3}">
      <formula1>"全新,拆摆,待定"</formula1>
    </dataValidation>
    <dataValidation type="list" allowBlank="1" showInputMessage="1" showErrorMessage="1" sqref="F1:F5" xr:uid="{94EB307C-6F25-4ED4-B00A-3C5EB50615AF}">
      <formula1>"留存,卖出"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4EDF-2039-4DEB-A429-193A076759CF}">
  <dimension ref="A1:Q12"/>
  <sheetViews>
    <sheetView topLeftCell="B1" workbookViewId="0">
      <pane ySplit="1" topLeftCell="A2" activePane="bottomLeft" state="frozen"/>
      <selection pane="bottomLeft" activeCell="Q5" sqref="Q5"/>
    </sheetView>
  </sheetViews>
  <sheetFormatPr defaultRowHeight="18" x14ac:dyDescent="0.45"/>
  <cols>
    <col min="1" max="1" width="16.296875" bestFit="1" customWidth="1"/>
    <col min="3" max="3" width="11.59765625" bestFit="1" customWidth="1"/>
    <col min="16" max="16" width="10.3984375" bestFit="1" customWidth="1"/>
  </cols>
  <sheetData>
    <row r="1" spans="1:17" ht="19.8" x14ac:dyDescent="0.5">
      <c r="A1" s="14" t="s">
        <v>13</v>
      </c>
      <c r="B1" s="14" t="s">
        <v>37</v>
      </c>
      <c r="C1" s="3" t="s">
        <v>0</v>
      </c>
      <c r="D1" s="4" t="s">
        <v>7</v>
      </c>
      <c r="E1" s="4" t="s">
        <v>308</v>
      </c>
      <c r="F1" s="4" t="s">
        <v>309</v>
      </c>
      <c r="G1" s="4" t="s">
        <v>6</v>
      </c>
      <c r="H1" s="4" t="s">
        <v>2</v>
      </c>
      <c r="I1" s="4" t="s">
        <v>12</v>
      </c>
      <c r="J1" s="4" t="s">
        <v>347</v>
      </c>
      <c r="K1" s="4" t="s">
        <v>3</v>
      </c>
      <c r="L1" s="4" t="s">
        <v>344</v>
      </c>
      <c r="M1" s="8" t="s">
        <v>323</v>
      </c>
      <c r="N1" s="16" t="s">
        <v>24</v>
      </c>
    </row>
    <row r="2" spans="1:17" x14ac:dyDescent="0.45">
      <c r="A2" s="1" t="s">
        <v>265</v>
      </c>
      <c r="B2" s="1" t="s">
        <v>285</v>
      </c>
      <c r="C2" s="1" t="s">
        <v>286</v>
      </c>
      <c r="D2" s="1"/>
      <c r="E2" s="11">
        <v>10</v>
      </c>
      <c r="F2" s="11"/>
      <c r="G2" s="11"/>
      <c r="H2" s="11"/>
      <c r="I2" s="11">
        <f>E2+F2+G2</f>
        <v>10</v>
      </c>
      <c r="J2" s="11"/>
      <c r="K2" s="11"/>
      <c r="L2" s="11"/>
      <c r="M2" s="11"/>
      <c r="N2" s="17" t="s">
        <v>287</v>
      </c>
      <c r="O2" s="11"/>
      <c r="P2" s="13" t="s">
        <v>17</v>
      </c>
      <c r="Q2" s="13">
        <f>SUM(I:I)</f>
        <v>1825</v>
      </c>
    </row>
    <row r="3" spans="1:17" x14ac:dyDescent="0.45">
      <c r="A3" s="1" t="s">
        <v>297</v>
      </c>
      <c r="B3" s="1" t="s">
        <v>298</v>
      </c>
      <c r="C3" s="1" t="s">
        <v>299</v>
      </c>
      <c r="D3" s="1" t="s">
        <v>274</v>
      </c>
      <c r="E3" s="11">
        <v>245</v>
      </c>
      <c r="F3" s="11"/>
      <c r="G3" s="11"/>
      <c r="H3" s="11"/>
      <c r="I3" s="11">
        <f t="shared" ref="I3:I12" si="0">E3+F3+G3</f>
        <v>245</v>
      </c>
      <c r="J3" s="11"/>
      <c r="K3" s="11"/>
      <c r="L3" s="11"/>
      <c r="M3" s="11"/>
      <c r="N3" s="17" t="s">
        <v>307</v>
      </c>
      <c r="O3" s="11"/>
      <c r="P3" s="13" t="s">
        <v>18</v>
      </c>
      <c r="Q3" s="13">
        <f>SUM(K:K)</f>
        <v>0</v>
      </c>
    </row>
    <row r="4" spans="1:17" x14ac:dyDescent="0.45">
      <c r="A4" s="1" t="s">
        <v>265</v>
      </c>
      <c r="B4" s="1" t="s">
        <v>266</v>
      </c>
      <c r="C4" s="1" t="s">
        <v>301</v>
      </c>
      <c r="D4" s="1" t="s">
        <v>274</v>
      </c>
      <c r="E4" s="11">
        <v>81</v>
      </c>
      <c r="F4" s="11"/>
      <c r="G4" s="11"/>
      <c r="H4" s="11"/>
      <c r="I4" s="11">
        <f t="shared" si="0"/>
        <v>81</v>
      </c>
      <c r="J4" s="11"/>
      <c r="K4" s="11"/>
      <c r="L4" s="11"/>
      <c r="M4" s="11"/>
      <c r="N4" s="17" t="s">
        <v>306</v>
      </c>
      <c r="O4" s="11"/>
      <c r="P4" s="5" t="s">
        <v>345</v>
      </c>
      <c r="Q4" s="13">
        <f>SUM(J:J)</f>
        <v>0</v>
      </c>
    </row>
    <row r="5" spans="1:17" x14ac:dyDescent="0.45">
      <c r="A5" s="1" t="s">
        <v>302</v>
      </c>
      <c r="B5" s="1" t="s">
        <v>261</v>
      </c>
      <c r="C5" s="1" t="s">
        <v>303</v>
      </c>
      <c r="D5" s="1" t="s">
        <v>9</v>
      </c>
      <c r="E5" s="11">
        <v>35</v>
      </c>
      <c r="F5" s="11"/>
      <c r="G5" s="11"/>
      <c r="I5" s="11">
        <f t="shared" si="0"/>
        <v>35</v>
      </c>
      <c r="J5" s="11"/>
      <c r="K5" s="11"/>
      <c r="L5" s="11"/>
      <c r="M5" s="11"/>
      <c r="N5" s="17" t="s">
        <v>305</v>
      </c>
      <c r="O5" s="11"/>
      <c r="P5" s="13" t="s">
        <v>344</v>
      </c>
      <c r="Q5" s="13">
        <f>SUM(L:L)</f>
        <v>0</v>
      </c>
    </row>
    <row r="6" spans="1:17" x14ac:dyDescent="0.45">
      <c r="A6" s="1" t="s">
        <v>14</v>
      </c>
      <c r="B6" s="1" t="s">
        <v>116</v>
      </c>
      <c r="C6" s="1" t="s">
        <v>328</v>
      </c>
      <c r="D6" s="1" t="s">
        <v>9</v>
      </c>
      <c r="E6" s="11">
        <v>333</v>
      </c>
      <c r="I6" s="11">
        <f t="shared" si="0"/>
        <v>333</v>
      </c>
      <c r="J6" s="11"/>
      <c r="N6" s="17" t="s">
        <v>306</v>
      </c>
      <c r="P6" s="5" t="s">
        <v>323</v>
      </c>
      <c r="Q6" s="12" t="e">
        <f>ROUND(Q5/Q4,4)</f>
        <v>#DIV/0!</v>
      </c>
    </row>
    <row r="7" spans="1:17" x14ac:dyDescent="0.45">
      <c r="A7" s="1" t="s">
        <v>14</v>
      </c>
      <c r="B7" s="1" t="s">
        <v>116</v>
      </c>
      <c r="C7" s="1" t="s">
        <v>329</v>
      </c>
      <c r="D7" s="1" t="s">
        <v>9</v>
      </c>
      <c r="E7" s="11">
        <v>284</v>
      </c>
      <c r="I7" s="11">
        <f t="shared" si="0"/>
        <v>284</v>
      </c>
      <c r="J7" s="11"/>
      <c r="N7" s="17" t="s">
        <v>331</v>
      </c>
      <c r="P7" s="13" t="s">
        <v>19</v>
      </c>
      <c r="Q7" s="13">
        <f>Q2-Q3</f>
        <v>1825</v>
      </c>
    </row>
    <row r="8" spans="1:17" x14ac:dyDescent="0.45">
      <c r="A8" s="1" t="s">
        <v>14</v>
      </c>
      <c r="B8" s="1" t="s">
        <v>116</v>
      </c>
      <c r="C8" s="1" t="s">
        <v>52</v>
      </c>
      <c r="D8" s="1" t="s">
        <v>9</v>
      </c>
      <c r="E8" s="11">
        <v>299</v>
      </c>
      <c r="I8" s="11">
        <f t="shared" si="0"/>
        <v>299</v>
      </c>
      <c r="J8" s="11"/>
      <c r="N8" s="17" t="s">
        <v>330</v>
      </c>
    </row>
    <row r="9" spans="1:17" x14ac:dyDescent="0.45">
      <c r="A9" s="1" t="s">
        <v>14</v>
      </c>
      <c r="B9" s="1" t="s">
        <v>116</v>
      </c>
      <c r="C9" s="1" t="s">
        <v>52</v>
      </c>
      <c r="D9" s="1" t="s">
        <v>9</v>
      </c>
      <c r="E9" s="11">
        <v>295</v>
      </c>
      <c r="I9" s="11">
        <f t="shared" si="0"/>
        <v>295</v>
      </c>
      <c r="J9" s="11"/>
      <c r="N9" s="17" t="s">
        <v>330</v>
      </c>
    </row>
    <row r="10" spans="1:17" x14ac:dyDescent="0.45">
      <c r="A10" s="1" t="s">
        <v>14</v>
      </c>
      <c r="B10" s="1" t="s">
        <v>270</v>
      </c>
      <c r="C10" s="1" t="s">
        <v>332</v>
      </c>
      <c r="D10" s="1" t="s">
        <v>9</v>
      </c>
      <c r="E10" s="11">
        <v>76</v>
      </c>
      <c r="I10" s="11">
        <f t="shared" si="0"/>
        <v>76</v>
      </c>
      <c r="J10" s="11"/>
      <c r="N10" s="17" t="s">
        <v>307</v>
      </c>
    </row>
    <row r="11" spans="1:17" x14ac:dyDescent="0.45">
      <c r="A11" s="1" t="s">
        <v>14</v>
      </c>
      <c r="B11" s="1" t="s">
        <v>333</v>
      </c>
      <c r="C11" s="1" t="s">
        <v>334</v>
      </c>
      <c r="D11" s="1" t="s">
        <v>9</v>
      </c>
      <c r="E11" s="11">
        <v>46</v>
      </c>
      <c r="I11" s="11">
        <f t="shared" si="0"/>
        <v>46</v>
      </c>
      <c r="J11" s="11"/>
      <c r="N11" s="17" t="s">
        <v>330</v>
      </c>
    </row>
    <row r="12" spans="1:17" x14ac:dyDescent="0.45">
      <c r="A12" s="1" t="s">
        <v>335</v>
      </c>
      <c r="B12" s="1" t="s">
        <v>336</v>
      </c>
      <c r="C12" s="1" t="s">
        <v>337</v>
      </c>
      <c r="D12" s="1" t="s">
        <v>9</v>
      </c>
      <c r="E12" s="11">
        <v>121</v>
      </c>
      <c r="I12" s="11">
        <f t="shared" si="0"/>
        <v>121</v>
      </c>
      <c r="J12" s="11"/>
    </row>
  </sheetData>
  <phoneticPr fontId="1"/>
  <dataValidations count="2">
    <dataValidation type="list" allowBlank="1" showInputMessage="1" showErrorMessage="1" sqref="H1:H4" xr:uid="{ED8CBB02-55D7-4280-8F72-911A61FDB3C7}">
      <formula1>"留存,卖出"</formula1>
    </dataValidation>
    <dataValidation type="list" allowBlank="1" showInputMessage="1" showErrorMessage="1" sqref="D2:D5" xr:uid="{BC7864E4-9B59-45F7-BFFD-57F9727433F5}">
      <formula1>"全新,拆摆,待定"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6C1E-7CD6-479B-86C2-DDBA32DCCB0F}">
  <dimension ref="A1:B6"/>
  <sheetViews>
    <sheetView workbookViewId="0">
      <selection activeCell="G7" sqref="G7"/>
    </sheetView>
  </sheetViews>
  <sheetFormatPr defaultRowHeight="18" x14ac:dyDescent="0.45"/>
  <cols>
    <col min="1" max="1" width="10.3984375" bestFit="1" customWidth="1"/>
  </cols>
  <sheetData>
    <row r="1" spans="1:2" x14ac:dyDescent="0.45">
      <c r="A1" s="5" t="s">
        <v>17</v>
      </c>
      <c r="B1" s="6">
        <f>SUM(日淘!Q3+闲鱼!P2+并夕夕!N2+预定!Q2+抖音!O2+淘宝!N2+B站市集!O2)</f>
        <v>104001</v>
      </c>
    </row>
    <row r="2" spans="1:2" x14ac:dyDescent="0.45">
      <c r="A2" s="5" t="s">
        <v>18</v>
      </c>
      <c r="B2" s="6">
        <f>SUM(日淘!Q4+闲鱼!P3+并夕夕!N3+预定!Q3+抖音!O3+淘宝!N3+B站市集!O3)</f>
        <v>8078</v>
      </c>
    </row>
    <row r="3" spans="1:2" x14ac:dyDescent="0.45">
      <c r="A3" s="5" t="s">
        <v>348</v>
      </c>
      <c r="B3" s="6">
        <f>日淘!Q5+闲鱼!P4+并夕夕!N4+淘宝!N4+抖音!O4+B站市集!O4+预定!Q4</f>
        <v>6384</v>
      </c>
    </row>
    <row r="4" spans="1:2" x14ac:dyDescent="0.45">
      <c r="A4" s="5" t="s">
        <v>344</v>
      </c>
      <c r="B4" s="6">
        <f>SUM(日淘!Q6+闲鱼!P5+并夕夕!N5+预定!Q5+抖音!O5+淘宝!N5+B站市集!O4)</f>
        <v>1469</v>
      </c>
    </row>
    <row r="5" spans="1:2" x14ac:dyDescent="0.45">
      <c r="A5" s="5" t="s">
        <v>323</v>
      </c>
      <c r="B5" s="12">
        <f>ROUND(B4/B3,4)</f>
        <v>0.2301</v>
      </c>
    </row>
    <row r="6" spans="1:2" x14ac:dyDescent="0.45">
      <c r="A6" s="5" t="s">
        <v>19</v>
      </c>
      <c r="B6" s="6">
        <f>SUM(日淘!Q8+闲鱼!P7+并夕夕!N7+淘宝!N7+抖音!O7+B站市集!O7+预定!Q7)</f>
        <v>95923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日淘</vt:lpstr>
      <vt:lpstr>闲鱼</vt:lpstr>
      <vt:lpstr>并夕夕</vt:lpstr>
      <vt:lpstr>淘宝</vt:lpstr>
      <vt:lpstr>抖音</vt:lpstr>
      <vt:lpstr>B站市集</vt:lpstr>
      <vt:lpstr>预定</vt:lpstr>
      <vt:lpstr>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2024-03-03T15:29:23Z</dcterms:modified>
</cp:coreProperties>
</file>