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filterPrivacy="1" codeName="ThisWorkbook"/>
  <xr:revisionPtr revIDLastSave="0" documentId="13_ncr:1_{B4C1C722-CCA8-4A83-888A-B0154BE56ACB}" xr6:coauthVersionLast="36" xr6:coauthVersionMax="36" xr10:uidLastSave="{00000000-0000-0000-0000-000000000000}"/>
  <bookViews>
    <workbookView xWindow="0" yWindow="0" windowWidth="22260" windowHeight="12645" tabRatio="597" activeTab="3" xr2:uid="{00000000-000D-0000-FFFF-FFFF00000000}"/>
  </bookViews>
  <sheets>
    <sheet name="日淘" sheetId="1" r:id="rId1"/>
    <sheet name="闲鱼" sheetId="7" r:id="rId2"/>
    <sheet name="并夕夕" sheetId="6" r:id="rId3"/>
    <sheet name="预定" sheetId="4" r:id="rId4"/>
    <sheet name="抖音" sheetId="9" r:id="rId5"/>
    <sheet name="淘宝" sheetId="5" r:id="rId6"/>
    <sheet name="B站市集" sheetId="8" r:id="rId7"/>
    <sheet name="GSC小程序" sheetId="14" r:id="rId8"/>
    <sheet name="入魂一番赏" sheetId="13" r:id="rId9"/>
    <sheet name="总计" sheetId="10" r:id="rId10"/>
  </sheets>
  <definedNames>
    <definedName name="_xlnm._FilterDatabase" localSheetId="6" hidden="1">B站市集!$A$1:$O$1</definedName>
    <definedName name="_xlnm._FilterDatabase" localSheetId="7" hidden="1">GSC小程序!$A$1:$N$1</definedName>
    <definedName name="_xlnm._FilterDatabase" localSheetId="8" hidden="1">入魂一番赏!$A$1:$N$1</definedName>
    <definedName name="_xlnm._FilterDatabase" localSheetId="2" hidden="1">并夕夕!$A$1:$K$76</definedName>
    <definedName name="_xlnm._FilterDatabase" localSheetId="4" hidden="1">抖音!$A$1:$N$1</definedName>
    <definedName name="_xlnm._FilterDatabase" localSheetId="0" hidden="1">日淘!$A$1:$R$167</definedName>
    <definedName name="_xlnm._FilterDatabase" localSheetId="5" hidden="1">淘宝!$A$1:$N$1</definedName>
    <definedName name="_xlnm._FilterDatabase" localSheetId="1" hidden="1">闲鱼!$A$1:$M$88</definedName>
    <definedName name="_xlnm._FilterDatabase" localSheetId="3" hidden="1">预定!$A$1:$Q$68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4" l="1"/>
  <c r="H81" i="4"/>
  <c r="H78" i="4"/>
  <c r="H80" i="4"/>
  <c r="H77" i="4"/>
  <c r="H111" i="7"/>
  <c r="H47" i="4" l="1"/>
  <c r="H25" i="4" l="1"/>
  <c r="I11" i="9"/>
  <c r="J11" i="9" s="1"/>
  <c r="G7" i="8" l="1"/>
  <c r="G6" i="8" l="1"/>
  <c r="J10" i="9" l="1"/>
  <c r="I10" i="9"/>
  <c r="I17" i="9" l="1"/>
  <c r="J17" i="9" s="1"/>
  <c r="I162" i="1"/>
  <c r="I167" i="1" l="1"/>
  <c r="I161" i="1"/>
  <c r="I160" i="1"/>
  <c r="I159" i="1"/>
  <c r="I158" i="1"/>
  <c r="I165" i="1"/>
  <c r="L105" i="1"/>
  <c r="M105" i="1" s="1"/>
  <c r="K110" i="7"/>
  <c r="L110" i="7" s="1"/>
  <c r="H110" i="7"/>
  <c r="H75" i="4"/>
  <c r="H73" i="4"/>
  <c r="H71" i="4"/>
  <c r="H70" i="4"/>
  <c r="H82" i="4"/>
  <c r="H109" i="7"/>
  <c r="H108" i="7"/>
  <c r="H107" i="7"/>
  <c r="H106" i="7"/>
  <c r="H105" i="7"/>
  <c r="H42" i="4" l="1"/>
  <c r="H65" i="4"/>
  <c r="H39" i="4" l="1"/>
  <c r="H38" i="4"/>
  <c r="H37" i="4"/>
  <c r="H49" i="4" l="1"/>
  <c r="H56" i="4"/>
  <c r="H55" i="4"/>
  <c r="H54" i="4"/>
  <c r="H76" i="4"/>
  <c r="H63" i="4"/>
  <c r="H62" i="4"/>
  <c r="H51" i="4"/>
  <c r="H66" i="4"/>
  <c r="I37" i="5" l="1"/>
  <c r="J37" i="5" s="1"/>
  <c r="I16" i="9"/>
  <c r="J16" i="9" s="1"/>
  <c r="L127" i="1" l="1"/>
  <c r="M127" i="1" s="1"/>
  <c r="I41" i="5" l="1"/>
  <c r="J41" i="5" s="1"/>
  <c r="H104" i="7"/>
  <c r="H103" i="7"/>
  <c r="H102" i="7"/>
  <c r="H101" i="7"/>
  <c r="H45" i="4" l="1"/>
  <c r="H23" i="4"/>
  <c r="L131" i="1" l="1"/>
  <c r="M131" i="1" s="1"/>
  <c r="H72" i="4" l="1"/>
  <c r="H27" i="4"/>
  <c r="H50" i="4"/>
  <c r="H41" i="4"/>
  <c r="H40" i="4"/>
  <c r="H64" i="4"/>
  <c r="H19" i="4"/>
  <c r="L130" i="1" l="1"/>
  <c r="M130" i="1" s="1"/>
  <c r="L88" i="1"/>
  <c r="M88" i="1" s="1"/>
  <c r="L144" i="1"/>
  <c r="M144" i="1" s="1"/>
  <c r="L129" i="1" l="1"/>
  <c r="M129" i="1" s="1"/>
  <c r="L128" i="1" l="1"/>
  <c r="M128" i="1" s="1"/>
  <c r="L54" i="1" l="1"/>
  <c r="M54" i="1" s="1"/>
  <c r="I148" i="1" l="1"/>
  <c r="I149" i="1"/>
  <c r="H52" i="4"/>
  <c r="H61" i="4"/>
  <c r="H74" i="4"/>
  <c r="H100" i="7" l="1"/>
  <c r="H99" i="7" l="1"/>
  <c r="L100" i="1" l="1"/>
  <c r="M100" i="1" s="1"/>
  <c r="H68" i="4" l="1"/>
  <c r="H35" i="4"/>
  <c r="H44" i="4"/>
  <c r="H29" i="4"/>
  <c r="H16" i="4"/>
  <c r="G5" i="8"/>
  <c r="I140" i="1"/>
  <c r="L51" i="1" l="1"/>
  <c r="M51" i="1" s="1"/>
  <c r="L117" i="1" l="1"/>
  <c r="M117" i="1" s="1"/>
  <c r="I117" i="1"/>
  <c r="L102" i="1"/>
  <c r="M102" i="1" s="1"/>
  <c r="L104" i="1" l="1"/>
  <c r="M104" i="1" s="1"/>
  <c r="H98" i="7" l="1"/>
  <c r="H97" i="7"/>
  <c r="H31" i="4"/>
  <c r="H43" i="4"/>
  <c r="I109" i="1"/>
  <c r="I108" i="1"/>
  <c r="I141" i="1"/>
  <c r="I153" i="1"/>
  <c r="L73" i="1" l="1"/>
  <c r="M73" i="1" s="1"/>
  <c r="L116" i="1"/>
  <c r="M116" i="1" s="1"/>
  <c r="I116" i="1"/>
  <c r="L99" i="1" l="1"/>
  <c r="M99" i="1" s="1"/>
  <c r="H96" i="7" l="1"/>
  <c r="H95" i="7"/>
  <c r="H94" i="7"/>
  <c r="I152" i="1" l="1"/>
  <c r="I151" i="1"/>
  <c r="I150" i="1"/>
  <c r="I135" i="1"/>
  <c r="I157" i="1" l="1"/>
  <c r="I156" i="1"/>
  <c r="I155" i="1" l="1"/>
  <c r="I154" i="1"/>
  <c r="L97" i="1" l="1"/>
  <c r="M97" i="1" s="1"/>
  <c r="L81" i="1" l="1"/>
  <c r="M81" i="1" s="1"/>
  <c r="L42" i="1"/>
  <c r="M42" i="1" s="1"/>
  <c r="I92" i="1" l="1"/>
  <c r="L80" i="1"/>
  <c r="M80" i="1" s="1"/>
  <c r="L79" i="1"/>
  <c r="M79" i="1" s="1"/>
  <c r="L87" i="1"/>
  <c r="M87" i="1" s="1"/>
  <c r="G4" i="8"/>
  <c r="H60" i="4"/>
  <c r="H59" i="4"/>
  <c r="H58" i="4"/>
  <c r="H57" i="4"/>
  <c r="H67" i="4"/>
  <c r="H30" i="4"/>
  <c r="H69" i="4"/>
  <c r="H48" i="4"/>
  <c r="H26" i="4"/>
  <c r="H93" i="7"/>
  <c r="H92" i="7"/>
  <c r="H91" i="7"/>
  <c r="H90" i="7"/>
  <c r="I146" i="1"/>
  <c r="L86" i="1"/>
  <c r="M86" i="1" s="1"/>
  <c r="K38" i="7" l="1"/>
  <c r="L38" i="7" s="1"/>
  <c r="I147" i="1" l="1"/>
  <c r="I128" i="1" l="1"/>
  <c r="L29" i="1" l="1"/>
  <c r="M29" i="1" s="1"/>
  <c r="I36" i="5" l="1"/>
  <c r="J36" i="5" s="1"/>
  <c r="I84" i="1"/>
  <c r="I83" i="1"/>
  <c r="I82" i="1"/>
  <c r="I81" i="1"/>
  <c r="I85" i="1"/>
  <c r="I86" i="1"/>
  <c r="I87" i="1"/>
  <c r="L77" i="1"/>
  <c r="M77" i="1" s="1"/>
  <c r="L76" i="1"/>
  <c r="M76" i="1" s="1"/>
  <c r="L75" i="1"/>
  <c r="M75" i="1" s="1"/>
  <c r="H14" i="4"/>
  <c r="I127" i="1"/>
  <c r="I139" i="1"/>
  <c r="I123" i="1"/>
  <c r="I100" i="1" l="1"/>
  <c r="I142" i="1"/>
  <c r="L64" i="1" l="1"/>
  <c r="M64" i="1" s="1"/>
  <c r="L41" i="1" l="1"/>
  <c r="M41" i="1" s="1"/>
  <c r="H17" i="4" l="1"/>
  <c r="I144" i="1"/>
  <c r="H46" i="4" l="1"/>
  <c r="I91" i="1"/>
  <c r="I6" i="9"/>
  <c r="J6" i="9" s="1"/>
  <c r="I120" i="1" l="1"/>
  <c r="I143" i="1"/>
  <c r="L61" i="1" l="1"/>
  <c r="M61" i="1" s="1"/>
  <c r="N7" i="14"/>
  <c r="N4" i="14"/>
  <c r="N3" i="14"/>
  <c r="N2" i="14"/>
  <c r="I2" i="14"/>
  <c r="J2" i="14" s="1"/>
  <c r="L57" i="1"/>
  <c r="M57" i="1" s="1"/>
  <c r="L39" i="1"/>
  <c r="M39" i="1" s="1"/>
  <c r="N5" i="14" l="1"/>
  <c r="N6" i="14" s="1"/>
  <c r="I133" i="1"/>
  <c r="I134" i="1"/>
  <c r="I138" i="1"/>
  <c r="I104" i="1"/>
  <c r="I137" i="1"/>
  <c r="I90" i="1"/>
  <c r="I88" i="1"/>
  <c r="I89" i="1"/>
  <c r="I76" i="1"/>
  <c r="I75" i="1"/>
  <c r="K5" i="4"/>
  <c r="L5" i="4" s="1"/>
  <c r="L67" i="1" l="1"/>
  <c r="M67" i="1" s="1"/>
  <c r="I124" i="1" l="1"/>
  <c r="I122" i="1"/>
  <c r="I112" i="1"/>
  <c r="I136" i="1"/>
  <c r="I113" i="1"/>
  <c r="I102" i="1"/>
  <c r="I111" i="1"/>
  <c r="I110" i="1"/>
  <c r="I101" i="1"/>
  <c r="K7" i="4"/>
  <c r="L7" i="4" s="1"/>
  <c r="H13" i="4" l="1"/>
  <c r="H28" i="4"/>
  <c r="N4" i="13"/>
  <c r="N5" i="13"/>
  <c r="N3" i="13"/>
  <c r="N2" i="13"/>
  <c r="H34" i="4"/>
  <c r="H53" i="4"/>
  <c r="H12" i="4"/>
  <c r="I132" i="1"/>
  <c r="N7" i="13" l="1"/>
  <c r="N6" i="13"/>
  <c r="I72" i="6"/>
  <c r="J72" i="6" s="1"/>
  <c r="I65" i="1"/>
  <c r="I78" i="1"/>
  <c r="I80" i="1"/>
  <c r="I79" i="1"/>
  <c r="G3" i="8"/>
  <c r="G2" i="8"/>
  <c r="I131" i="1"/>
  <c r="I115" i="1"/>
  <c r="I130" i="1"/>
  <c r="I129" i="1"/>
  <c r="I126" i="1"/>
  <c r="I125" i="1"/>
  <c r="K70" i="7" l="1"/>
  <c r="L70" i="7" s="1"/>
  <c r="I70" i="7"/>
  <c r="L36" i="1"/>
  <c r="M36" i="1" s="1"/>
  <c r="I98" i="1" l="1"/>
  <c r="I97" i="1"/>
  <c r="I121" i="1"/>
  <c r="L34" i="1"/>
  <c r="M34" i="1" s="1"/>
  <c r="I103" i="1" l="1"/>
  <c r="H24" i="4" l="1"/>
  <c r="I73" i="1" l="1"/>
  <c r="I69" i="1"/>
  <c r="I114" i="1"/>
  <c r="I119" i="1"/>
  <c r="I29" i="5" l="1"/>
  <c r="J29" i="5" s="1"/>
  <c r="I63" i="1"/>
  <c r="L48" i="1" l="1"/>
  <c r="M48" i="1" s="1"/>
  <c r="L31" i="1"/>
  <c r="M31" i="1" s="1"/>
  <c r="I5" i="9"/>
  <c r="J5" i="9" s="1"/>
  <c r="I70" i="1" l="1"/>
  <c r="I68" i="1"/>
  <c r="I67" i="1"/>
  <c r="I99" i="1"/>
  <c r="I77" i="1"/>
  <c r="I32" i="5"/>
  <c r="J32" i="5" s="1"/>
  <c r="L38" i="1"/>
  <c r="M38" i="1" s="1"/>
  <c r="I118" i="1"/>
  <c r="I64" i="1" l="1"/>
  <c r="I72" i="1" l="1"/>
  <c r="I71" i="1"/>
  <c r="K26" i="7" l="1"/>
  <c r="L26" i="7" s="1"/>
  <c r="I66" i="1"/>
  <c r="I107" i="1"/>
  <c r="I58" i="1" l="1"/>
  <c r="I106" i="1" l="1"/>
  <c r="I56" i="1" l="1"/>
  <c r="I105" i="1" l="1"/>
  <c r="I145" i="1" l="1"/>
  <c r="I50" i="1" l="1"/>
  <c r="I45" i="1"/>
  <c r="J45" i="1" s="1"/>
  <c r="L45" i="1" s="1"/>
  <c r="M45" i="1" s="1"/>
  <c r="I44" i="1"/>
  <c r="J44" i="1" s="1"/>
  <c r="L44" i="1" s="1"/>
  <c r="M44" i="1" s="1"/>
  <c r="I43" i="1"/>
  <c r="J43" i="1" s="1"/>
  <c r="L43" i="1" s="1"/>
  <c r="M43" i="1" s="1"/>
  <c r="I42" i="1"/>
  <c r="I30" i="5"/>
  <c r="J30" i="5" s="1"/>
  <c r="I96" i="1"/>
  <c r="I95" i="1"/>
  <c r="L37" i="1"/>
  <c r="M37" i="1" s="1"/>
  <c r="H89" i="7"/>
  <c r="I60" i="1"/>
  <c r="I54" i="1"/>
  <c r="I94" i="1"/>
  <c r="I93" i="1"/>
  <c r="L26" i="1" l="1"/>
  <c r="M26" i="1" s="1"/>
  <c r="L2" i="1" l="1"/>
  <c r="L16" i="1"/>
  <c r="L20" i="1"/>
  <c r="L52" i="1"/>
  <c r="L33" i="1"/>
  <c r="L27" i="1"/>
  <c r="L30" i="1"/>
  <c r="M30" i="1" s="1"/>
  <c r="H22" i="4" l="1"/>
  <c r="I53" i="1" l="1"/>
  <c r="J53" i="1" s="1"/>
  <c r="L53" i="1" s="1"/>
  <c r="M53" i="1" s="1"/>
  <c r="H11" i="4" l="1"/>
  <c r="H21" i="4"/>
  <c r="M52" i="1" l="1"/>
  <c r="H88" i="7" l="1"/>
  <c r="H87" i="7"/>
  <c r="I25" i="5" l="1"/>
  <c r="J25" i="5" s="1"/>
  <c r="I31" i="5"/>
  <c r="J31" i="5" s="1"/>
  <c r="I55" i="1" l="1"/>
  <c r="H20" i="4" l="1"/>
  <c r="H18" i="4"/>
  <c r="H86" i="7"/>
  <c r="I59" i="1" l="1"/>
  <c r="I74" i="1"/>
  <c r="Q5" i="4" l="1"/>
  <c r="Q4" i="4"/>
  <c r="Q3" i="4"/>
  <c r="O5" i="8"/>
  <c r="O4" i="8"/>
  <c r="O3" i="8"/>
  <c r="O2" i="8"/>
  <c r="O7" i="8" s="1"/>
  <c r="N2" i="9"/>
  <c r="I4" i="9"/>
  <c r="J4" i="9" s="1"/>
  <c r="N4" i="9"/>
  <c r="I24" i="5"/>
  <c r="J24" i="5" s="1"/>
  <c r="I26" i="5"/>
  <c r="J26" i="5" s="1"/>
  <c r="N4" i="5"/>
  <c r="P4" i="7"/>
  <c r="G42" i="6"/>
  <c r="I42" i="6" s="1"/>
  <c r="J42" i="6" s="1"/>
  <c r="R4" i="1"/>
  <c r="H6" i="4"/>
  <c r="H7" i="4"/>
  <c r="H9" i="4"/>
  <c r="H10" i="4"/>
  <c r="H8" i="4"/>
  <c r="H5" i="4"/>
  <c r="H15" i="4"/>
  <c r="H3" i="4"/>
  <c r="H4" i="4"/>
  <c r="H2" i="4"/>
  <c r="O6" i="8" l="1"/>
  <c r="Q6" i="4"/>
  <c r="Q2" i="4"/>
  <c r="Q7" i="4" s="1"/>
  <c r="N4" i="6"/>
  <c r="N5" i="5"/>
  <c r="N3" i="5"/>
  <c r="N2" i="5"/>
  <c r="N5" i="9"/>
  <c r="N6" i="9" s="1"/>
  <c r="N3" i="9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K57" i="7" s="1"/>
  <c r="L57" i="7" s="1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P3" i="7"/>
  <c r="H3" i="7"/>
  <c r="H2" i="7"/>
  <c r="N5" i="6"/>
  <c r="N3" i="6"/>
  <c r="I62" i="1"/>
  <c r="I57" i="1"/>
  <c r="I61" i="1"/>
  <c r="I52" i="1"/>
  <c r="I51" i="1"/>
  <c r="I36" i="1"/>
  <c r="I35" i="1"/>
  <c r="I33" i="1"/>
  <c r="M33" i="1" s="1"/>
  <c r="I34" i="1"/>
  <c r="I29" i="1"/>
  <c r="I49" i="1"/>
  <c r="I48" i="1"/>
  <c r="I47" i="1"/>
  <c r="I41" i="1"/>
  <c r="I46" i="1"/>
  <c r="I40" i="1"/>
  <c r="I39" i="1"/>
  <c r="I38" i="1"/>
  <c r="I37" i="1"/>
  <c r="I28" i="1"/>
  <c r="I27" i="1"/>
  <c r="M27" i="1" s="1"/>
  <c r="I26" i="1"/>
  <c r="B2" i="10" l="1"/>
  <c r="N6" i="6"/>
  <c r="J35" i="1"/>
  <c r="L35" i="1" s="1"/>
  <c r="M35" i="1" s="1"/>
  <c r="J28" i="1"/>
  <c r="L28" i="1" s="1"/>
  <c r="M28" i="1" s="1"/>
  <c r="P2" i="7"/>
  <c r="P7" i="7" s="1"/>
  <c r="N7" i="9"/>
  <c r="N7" i="5"/>
  <c r="N6" i="5"/>
  <c r="N2" i="6"/>
  <c r="N7" i="6" s="1"/>
  <c r="P5" i="7"/>
  <c r="P6" i="7" s="1"/>
  <c r="I21" i="1"/>
  <c r="I20" i="1"/>
  <c r="M20" i="1" s="1"/>
  <c r="I19" i="1"/>
  <c r="J19" i="1" s="1"/>
  <c r="L19" i="1" s="1"/>
  <c r="M19" i="1" s="1"/>
  <c r="I24" i="1"/>
  <c r="I25" i="1"/>
  <c r="I23" i="1"/>
  <c r="I18" i="1"/>
  <c r="I22" i="1"/>
  <c r="I32" i="1"/>
  <c r="I31" i="1"/>
  <c r="I30" i="1"/>
  <c r="I17" i="1"/>
  <c r="I16" i="1"/>
  <c r="M16" i="1" s="1"/>
  <c r="I15" i="1"/>
  <c r="I14" i="1"/>
  <c r="I13" i="1"/>
  <c r="I12" i="1"/>
  <c r="I11" i="1"/>
  <c r="I10" i="1"/>
  <c r="I9" i="1"/>
  <c r="J9" i="1" s="1"/>
  <c r="L9" i="1" s="1"/>
  <c r="I8" i="1"/>
  <c r="J8" i="1" s="1"/>
  <c r="L8" i="1" s="1"/>
  <c r="I7" i="1"/>
  <c r="I6" i="1"/>
  <c r="I5" i="1"/>
  <c r="I4" i="1"/>
  <c r="I3" i="1"/>
  <c r="J14" i="1" l="1"/>
  <c r="L14" i="1" s="1"/>
  <c r="J24" i="1"/>
  <c r="L24" i="1" s="1"/>
  <c r="J15" i="1"/>
  <c r="L15" i="1" s="1"/>
  <c r="J23" i="1"/>
  <c r="L23" i="1" s="1"/>
  <c r="J22" i="1"/>
  <c r="L22" i="1" s="1"/>
  <c r="M8" i="1"/>
  <c r="M9" i="1"/>
  <c r="I2" i="1"/>
  <c r="M2" i="1" s="1"/>
  <c r="R5" i="1" l="1"/>
  <c r="B3" i="10" s="1"/>
  <c r="M15" i="1"/>
  <c r="M14" i="1"/>
  <c r="M22" i="1"/>
  <c r="M23" i="1"/>
  <c r="M24" i="1"/>
  <c r="R6" i="1"/>
  <c r="B4" i="10" s="1"/>
  <c r="R3" i="1"/>
  <c r="B1" i="10" s="1"/>
  <c r="B5" i="10" l="1"/>
  <c r="R7" i="1"/>
  <c r="R8" i="1"/>
  <c r="B6" i="10" s="1"/>
</calcChain>
</file>

<file path=xl/sharedStrings.xml><?xml version="1.0" encoding="utf-8"?>
<sst xmlns="http://schemas.openxmlformats.org/spreadsheetml/2006/main" count="2928" uniqueCount="749">
  <si>
    <t>名称</t>
    <phoneticPr fontId="1"/>
  </si>
  <si>
    <t>购入价格</t>
    <phoneticPr fontId="1"/>
  </si>
  <si>
    <t>状态</t>
    <phoneticPr fontId="1"/>
  </si>
  <si>
    <t>卖出价格</t>
    <phoneticPr fontId="1"/>
  </si>
  <si>
    <t>卖出</t>
    <phoneticPr fontId="1"/>
  </si>
  <si>
    <t>留存</t>
    <phoneticPr fontId="1"/>
  </si>
  <si>
    <t>运费</t>
    <phoneticPr fontId="1"/>
  </si>
  <si>
    <t>买时状态</t>
    <phoneticPr fontId="1"/>
  </si>
  <si>
    <t>全新</t>
    <phoneticPr fontId="1"/>
  </si>
  <si>
    <t>拆摆</t>
    <phoneticPr fontId="1"/>
  </si>
  <si>
    <t>缴税</t>
    <phoneticPr fontId="1"/>
  </si>
  <si>
    <t>总价</t>
    <phoneticPr fontId="1"/>
  </si>
  <si>
    <t>IP</t>
    <phoneticPr fontId="1"/>
  </si>
  <si>
    <t>龙珠</t>
    <phoneticPr fontId="1"/>
  </si>
  <si>
    <t>鬼灭之刃</t>
    <phoneticPr fontId="1"/>
  </si>
  <si>
    <t>沙漠大冒险</t>
    <phoneticPr fontId="1"/>
  </si>
  <si>
    <t>总花销</t>
    <phoneticPr fontId="1"/>
  </si>
  <si>
    <t>总卖出</t>
    <phoneticPr fontId="1"/>
  </si>
  <si>
    <t>实际支出</t>
    <phoneticPr fontId="1"/>
  </si>
  <si>
    <t>偶像大师灰姑娘女孩</t>
    <phoneticPr fontId="1"/>
  </si>
  <si>
    <t>宫本芙蕾德莉卡</t>
    <phoneticPr fontId="1"/>
  </si>
  <si>
    <t>lb贝吉塔</t>
    <phoneticPr fontId="1"/>
  </si>
  <si>
    <t>备注</t>
    <phoneticPr fontId="1"/>
  </si>
  <si>
    <t>无桩</t>
    <phoneticPr fontId="1"/>
  </si>
  <si>
    <t>特典版</t>
    <phoneticPr fontId="1"/>
  </si>
  <si>
    <t>普通版</t>
    <phoneticPr fontId="1"/>
  </si>
  <si>
    <t>set</t>
    <phoneticPr fontId="1"/>
  </si>
  <si>
    <t>数码宝贝</t>
    <phoneticPr fontId="1"/>
  </si>
  <si>
    <t>机械邪龙</t>
    <phoneticPr fontId="1"/>
  </si>
  <si>
    <t>拆摆</t>
  </si>
  <si>
    <t>兰琪</t>
    <phoneticPr fontId="1"/>
  </si>
  <si>
    <t>系列名称</t>
    <phoneticPr fontId="1"/>
  </si>
  <si>
    <t>悟空</t>
    <phoneticPr fontId="1"/>
  </si>
  <si>
    <t>超赛贝吉塔</t>
    <phoneticPr fontId="1"/>
  </si>
  <si>
    <t>人造人18号</t>
    <phoneticPr fontId="1"/>
  </si>
  <si>
    <t>武道会3</t>
    <phoneticPr fontId="1"/>
  </si>
  <si>
    <t>龟仙人</t>
    <phoneticPr fontId="1"/>
  </si>
  <si>
    <t>宇航服悟饭克林</t>
    <phoneticPr fontId="1"/>
  </si>
  <si>
    <t>一番赏</t>
    <phoneticPr fontId="1"/>
  </si>
  <si>
    <t>棍空C赏</t>
    <phoneticPr fontId="1"/>
  </si>
  <si>
    <t>SMSP</t>
    <phoneticPr fontId="1"/>
  </si>
  <si>
    <t>超赛特兰克斯</t>
    <phoneticPr fontId="1"/>
  </si>
  <si>
    <t>甘露寺蜜璃A赏</t>
    <phoneticPr fontId="1"/>
  </si>
  <si>
    <t>时透无一郎B赏</t>
    <phoneticPr fontId="1"/>
  </si>
  <si>
    <t>多多利亚</t>
    <phoneticPr fontId="1"/>
  </si>
  <si>
    <t>贝尔杰布A赏</t>
    <phoneticPr fontId="1"/>
  </si>
  <si>
    <t>特兰克斯</t>
    <phoneticPr fontId="1"/>
  </si>
  <si>
    <t>弗利萨第二形态</t>
    <phoneticPr fontId="1"/>
  </si>
  <si>
    <t>弗利萨第三形态</t>
    <phoneticPr fontId="1"/>
  </si>
  <si>
    <t>宇航服布玛</t>
    <phoneticPr fontId="1"/>
  </si>
  <si>
    <t>大长老</t>
    <phoneticPr fontId="1"/>
  </si>
  <si>
    <t>邱夷</t>
    <phoneticPr fontId="1"/>
  </si>
  <si>
    <t>牛魔王</t>
    <phoneticPr fontId="1"/>
  </si>
  <si>
    <t>武道会2</t>
    <phoneticPr fontId="1"/>
  </si>
  <si>
    <t>吐蛋比克</t>
    <phoneticPr fontId="1"/>
  </si>
  <si>
    <t>内鲁</t>
    <phoneticPr fontId="1"/>
  </si>
  <si>
    <t>小布欧+赛亚超人</t>
    <phoneticPr fontId="1"/>
  </si>
  <si>
    <t>比克大魔王</t>
    <phoneticPr fontId="1"/>
  </si>
  <si>
    <t>基纽特战队</t>
    <phoneticPr fontId="1"/>
  </si>
  <si>
    <t>基纽</t>
    <phoneticPr fontId="1"/>
  </si>
  <si>
    <t>一番赏</t>
    <phoneticPr fontId="1"/>
  </si>
  <si>
    <t>武道会</t>
    <phoneticPr fontId="1"/>
  </si>
  <si>
    <t>悟天克斯</t>
    <phoneticPr fontId="1"/>
  </si>
  <si>
    <t>虎皮悟空</t>
    <phoneticPr fontId="1"/>
  </si>
  <si>
    <t>打伞悟空</t>
    <phoneticPr fontId="1"/>
  </si>
  <si>
    <t>善逸</t>
    <phoneticPr fontId="1"/>
  </si>
  <si>
    <t>布玛</t>
    <phoneticPr fontId="1"/>
  </si>
  <si>
    <t>武道会4</t>
    <phoneticPr fontId="1"/>
  </si>
  <si>
    <t>胖布欧</t>
    <phoneticPr fontId="1"/>
  </si>
  <si>
    <t>造型驿传</t>
    <phoneticPr fontId="1"/>
  </si>
  <si>
    <t>父子摸头</t>
    <phoneticPr fontId="1"/>
  </si>
  <si>
    <t>超像</t>
    <phoneticPr fontId="1"/>
  </si>
  <si>
    <t>克林</t>
    <phoneticPr fontId="1"/>
  </si>
  <si>
    <t>贝吉塔大猿</t>
    <phoneticPr fontId="1"/>
  </si>
  <si>
    <t>野兽悟饭</t>
    <phoneticPr fontId="1"/>
  </si>
  <si>
    <t>桃红悟空</t>
    <phoneticPr fontId="1"/>
  </si>
  <si>
    <t>Gxmateria</t>
    <phoneticPr fontId="1"/>
  </si>
  <si>
    <t>弗利萨</t>
    <phoneticPr fontId="1"/>
  </si>
  <si>
    <t>Grandista</t>
    <phoneticPr fontId="1"/>
  </si>
  <si>
    <t>初版</t>
    <phoneticPr fontId="1"/>
  </si>
  <si>
    <t>桃白白</t>
    <phoneticPr fontId="1"/>
  </si>
  <si>
    <t>休闲服悟空</t>
    <phoneticPr fontId="1"/>
  </si>
  <si>
    <r>
      <t>那巴</t>
    </r>
    <r>
      <rPr>
        <sz val="11"/>
        <color theme="1"/>
        <rFont val="Microsoft YaHei"/>
        <family val="2"/>
      </rPr>
      <t>最终赏</t>
    </r>
    <phoneticPr fontId="1"/>
  </si>
  <si>
    <t>红发贝吉塔+小芳</t>
    <phoneticPr fontId="1"/>
  </si>
  <si>
    <t>肌肉沙鲁</t>
    <phoneticPr fontId="1"/>
  </si>
  <si>
    <t>set</t>
    <phoneticPr fontId="1"/>
  </si>
  <si>
    <t>必杀技</t>
    <phoneticPr fontId="1"/>
  </si>
  <si>
    <t>蓝发贝吉塔+扎马斯</t>
    <phoneticPr fontId="1"/>
  </si>
  <si>
    <t>龟派气功孙悟空</t>
    <phoneticPr fontId="1"/>
  </si>
  <si>
    <t>贝吉塔</t>
    <phoneticPr fontId="1"/>
  </si>
  <si>
    <t>盒损内袋未拆</t>
    <phoneticPr fontId="1"/>
  </si>
  <si>
    <t>BWFC</t>
    <phoneticPr fontId="1"/>
  </si>
  <si>
    <t>Collection</t>
    <phoneticPr fontId="1"/>
  </si>
  <si>
    <t>MSP</t>
    <phoneticPr fontId="1"/>
  </si>
  <si>
    <t>HG</t>
    <phoneticPr fontId="1"/>
  </si>
  <si>
    <t>MSP</t>
    <phoneticPr fontId="1"/>
  </si>
  <si>
    <t>LC</t>
    <phoneticPr fontId="1"/>
  </si>
  <si>
    <t>PLEX</t>
    <phoneticPr fontId="1"/>
  </si>
  <si>
    <t>军装悟空</t>
    <phoneticPr fontId="1"/>
  </si>
  <si>
    <t>第三任务贝吉特</t>
    <phoneticPr fontId="1"/>
  </si>
  <si>
    <t>超赛孙悟饭</t>
    <phoneticPr fontId="1"/>
  </si>
  <si>
    <t>闪耀魅力</t>
    <phoneticPr fontId="1"/>
  </si>
  <si>
    <t>红衣布玛</t>
    <phoneticPr fontId="1"/>
  </si>
  <si>
    <r>
      <t>雷达</t>
    </r>
    <r>
      <rPr>
        <sz val="11"/>
        <color theme="1"/>
        <rFont val="Microsoft YaHei"/>
        <family val="2"/>
      </rPr>
      <t>布玛</t>
    </r>
    <phoneticPr fontId="1"/>
  </si>
  <si>
    <t>FES</t>
    <phoneticPr fontId="1"/>
  </si>
  <si>
    <t>14悟空</t>
    <phoneticPr fontId="1"/>
  </si>
  <si>
    <t>GALS</t>
    <phoneticPr fontId="1"/>
  </si>
  <si>
    <t>军装布玛</t>
    <phoneticPr fontId="1"/>
  </si>
  <si>
    <t>Blitzway</t>
    <phoneticPr fontId="1"/>
  </si>
  <si>
    <t>9号胶囊机车</t>
    <phoneticPr fontId="1"/>
  </si>
  <si>
    <t>金发兰琪</t>
    <phoneticPr fontId="1"/>
  </si>
  <si>
    <t>比迪丽</t>
    <phoneticPr fontId="1"/>
  </si>
  <si>
    <t>成色旧</t>
    <phoneticPr fontId="1"/>
  </si>
  <si>
    <t>兔女郎布玛</t>
    <phoneticPr fontId="1"/>
  </si>
  <si>
    <t>机车兰琪</t>
    <phoneticPr fontId="1"/>
  </si>
  <si>
    <t>黑发悟空</t>
    <phoneticPr fontId="1"/>
  </si>
  <si>
    <t>蓝发贝吉特+蓝发悟吉塔</t>
    <phoneticPr fontId="1"/>
  </si>
  <si>
    <t>超赛悟空</t>
    <phoneticPr fontId="1"/>
  </si>
  <si>
    <t>筋斗云小悟空</t>
    <phoneticPr fontId="1"/>
  </si>
  <si>
    <t>红衣</t>
    <phoneticPr fontId="1"/>
  </si>
  <si>
    <t>紫衣</t>
    <phoneticPr fontId="1"/>
  </si>
  <si>
    <t>卖出</t>
  </si>
  <si>
    <t>50th</t>
    <phoneticPr fontId="1"/>
  </si>
  <si>
    <t>宇宙服悟空</t>
    <phoneticPr fontId="1"/>
  </si>
  <si>
    <t>丹迪</t>
    <phoneticPr fontId="1"/>
  </si>
  <si>
    <t>双封</t>
    <phoneticPr fontId="1"/>
  </si>
  <si>
    <t>CS</t>
    <phoneticPr fontId="1"/>
  </si>
  <si>
    <t>元气斩克林</t>
    <phoneticPr fontId="1"/>
  </si>
  <si>
    <t>孙悟饭爷爷</t>
    <phoneticPr fontId="1"/>
  </si>
  <si>
    <t>肌肉悟空</t>
    <phoneticPr fontId="1"/>
  </si>
  <si>
    <t>棍空A赏</t>
    <phoneticPr fontId="1"/>
  </si>
  <si>
    <t>无桩</t>
    <phoneticPr fontId="1"/>
  </si>
  <si>
    <t>CW</t>
    <phoneticPr fontId="1"/>
  </si>
  <si>
    <t>Vibrastar</t>
    <phoneticPr fontId="1"/>
  </si>
  <si>
    <t>井上鸢</t>
    <phoneticPr fontId="1"/>
  </si>
  <si>
    <t>邪念波</t>
    <phoneticPr fontId="1"/>
  </si>
  <si>
    <t>抬头龙1.0</t>
    <phoneticPr fontId="1"/>
  </si>
  <si>
    <t>无盒</t>
    <phoneticPr fontId="1"/>
  </si>
  <si>
    <t>龟仙流龟仙人</t>
    <phoneticPr fontId="1"/>
  </si>
  <si>
    <t>悟吉塔</t>
    <phoneticPr fontId="1"/>
  </si>
  <si>
    <t>自在极意</t>
    <phoneticPr fontId="1"/>
  </si>
  <si>
    <t>比鲁斯</t>
    <phoneticPr fontId="1"/>
  </si>
  <si>
    <t>一星龙</t>
    <phoneticPr fontId="1"/>
  </si>
  <si>
    <t>肌肉小悟饭</t>
    <phoneticPr fontId="1"/>
  </si>
  <si>
    <t>FLARE</t>
    <phoneticPr fontId="1"/>
  </si>
  <si>
    <t>格温多琳</t>
    <phoneticPr fontId="1"/>
  </si>
  <si>
    <t>奥丁领域</t>
    <phoneticPr fontId="1"/>
  </si>
  <si>
    <t>自爆弗利萨</t>
    <phoneticPr fontId="1"/>
  </si>
  <si>
    <t>红色兔女郎索尼子</t>
    <phoneticPr fontId="1"/>
  </si>
  <si>
    <t>FuRyu</t>
    <phoneticPr fontId="1"/>
  </si>
  <si>
    <t>蓝色兔女郎索尼子</t>
    <phoneticPr fontId="1"/>
  </si>
  <si>
    <t>SEGA</t>
    <phoneticPr fontId="1"/>
  </si>
  <si>
    <t>黑色兔女郎索尼子</t>
    <phoneticPr fontId="1"/>
  </si>
  <si>
    <t>世界计划多彩舞台 初音未来</t>
    <phoneticPr fontId="1"/>
  </si>
  <si>
    <t>激突 超赛悟空</t>
    <phoneticPr fontId="1"/>
  </si>
  <si>
    <t>弗利萨婴儿车</t>
    <phoneticPr fontId="1"/>
  </si>
  <si>
    <t>地球贝吉塔</t>
    <phoneticPr fontId="1"/>
  </si>
  <si>
    <t>界王拳悟空</t>
    <phoneticPr fontId="1"/>
  </si>
  <si>
    <t>肌肉特兰克斯</t>
    <phoneticPr fontId="1"/>
  </si>
  <si>
    <t>ROS</t>
    <phoneticPr fontId="1"/>
  </si>
  <si>
    <t>皮拉夫大王</t>
    <phoneticPr fontId="1"/>
  </si>
  <si>
    <t>比克家族</t>
    <phoneticPr fontId="1"/>
  </si>
  <si>
    <t>小沙鲁</t>
    <phoneticPr fontId="1"/>
  </si>
  <si>
    <t>B款</t>
    <phoneticPr fontId="1"/>
  </si>
  <si>
    <t>小舞阿修</t>
    <phoneticPr fontId="1"/>
  </si>
  <si>
    <t>悟饭</t>
    <phoneticPr fontId="1"/>
  </si>
  <si>
    <t>如意棒小悟空</t>
    <phoneticPr fontId="1"/>
  </si>
  <si>
    <t>漫画色超赛悟空</t>
    <phoneticPr fontId="1"/>
  </si>
  <si>
    <t>漫画色黑发贝吉塔</t>
    <phoneticPr fontId="1"/>
  </si>
  <si>
    <t>机械弗利萨</t>
    <phoneticPr fontId="1"/>
  </si>
  <si>
    <t>漫画色超赛贝吉塔</t>
    <phoneticPr fontId="1"/>
  </si>
  <si>
    <t>祖国</t>
    <phoneticPr fontId="1"/>
  </si>
  <si>
    <t>库尔德王</t>
    <phoneticPr fontId="1"/>
  </si>
  <si>
    <t>三头胖布欧</t>
    <phoneticPr fontId="1"/>
  </si>
  <si>
    <t>4形态弗利萨</t>
    <phoneticPr fontId="1"/>
  </si>
  <si>
    <t>琪琪</t>
    <phoneticPr fontId="1"/>
  </si>
  <si>
    <t>五月人形</t>
    <phoneticPr fontId="1"/>
  </si>
  <si>
    <t>盔甲小悟空</t>
    <phoneticPr fontId="1"/>
  </si>
  <si>
    <t>炭治郎</t>
    <phoneticPr fontId="1"/>
  </si>
  <si>
    <t>伊之助</t>
    <phoneticPr fontId="1"/>
  </si>
  <si>
    <t>气功波悟饭</t>
    <phoneticPr fontId="1"/>
  </si>
  <si>
    <t>历史盒子</t>
    <phoneticPr fontId="1"/>
  </si>
  <si>
    <t>小悟空</t>
    <phoneticPr fontId="1"/>
  </si>
  <si>
    <t>巴达克</t>
    <phoneticPr fontId="1"/>
  </si>
  <si>
    <t>SMSD</t>
    <phoneticPr fontId="1"/>
  </si>
  <si>
    <t>爆气悟空</t>
    <phoneticPr fontId="1"/>
  </si>
  <si>
    <t>黑悟空</t>
    <phoneticPr fontId="1"/>
  </si>
  <si>
    <t>黑发悟吉塔</t>
    <phoneticPr fontId="1"/>
  </si>
  <si>
    <t>人造人17号</t>
    <phoneticPr fontId="1"/>
  </si>
  <si>
    <t>蓝衣白裤弯腰</t>
    <phoneticPr fontId="1"/>
  </si>
  <si>
    <t>站姿</t>
    <phoneticPr fontId="1"/>
  </si>
  <si>
    <t>机枪兰琪</t>
    <phoneticPr fontId="1"/>
  </si>
  <si>
    <t>绿色</t>
    <phoneticPr fontId="1"/>
  </si>
  <si>
    <t>超4悟空04色</t>
    <phoneticPr fontId="1"/>
  </si>
  <si>
    <t>蹲姿</t>
    <phoneticPr fontId="1"/>
  </si>
  <si>
    <t>燃烧的战士</t>
    <phoneticPr fontId="1"/>
  </si>
  <si>
    <t>踩波悟空</t>
    <phoneticPr fontId="1"/>
  </si>
  <si>
    <t>蹲姿巴达克04色</t>
    <phoneticPr fontId="1"/>
  </si>
  <si>
    <t>蹲姿巴达克03色</t>
    <phoneticPr fontId="1"/>
  </si>
  <si>
    <t>龙王的工作</t>
    <phoneticPr fontId="1"/>
  </si>
  <si>
    <t>空银子</t>
    <phoneticPr fontId="1"/>
  </si>
  <si>
    <t>Alter</t>
    <phoneticPr fontId="1"/>
  </si>
  <si>
    <t>青春期猪头少年不做兔女郎学姐的梦</t>
    <phoneticPr fontId="1"/>
  </si>
  <si>
    <t>樱岛麻衣</t>
    <phoneticPr fontId="1"/>
  </si>
  <si>
    <t>人造人16号</t>
    <phoneticPr fontId="1"/>
  </si>
  <si>
    <t>黄金弗利萨</t>
    <phoneticPr fontId="1"/>
  </si>
  <si>
    <t>压盒</t>
    <phoneticPr fontId="1"/>
  </si>
  <si>
    <t>完全体沙鲁</t>
    <phoneticPr fontId="1"/>
  </si>
  <si>
    <t>已拆</t>
    <phoneticPr fontId="1"/>
  </si>
  <si>
    <t>棍子小悟空</t>
    <phoneticPr fontId="1"/>
  </si>
  <si>
    <t>地球悟饭</t>
    <phoneticPr fontId="1"/>
  </si>
  <si>
    <t>人造人19号</t>
    <phoneticPr fontId="1"/>
  </si>
  <si>
    <t>人造人20号</t>
    <phoneticPr fontId="1"/>
  </si>
  <si>
    <t>父子抱A赏</t>
    <phoneticPr fontId="1"/>
  </si>
  <si>
    <t>沙鲁一形态</t>
    <phoneticPr fontId="1"/>
  </si>
  <si>
    <t>地球龟仙人</t>
    <phoneticPr fontId="1"/>
  </si>
  <si>
    <t>地球天津饭</t>
    <phoneticPr fontId="1"/>
  </si>
  <si>
    <t>常态特兰克斯</t>
    <phoneticPr fontId="1"/>
  </si>
  <si>
    <t>地球饺子</t>
    <phoneticPr fontId="1"/>
  </si>
  <si>
    <t>达列斯</t>
    <phoneticPr fontId="1"/>
  </si>
  <si>
    <t>L赏布罗利</t>
    <phoneticPr fontId="1"/>
  </si>
  <si>
    <t>肥龙D赏布罗利</t>
    <phoneticPr fontId="1"/>
  </si>
  <si>
    <t>蹲姿巴达克01色</t>
    <phoneticPr fontId="1"/>
  </si>
  <si>
    <t>nero巴达克</t>
    <phoneticPr fontId="1"/>
  </si>
  <si>
    <t>小布欧</t>
    <phoneticPr fontId="1"/>
  </si>
  <si>
    <t>超3</t>
    <phoneticPr fontId="1"/>
  </si>
  <si>
    <t>宇宙服克林</t>
    <phoneticPr fontId="1"/>
  </si>
  <si>
    <t>特兰克斯vs弗利萨</t>
    <phoneticPr fontId="1"/>
  </si>
  <si>
    <t>书包芳芳</t>
    <phoneticPr fontId="1"/>
  </si>
  <si>
    <t>地球克林</t>
    <phoneticPr fontId="1"/>
  </si>
  <si>
    <t>曼达洛人</t>
    <phoneticPr fontId="1"/>
  </si>
  <si>
    <t>贝斯卡金属盔甲</t>
    <phoneticPr fontId="1"/>
  </si>
  <si>
    <t>沙鲁全形态</t>
    <phoneticPr fontId="1"/>
  </si>
  <si>
    <t>SHF</t>
    <phoneticPr fontId="1"/>
  </si>
  <si>
    <t>婴儿车弗利萨</t>
    <phoneticPr fontId="1"/>
  </si>
  <si>
    <t>弗利萨全形态</t>
    <phoneticPr fontId="1"/>
  </si>
  <si>
    <t>桌面系列</t>
    <phoneticPr fontId="1"/>
  </si>
  <si>
    <t>超3龙拳</t>
    <phoneticPr fontId="1"/>
  </si>
  <si>
    <t>龙珠</t>
    <phoneticPr fontId="1"/>
  </si>
  <si>
    <t>FRS</t>
    <phoneticPr fontId="1"/>
  </si>
  <si>
    <t>机械暴龙兽</t>
    <phoneticPr fontId="1"/>
  </si>
  <si>
    <t>出阵</t>
    <phoneticPr fontId="1"/>
  </si>
  <si>
    <r>
      <t>比克</t>
    </r>
    <r>
      <rPr>
        <sz val="11"/>
        <color theme="1"/>
        <rFont val="Microsoft YaHei"/>
        <family val="2"/>
      </rPr>
      <t>A款</t>
    </r>
    <phoneticPr fontId="1"/>
  </si>
  <si>
    <r>
      <t>比克</t>
    </r>
    <r>
      <rPr>
        <sz val="11"/>
        <color theme="1"/>
        <rFont val="Microsoft YaHei"/>
        <family val="2"/>
      </rPr>
      <t>B款</t>
    </r>
    <phoneticPr fontId="1"/>
  </si>
  <si>
    <t>超赛贝吉特</t>
    <phoneticPr fontId="1"/>
  </si>
  <si>
    <t>跳刀特兰克斯</t>
    <phoneticPr fontId="1"/>
  </si>
  <si>
    <t>短笛 魔贯光杀炮</t>
    <phoneticPr fontId="1"/>
  </si>
  <si>
    <t>父子机车</t>
    <phoneticPr fontId="1"/>
  </si>
  <si>
    <t>发波悟空</t>
    <phoneticPr fontId="1"/>
  </si>
  <si>
    <t>12悟空</t>
    <phoneticPr fontId="1"/>
  </si>
  <si>
    <t>孙悟饭</t>
    <phoneticPr fontId="1"/>
  </si>
  <si>
    <t>BOS</t>
    <phoneticPr fontId="1"/>
  </si>
  <si>
    <t>超3悟天克斯</t>
    <phoneticPr fontId="1"/>
  </si>
  <si>
    <t>超3悟空</t>
    <phoneticPr fontId="1"/>
  </si>
  <si>
    <t>羁绊黑发贝吉塔</t>
    <phoneticPr fontId="1"/>
  </si>
  <si>
    <t>羁绊黑发悟空</t>
    <phoneticPr fontId="1"/>
  </si>
  <si>
    <t>水晶球</t>
    <phoneticPr fontId="1"/>
  </si>
  <si>
    <t>预定</t>
    <phoneticPr fontId="1"/>
  </si>
  <si>
    <t>预定，已拆</t>
    <phoneticPr fontId="1"/>
  </si>
  <si>
    <t>新版预定，已拆</t>
    <phoneticPr fontId="1"/>
  </si>
  <si>
    <t>街霸</t>
    <phoneticPr fontId="1"/>
  </si>
  <si>
    <t>春丽</t>
    <phoneticPr fontId="1"/>
  </si>
  <si>
    <t>拉蒂兹</t>
    <phoneticPr fontId="1"/>
  </si>
  <si>
    <t>人造人</t>
    <phoneticPr fontId="1"/>
  </si>
  <si>
    <t>海贼王</t>
    <phoneticPr fontId="1"/>
  </si>
  <si>
    <t>路飞全形态</t>
    <phoneticPr fontId="1"/>
  </si>
  <si>
    <t>悟空全形态</t>
    <phoneticPr fontId="1"/>
  </si>
  <si>
    <t>24年3月</t>
    <phoneticPr fontId="1"/>
  </si>
  <si>
    <t>24年2月</t>
    <phoneticPr fontId="1"/>
  </si>
  <si>
    <t>24年7月</t>
    <phoneticPr fontId="1"/>
  </si>
  <si>
    <t>定金</t>
    <phoneticPr fontId="1"/>
  </si>
  <si>
    <t>尾款</t>
    <phoneticPr fontId="1"/>
  </si>
  <si>
    <t>更衣人偶坠入爱河</t>
    <phoneticPr fontId="1"/>
  </si>
  <si>
    <t>Taito</t>
    <phoneticPr fontId="1"/>
  </si>
  <si>
    <t>喜多川海梦</t>
    <phoneticPr fontId="1"/>
  </si>
  <si>
    <t>130重涂</t>
    <phoneticPr fontId="1"/>
  </si>
  <si>
    <t>WCF</t>
    <phoneticPr fontId="1"/>
  </si>
  <si>
    <t>宝藏1</t>
    <phoneticPr fontId="1"/>
  </si>
  <si>
    <t>6件，留一件</t>
    <phoneticPr fontId="1"/>
  </si>
  <si>
    <t>3件，还剩一件初女装的四个</t>
    <phoneticPr fontId="1"/>
  </si>
  <si>
    <t>利润率</t>
    <phoneticPr fontId="1"/>
  </si>
  <si>
    <t>超赛悟空2</t>
    <phoneticPr fontId="1"/>
  </si>
  <si>
    <t>漫画</t>
    <phoneticPr fontId="1"/>
  </si>
  <si>
    <t>完全版漫画</t>
    <phoneticPr fontId="1"/>
  </si>
  <si>
    <t>萨博变身</t>
    <phoneticPr fontId="1"/>
  </si>
  <si>
    <t>萨博</t>
    <phoneticPr fontId="1"/>
  </si>
  <si>
    <t>24年4月</t>
    <phoneticPr fontId="1"/>
  </si>
  <si>
    <t>24年1月</t>
    <phoneticPr fontId="1"/>
  </si>
  <si>
    <t>青春恋爱物语</t>
    <phoneticPr fontId="1"/>
  </si>
  <si>
    <t>GSC</t>
    <phoneticPr fontId="1"/>
  </si>
  <si>
    <t>雪乃</t>
    <phoneticPr fontId="1"/>
  </si>
  <si>
    <t>BWFC</t>
    <phoneticPr fontId="1"/>
  </si>
  <si>
    <t>蓝发悟吉塔01色</t>
    <phoneticPr fontId="1"/>
  </si>
  <si>
    <t>状态</t>
    <phoneticPr fontId="1"/>
  </si>
  <si>
    <t>龟仙人</t>
    <phoneticPr fontId="1"/>
  </si>
  <si>
    <t>巴达克</t>
    <phoneticPr fontId="1"/>
  </si>
  <si>
    <t>成本价格</t>
    <phoneticPr fontId="1"/>
  </si>
  <si>
    <t>利润</t>
    <phoneticPr fontId="1"/>
  </si>
  <si>
    <t>总卖出成本</t>
    <phoneticPr fontId="1"/>
  </si>
  <si>
    <t>激突
（小布欧+悟饭+赛亚超人悟饭+达普拉）</t>
    <phoneticPr fontId="1"/>
  </si>
  <si>
    <t>卖出成本</t>
    <phoneticPr fontId="1"/>
  </si>
  <si>
    <t>总卖出成本</t>
    <phoneticPr fontId="1"/>
  </si>
  <si>
    <t>卖否</t>
    <phoneticPr fontId="1"/>
  </si>
  <si>
    <t>卖</t>
    <phoneticPr fontId="1"/>
  </si>
  <si>
    <t>内袋未拆</t>
  </si>
  <si>
    <t>缺沈先生</t>
    <phoneticPr fontId="1"/>
  </si>
  <si>
    <t>一套全</t>
    <phoneticPr fontId="1"/>
  </si>
  <si>
    <t>地球套 档案馆</t>
    <phoneticPr fontId="1"/>
  </si>
  <si>
    <t>弗利萨军团 档案馆</t>
    <phoneticPr fontId="1"/>
  </si>
  <si>
    <t>武道会 档案馆</t>
    <phoneticPr fontId="1"/>
  </si>
  <si>
    <t>摩柯不思议 档案馆</t>
    <phoneticPr fontId="1"/>
  </si>
  <si>
    <t>间谍过家家</t>
    <phoneticPr fontId="1"/>
  </si>
  <si>
    <t>婴儿车阿尼亚</t>
    <phoneticPr fontId="1"/>
  </si>
  <si>
    <t>GK</t>
    <phoneticPr fontId="1"/>
  </si>
  <si>
    <t>未来悟饭</t>
    <phoneticPr fontId="1"/>
  </si>
  <si>
    <t>主公大人面前2</t>
    <phoneticPr fontId="1"/>
  </si>
  <si>
    <t>蕾米莉亚</t>
    <phoneticPr fontId="1"/>
  </si>
  <si>
    <t>东方Project</t>
    <phoneticPr fontId="1"/>
  </si>
  <si>
    <t>24年10月</t>
    <phoneticPr fontId="1"/>
  </si>
  <si>
    <t>比克</t>
    <phoneticPr fontId="1"/>
  </si>
  <si>
    <t>LB悟空最终赏</t>
    <phoneticPr fontId="1"/>
  </si>
  <si>
    <t>LB贝吉塔</t>
    <phoneticPr fontId="1"/>
  </si>
  <si>
    <t>外袋有些许破损</t>
    <phoneticPr fontId="1"/>
  </si>
  <si>
    <t>大漫匠</t>
    <phoneticPr fontId="1"/>
  </si>
  <si>
    <t>JK兔女郎·卯之樱</t>
    <phoneticPr fontId="1"/>
  </si>
  <si>
    <t>D.O.D</t>
    <phoneticPr fontId="1"/>
  </si>
  <si>
    <t>布欧</t>
    <phoneticPr fontId="1"/>
  </si>
  <si>
    <t>无盒</t>
    <phoneticPr fontId="1"/>
  </si>
  <si>
    <t>HG</t>
    <phoneticPr fontId="1"/>
  </si>
  <si>
    <t>布欧全形态</t>
    <phoneticPr fontId="1"/>
  </si>
  <si>
    <t>鬼灭之刃</t>
    <phoneticPr fontId="1"/>
  </si>
  <si>
    <t>WCF</t>
    <phoneticPr fontId="1"/>
  </si>
  <si>
    <t>主公大人面前</t>
    <phoneticPr fontId="1"/>
  </si>
  <si>
    <t>炭治郎</t>
    <phoneticPr fontId="1"/>
  </si>
  <si>
    <t>美少女战士</t>
    <phoneticPr fontId="1"/>
  </si>
  <si>
    <t>闪耀魅力</t>
    <phoneticPr fontId="1"/>
  </si>
  <si>
    <t>水兵月</t>
    <phoneticPr fontId="1"/>
  </si>
  <si>
    <t>留存</t>
  </si>
  <si>
    <t>那巴B赏</t>
    <phoneticPr fontId="1"/>
  </si>
  <si>
    <t>炼狱杏寿郎</t>
    <phoneticPr fontId="1"/>
  </si>
  <si>
    <t>富冈义勇</t>
    <phoneticPr fontId="1"/>
  </si>
  <si>
    <t>蝴蝶忍</t>
    <phoneticPr fontId="1"/>
  </si>
  <si>
    <t>蔬菜人</t>
    <phoneticPr fontId="1"/>
  </si>
  <si>
    <t>波伦伽</t>
    <phoneticPr fontId="1"/>
  </si>
  <si>
    <t>抬头龙</t>
    <phoneticPr fontId="1"/>
  </si>
  <si>
    <t>雅木茶</t>
    <phoneticPr fontId="1"/>
  </si>
  <si>
    <t>地球比克</t>
    <phoneticPr fontId="1"/>
  </si>
  <si>
    <t>内袋未拆</t>
    <phoneticPr fontId="1"/>
  </si>
  <si>
    <t>莉库</t>
    <phoneticPr fontId="1"/>
  </si>
  <si>
    <t>啦啦队系列</t>
    <phoneticPr fontId="1"/>
  </si>
  <si>
    <r>
      <t>Hobby</t>
    </r>
    <r>
      <rPr>
        <sz val="11"/>
        <color theme="1"/>
        <rFont val="Microsoft YaHei"/>
        <family val="2"/>
      </rPr>
      <t>·sakura</t>
    </r>
    <phoneticPr fontId="1"/>
  </si>
  <si>
    <t>24年11月</t>
    <phoneticPr fontId="1"/>
  </si>
  <si>
    <t>美沙纪</t>
    <phoneticPr fontId="1"/>
  </si>
  <si>
    <t>set(225+430)</t>
    <phoneticPr fontId="1"/>
  </si>
  <si>
    <t>不良女警</t>
    <phoneticPr fontId="1"/>
  </si>
  <si>
    <t>我与机器子</t>
    <phoneticPr fontId="1"/>
  </si>
  <si>
    <t>megahouse</t>
    <phoneticPr fontId="1"/>
  </si>
  <si>
    <t>机器子</t>
    <phoneticPr fontId="1"/>
  </si>
  <si>
    <t>武道会琪琪</t>
    <phoneticPr fontId="1"/>
  </si>
  <si>
    <t>武道会主持人</t>
    <phoneticPr fontId="1"/>
  </si>
  <si>
    <t>武道会A悟空+last悟空+比克</t>
    <phoneticPr fontId="1"/>
  </si>
  <si>
    <t>宇航服悟饭</t>
    <phoneticPr fontId="1"/>
  </si>
  <si>
    <t>宇航服克林</t>
    <phoneticPr fontId="1"/>
  </si>
  <si>
    <t>全新</t>
  </si>
  <si>
    <t>盒有轻损</t>
    <phoneticPr fontId="1"/>
  </si>
  <si>
    <t>已拆</t>
    <phoneticPr fontId="1"/>
  </si>
  <si>
    <t>武道会 档案馆 沈先生</t>
    <phoneticPr fontId="1"/>
  </si>
  <si>
    <t>大鼓</t>
    <phoneticPr fontId="1"/>
  </si>
  <si>
    <t>弗利萨婴儿车last</t>
    <phoneticPr fontId="1"/>
  </si>
  <si>
    <t>送二狗</t>
    <phoneticPr fontId="1"/>
  </si>
  <si>
    <t>转运单号</t>
    <phoneticPr fontId="1"/>
  </si>
  <si>
    <t>100117-2152</t>
    <phoneticPr fontId="1"/>
  </si>
  <si>
    <t>091202-7946</t>
    <phoneticPr fontId="1"/>
  </si>
  <si>
    <t>重涂扉页色</t>
    <phoneticPr fontId="1"/>
  </si>
  <si>
    <t>食玩</t>
    <phoneticPr fontId="1"/>
  </si>
  <si>
    <t>大猿套小布欧</t>
    <phoneticPr fontId="1"/>
  </si>
  <si>
    <t>拿珠卖</t>
    <phoneticPr fontId="1"/>
  </si>
  <si>
    <t>迪士尼</t>
    <phoneticPr fontId="1"/>
  </si>
  <si>
    <t>玩偶</t>
    <phoneticPr fontId="1"/>
  </si>
  <si>
    <t>东京春日贝尔</t>
    <phoneticPr fontId="1"/>
  </si>
  <si>
    <t>4人（贝吉塔+悟空+克林+雅木茶）</t>
    <phoneticPr fontId="1"/>
  </si>
  <si>
    <t>父子机车B赏</t>
    <phoneticPr fontId="1"/>
  </si>
  <si>
    <t>战损盒</t>
    <phoneticPr fontId="1"/>
  </si>
  <si>
    <t>BWFC</t>
    <phoneticPr fontId="1"/>
  </si>
  <si>
    <t>无职转生</t>
    <phoneticPr fontId="1"/>
  </si>
  <si>
    <t>蓝妈妈</t>
    <phoneticPr fontId="1"/>
  </si>
  <si>
    <t>换装时刻</t>
    <phoneticPr fontId="1"/>
  </si>
  <si>
    <t>红妈妈</t>
    <phoneticPr fontId="1"/>
  </si>
  <si>
    <t>卖</t>
    <phoneticPr fontId="1"/>
  </si>
  <si>
    <t>6头，卖</t>
    <phoneticPr fontId="1"/>
  </si>
  <si>
    <t>gt三人组</t>
    <phoneticPr fontId="1"/>
  </si>
  <si>
    <t>悟空无桩</t>
    <phoneticPr fontId="1"/>
  </si>
  <si>
    <t>未来的决斗（last+沙鲁+贝吉塔）</t>
    <phoneticPr fontId="1"/>
  </si>
  <si>
    <t>月季鸣珂</t>
    <phoneticPr fontId="1"/>
  </si>
  <si>
    <t>llustration Revelation</t>
    <phoneticPr fontId="1"/>
  </si>
  <si>
    <t>未来的决斗（last+悟饭+特兰克斯+沙鲁+贝吉塔）</t>
    <phoneticPr fontId="1"/>
  </si>
  <si>
    <t>090103-8234</t>
    <phoneticPr fontId="1"/>
  </si>
  <si>
    <t>090110-7585</t>
  </si>
  <si>
    <t>重涂</t>
    <phoneticPr fontId="1"/>
  </si>
  <si>
    <t>桃红假面超三A赏</t>
    <phoneticPr fontId="1"/>
  </si>
  <si>
    <t>104战车</t>
    <phoneticPr fontId="1"/>
  </si>
  <si>
    <t>魔人布欧</t>
    <phoneticPr fontId="1"/>
  </si>
  <si>
    <t>SHF</t>
    <phoneticPr fontId="1"/>
  </si>
  <si>
    <t>布尔玛</t>
    <phoneticPr fontId="1"/>
  </si>
  <si>
    <t>普通色特典版</t>
    <phoneticPr fontId="1"/>
  </si>
  <si>
    <t>待定</t>
    <phoneticPr fontId="1"/>
  </si>
  <si>
    <t>狐妖小红娘</t>
    <phoneticPr fontId="1"/>
  </si>
  <si>
    <t>盛夏绽放 泳装Ver.</t>
    <phoneticPr fontId="1"/>
  </si>
  <si>
    <t>涂山红红</t>
    <phoneticPr fontId="1"/>
  </si>
  <si>
    <t>初见 手游版</t>
    <phoneticPr fontId="1"/>
  </si>
  <si>
    <t>涂山苏苏</t>
    <phoneticPr fontId="1"/>
  </si>
  <si>
    <t>090103-7164</t>
  </si>
  <si>
    <t>卖</t>
  </si>
  <si>
    <t>眼镜悟饭</t>
    <phoneticPr fontId="1"/>
  </si>
  <si>
    <t>悟饭拆摆，克林全新，set（悟饭和拼多多克林一起卖掉）</t>
    <phoneticPr fontId="1"/>
  </si>
  <si>
    <t>已拆</t>
    <phoneticPr fontId="1"/>
  </si>
  <si>
    <t>2个</t>
    <phoneticPr fontId="1"/>
  </si>
  <si>
    <t>ANIPLEX+</t>
    <phoneticPr fontId="1"/>
  </si>
  <si>
    <t>docobuy</t>
    <phoneticPr fontId="1"/>
  </si>
  <si>
    <t>阿雅</t>
    <phoneticPr fontId="1"/>
  </si>
  <si>
    <t>伊藤润二</t>
    <phoneticPr fontId="1"/>
  </si>
  <si>
    <t>富江</t>
    <phoneticPr fontId="1"/>
  </si>
  <si>
    <t>蔚蓝档案</t>
    <phoneticPr fontId="1"/>
  </si>
  <si>
    <t>寿屋</t>
    <phoneticPr fontId="1"/>
  </si>
  <si>
    <t>一之濑明日奈</t>
    <phoneticPr fontId="1"/>
  </si>
  <si>
    <t>皮拉夫三人组</t>
    <phoneticPr fontId="1"/>
  </si>
  <si>
    <t>24年9月</t>
    <phoneticPr fontId="1"/>
  </si>
  <si>
    <t>25年5月</t>
    <phoneticPr fontId="1"/>
  </si>
  <si>
    <t>24年12月</t>
    <phoneticPr fontId="1"/>
  </si>
  <si>
    <t>四月是你的谎言</t>
    <phoneticPr fontId="1"/>
  </si>
  <si>
    <t>宫园薰</t>
    <phoneticPr fontId="1"/>
  </si>
  <si>
    <t>樱花未来 赏花装扮</t>
    <phoneticPr fontId="1"/>
  </si>
  <si>
    <t>25年2月</t>
    <phoneticPr fontId="1"/>
  </si>
  <si>
    <t>初音未来</t>
    <phoneticPr fontId="1"/>
  </si>
  <si>
    <t>约会大作战</t>
    <phoneticPr fontId="1"/>
  </si>
  <si>
    <t>时崎狂三 校服 L尺寸</t>
    <phoneticPr fontId="1"/>
  </si>
  <si>
    <t>超级赛亚人2孙悟饭-汹涌的实力</t>
    <phoneticPr fontId="1"/>
  </si>
  <si>
    <t>FiguartsZERO</t>
    <phoneticPr fontId="1"/>
  </si>
  <si>
    <t xml:space="preserve">	Alter</t>
    <phoneticPr fontId="1"/>
  </si>
  <si>
    <t>喜多川海梦 利兹</t>
    <phoneticPr fontId="1"/>
  </si>
  <si>
    <t>25年3月</t>
    <phoneticPr fontId="1"/>
  </si>
  <si>
    <t>老妈的号</t>
    <phoneticPr fontId="1"/>
  </si>
  <si>
    <t>眼镜厂</t>
    <phoneticPr fontId="1"/>
  </si>
  <si>
    <r>
      <t>地球</t>
    </r>
    <r>
      <rPr>
        <sz val="11"/>
        <color theme="1"/>
        <rFont val="Microsoft YaHei"/>
        <family val="2"/>
        <charset val="134"/>
      </rPr>
      <t>龙1.0</t>
    </r>
    <phoneticPr fontId="1"/>
  </si>
  <si>
    <t>VS系列 立牌*13</t>
    <phoneticPr fontId="1"/>
  </si>
  <si>
    <t>约尔 与 阿尼亚</t>
    <phoneticPr fontId="1"/>
  </si>
  <si>
    <t>怪兽8号</t>
    <phoneticPr fontId="1"/>
  </si>
  <si>
    <t>SHF</t>
    <phoneticPr fontId="1"/>
  </si>
  <si>
    <t>变身萨博</t>
    <phoneticPr fontId="1"/>
  </si>
  <si>
    <t>Alter</t>
    <phoneticPr fontId="1"/>
  </si>
  <si>
    <t>速水 奏</t>
    <phoneticPr fontId="1"/>
  </si>
  <si>
    <t>地球龙1.0+Gxm龟仙人+出阵悟饭</t>
    <phoneticPr fontId="1"/>
  </si>
  <si>
    <t>老妈的号（龟仙人+悟饭有盒，神龙无盒）</t>
    <phoneticPr fontId="1"/>
  </si>
  <si>
    <t>辛巴鲁</t>
    <phoneticPr fontId="1"/>
  </si>
  <si>
    <t>090107-5584</t>
    <phoneticPr fontId="1"/>
  </si>
  <si>
    <t>克林悟饭 last</t>
    <phoneticPr fontId="1"/>
  </si>
  <si>
    <t>老妈的号 无脚桩</t>
    <phoneticPr fontId="1"/>
  </si>
  <si>
    <t>老妈的号 无盒</t>
    <phoneticPr fontId="1"/>
  </si>
  <si>
    <r>
      <rPr>
        <sz val="11"/>
        <color theme="1"/>
        <rFont val="Microsoft YaHei"/>
        <family val="2"/>
        <charset val="134"/>
      </rPr>
      <t>总</t>
    </r>
    <r>
      <rPr>
        <sz val="11"/>
        <color theme="1"/>
        <rFont val="Microsoft JhengHei"/>
        <family val="2"/>
        <charset val="136"/>
      </rPr>
      <t>花</t>
    </r>
    <r>
      <rPr>
        <sz val="11"/>
        <color theme="1"/>
        <rFont val="Microsoft YaHei"/>
        <family val="2"/>
        <charset val="134"/>
      </rPr>
      <t>销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</si>
  <si>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</t>
    </r>
    <phoneticPr fontId="1"/>
  </si>
  <si>
    <r>
      <rPr>
        <sz val="11"/>
        <color theme="1"/>
        <rFont val="Microsoft YaHei"/>
        <family val="2"/>
        <charset val="134"/>
      </rPr>
      <t>总卖</t>
    </r>
    <r>
      <rPr>
        <sz val="11"/>
        <color theme="1"/>
        <rFont val="Microsoft JhengHei"/>
        <family val="2"/>
        <charset val="136"/>
      </rPr>
      <t>出成本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</si>
  <si>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phoneticPr fontId="1"/>
  </si>
  <si>
    <r>
      <t>利</t>
    </r>
    <r>
      <rPr>
        <sz val="11"/>
        <color theme="1"/>
        <rFont val="Microsoft YaHei"/>
        <family val="2"/>
        <charset val="134"/>
      </rPr>
      <t>润</t>
    </r>
    <r>
      <rPr>
        <sz val="11"/>
        <color theme="1"/>
        <rFont val="Microsoft JhengHei"/>
        <family val="2"/>
        <charset val="136"/>
      </rPr>
      <t>率</t>
    </r>
    <phoneticPr fontId="1"/>
  </si>
  <si>
    <r>
      <rPr>
        <sz val="11"/>
        <color theme="1"/>
        <rFont val="Microsoft YaHei"/>
        <family val="2"/>
        <charset val="134"/>
      </rPr>
      <t>实际</t>
    </r>
    <r>
      <rPr>
        <sz val="11"/>
        <color theme="1"/>
        <rFont val="Microsoft JhengHei"/>
        <family val="2"/>
        <charset val="136"/>
      </rPr>
      <t>支出</t>
    </r>
    <phoneticPr fontId="1"/>
  </si>
  <si>
    <t>未来的决斗全套2</t>
    <phoneticPr fontId="1"/>
  </si>
  <si>
    <t>090107-7247</t>
    <phoneticPr fontId="1"/>
  </si>
  <si>
    <t>沙鲁二形态</t>
    <phoneticPr fontId="1"/>
  </si>
  <si>
    <t>无盒有桩</t>
    <phoneticPr fontId="1"/>
  </si>
  <si>
    <t>贝尔杰布last赏</t>
    <phoneticPr fontId="1"/>
  </si>
  <si>
    <t>090107-9476</t>
    <phoneticPr fontId="1"/>
  </si>
  <si>
    <t>福袋</t>
    <phoneticPr fontId="1"/>
  </si>
  <si>
    <t>02国家队+少女前线DSR-50</t>
    <phoneticPr fontId="1"/>
  </si>
  <si>
    <t>档案馆悟吉塔</t>
    <phoneticPr fontId="1"/>
  </si>
  <si>
    <t>超三悟空</t>
    <phoneticPr fontId="1"/>
  </si>
  <si>
    <t>无盒无桩</t>
    <phoneticPr fontId="1"/>
  </si>
  <si>
    <t>090108-4445</t>
    <phoneticPr fontId="1"/>
  </si>
  <si>
    <t>Fate/Zero</t>
    <phoneticPr fontId="1"/>
  </si>
  <si>
    <t>遗孀之雪女</t>
    <phoneticPr fontId="1"/>
  </si>
  <si>
    <t>PURE</t>
    <phoneticPr fontId="1"/>
  </si>
  <si>
    <t>普通版，卖</t>
    <phoneticPr fontId="1"/>
  </si>
  <si>
    <t>090603-6725</t>
    <phoneticPr fontId="1"/>
  </si>
  <si>
    <t>肌肉贝吉塔</t>
    <phoneticPr fontId="1"/>
  </si>
  <si>
    <t>命运-冠位指定</t>
    <phoneticPr fontId="1"/>
  </si>
  <si>
    <t>黑呆</t>
    <phoneticPr fontId="1"/>
  </si>
  <si>
    <t>未来的决斗last</t>
    <phoneticPr fontId="1"/>
  </si>
  <si>
    <t>未来的决斗 撒旦</t>
    <phoneticPr fontId="1"/>
  </si>
  <si>
    <t>有盒，成色新</t>
    <phoneticPr fontId="1"/>
  </si>
  <si>
    <t>回忆黄发贝吉塔</t>
    <phoneticPr fontId="1"/>
  </si>
  <si>
    <t>龙珠</t>
    <phoneticPr fontId="1"/>
  </si>
  <si>
    <t>鸟山明玩大便</t>
    <phoneticPr fontId="1"/>
  </si>
  <si>
    <t>手艺人自制</t>
    <phoneticPr fontId="1"/>
  </si>
  <si>
    <t>090108-6674</t>
    <phoneticPr fontId="1"/>
  </si>
  <si>
    <t>全配有瑕，盒小压</t>
    <phoneticPr fontId="1"/>
  </si>
  <si>
    <t>3件,留一件</t>
    <phoneticPr fontId="1"/>
  </si>
  <si>
    <t>命运-冠位指定</t>
    <phoneticPr fontId="1"/>
  </si>
  <si>
    <t>玛修</t>
    <phoneticPr fontId="1"/>
  </si>
  <si>
    <t>限定版</t>
    <phoneticPr fontId="1"/>
  </si>
  <si>
    <t>Stronger</t>
    <phoneticPr fontId="1"/>
  </si>
  <si>
    <t>冒失娘女仆 莉莉</t>
    <phoneticPr fontId="1"/>
  </si>
  <si>
    <t>090304-6345</t>
    <phoneticPr fontId="1"/>
  </si>
  <si>
    <t>091108-7464</t>
    <phoneticPr fontId="1"/>
  </si>
  <si>
    <t>GSC</t>
    <phoneticPr fontId="1"/>
  </si>
  <si>
    <t>宝多六花</t>
    <phoneticPr fontId="1"/>
  </si>
  <si>
    <t>逆转工作室</t>
    <phoneticPr fontId="1"/>
  </si>
  <si>
    <t>少女系列</t>
    <phoneticPr fontId="1"/>
  </si>
  <si>
    <t>林檎</t>
    <phoneticPr fontId="1"/>
  </si>
  <si>
    <t>amiami</t>
    <phoneticPr fontId="1"/>
  </si>
  <si>
    <t>寿屋</t>
    <phoneticPr fontId="1"/>
  </si>
  <si>
    <t>无职转生</t>
    <phoneticPr fontId="1"/>
  </si>
  <si>
    <t>艾莉丝</t>
    <phoneticPr fontId="1"/>
  </si>
  <si>
    <t>MAGI ARTS</t>
    <phoneticPr fontId="1"/>
  </si>
  <si>
    <t>东方Project</t>
    <phoneticPr fontId="1"/>
  </si>
  <si>
    <t>十六夜咲夜</t>
    <phoneticPr fontId="1"/>
  </si>
  <si>
    <t>蔚蓝档案</t>
    <phoneticPr fontId="1"/>
  </si>
  <si>
    <t>圣园未花</t>
    <phoneticPr fontId="1"/>
  </si>
  <si>
    <t>亚子</t>
    <phoneticPr fontId="1"/>
  </si>
  <si>
    <t>命运石之门</t>
    <phoneticPr fontId="1"/>
  </si>
  <si>
    <t>魔眼</t>
    <phoneticPr fontId="1"/>
  </si>
  <si>
    <t>明日方舟</t>
    <phoneticPr fontId="1"/>
  </si>
  <si>
    <t>噩兆</t>
    <phoneticPr fontId="1"/>
  </si>
  <si>
    <t>阿尔维娜</t>
    <phoneticPr fontId="1"/>
  </si>
  <si>
    <t>亚马逊</t>
    <phoneticPr fontId="1"/>
  </si>
  <si>
    <t>多多利亚</t>
  </si>
  <si>
    <t>090129-8363</t>
  </si>
  <si>
    <t>090722-7157</t>
  </si>
  <si>
    <t>090722-9480</t>
  </si>
  <si>
    <t xml:space="preserve">  </t>
  </si>
  <si>
    <t>大布欧</t>
  </si>
  <si>
    <t>老妈的号</t>
  </si>
  <si>
    <t>特典版,老妈的号</t>
  </si>
  <si>
    <t>云上的神殿 悟空+加林仙人</t>
  </si>
  <si>
    <t>云上的神殿 亚奇洛贝</t>
  </si>
  <si>
    <t>爷爷+牛魔王卖</t>
  </si>
  <si>
    <t>云上的神殿 神龙</t>
  </si>
  <si>
    <t>云上的神殿 档案馆</t>
  </si>
  <si>
    <t>两个武泰斗，一个猫</t>
  </si>
  <si>
    <t>武道会1</t>
  </si>
  <si>
    <t>休闲服悟空</t>
  </si>
  <si>
    <t>比克悟饭</t>
  </si>
  <si>
    <t>SSF 索米</t>
  </si>
  <si>
    <t>少女前线</t>
  </si>
  <si>
    <t>超造集</t>
  </si>
  <si>
    <t>月季鸣珂</t>
  </si>
  <si>
    <t>090722-7725</t>
  </si>
  <si>
    <t xml:space="preserve">090116-7610 </t>
  </si>
  <si>
    <t>450+444+284+280</t>
  </si>
  <si>
    <t>一番赏</t>
  </si>
  <si>
    <t>日本抽赏</t>
  </si>
  <si>
    <t>特典版，无盒</t>
  </si>
  <si>
    <t>悟空咬弗利萨</t>
  </si>
  <si>
    <t>吐蛋比克</t>
  </si>
  <si>
    <t>丽娜</t>
  </si>
  <si>
    <t>34100日元，日本带回，特典版</t>
  </si>
  <si>
    <t>待定</t>
  </si>
  <si>
    <t>SkyTube</t>
  </si>
  <si>
    <t>偶像大师灰姑娘女孩</t>
  </si>
  <si>
    <t>鹭泽文香</t>
  </si>
  <si>
    <t>12500日元，日本带回</t>
  </si>
  <si>
    <t>24年12月</t>
  </si>
  <si>
    <t>25年4月</t>
  </si>
  <si>
    <t>25年8月</t>
  </si>
  <si>
    <t>25年7月</t>
  </si>
  <si>
    <t>25年6月</t>
  </si>
  <si>
    <t>途径</t>
  </si>
  <si>
    <t>24年7月</t>
  </si>
  <si>
    <t>咸鱼</t>
  </si>
  <si>
    <t>淘宝</t>
  </si>
  <si>
    <t>24年3季度末</t>
  </si>
  <si>
    <t>25年3月</t>
  </si>
  <si>
    <t>淘宝hopi</t>
  </si>
  <si>
    <t>24年9月</t>
  </si>
  <si>
    <t>Hobby Heaven</t>
  </si>
  <si>
    <t>OMAHA</t>
  </si>
  <si>
    <t>波妮塔酱</t>
  </si>
  <si>
    <t>淘宝橘子屋</t>
  </si>
  <si>
    <t>SIKI ANIM</t>
  </si>
  <si>
    <t>阿尔维娜</t>
  </si>
  <si>
    <t>天神</t>
  </si>
  <si>
    <t>黑发常态贝吉塔</t>
  </si>
  <si>
    <t>骑云悟空+悟饭爷爷+牛魔王</t>
  </si>
  <si>
    <t>龟仙流 档案馆</t>
  </si>
  <si>
    <t>VS系列（父子抱+拉蒂兹+悟饭）</t>
  </si>
  <si>
    <t>set，不要瞎买</t>
  </si>
  <si>
    <t>黄金大猿</t>
  </si>
  <si>
    <t>090121-7922</t>
  </si>
  <si>
    <t>拿珠+未来的决斗（贝吉塔+悟饭+特兰克斯）</t>
  </si>
  <si>
    <t>撒旦（205）+悟饭（154）+沙鲁（308），分箱仓储多100</t>
  </si>
  <si>
    <t>到手拆盒，未拆内盒</t>
  </si>
  <si>
    <t>090216-4655</t>
  </si>
  <si>
    <t>090107-8607</t>
  </si>
  <si>
    <t>通常色带特典</t>
  </si>
  <si>
    <t>她从雨中来</t>
  </si>
  <si>
    <t>塑唐</t>
  </si>
  <si>
    <t>超赛父子机车</t>
  </si>
  <si>
    <t>25年1-3月</t>
  </si>
  <si>
    <t>GSC</t>
  </si>
  <si>
    <t>狐坂若藻</t>
  </si>
  <si>
    <t>指乐无穷</t>
  </si>
  <si>
    <t>比克VS悟空</t>
  </si>
  <si>
    <t>贝吉塔VS悟空</t>
  </si>
  <si>
    <t>宝多六花</t>
  </si>
  <si>
    <t>月雪宫子</t>
  </si>
  <si>
    <t>尾张</t>
  </si>
  <si>
    <t>比克+克林</t>
  </si>
  <si>
    <t>Alter</t>
  </si>
  <si>
    <t>明日香</t>
  </si>
  <si>
    <t>25年5月</t>
  </si>
  <si>
    <t>25年10月</t>
  </si>
  <si>
    <t>090312-2645</t>
  </si>
  <si>
    <t>090124-3011</t>
  </si>
  <si>
    <t>090127-7459</t>
  </si>
  <si>
    <t>090127-6315</t>
  </si>
  <si>
    <t>风王骑兵</t>
  </si>
  <si>
    <t>25年1月</t>
  </si>
  <si>
    <t>修女</t>
  </si>
  <si>
    <t>24年10月</t>
  </si>
  <si>
    <t>泡泡玛特</t>
  </si>
  <si>
    <t>共鸣</t>
  </si>
  <si>
    <t>龙珠载具系列</t>
  </si>
  <si>
    <t>尼尔自动人形</t>
  </si>
  <si>
    <t>2B</t>
  </si>
  <si>
    <t>24年11月</t>
  </si>
  <si>
    <t>牛角初音</t>
  </si>
  <si>
    <t>约会大作战</t>
  </si>
  <si>
    <t>时崎狂三</t>
  </si>
  <si>
    <t>GSC淘宝旗舰店</t>
  </si>
  <si>
    <t>龙珠</t>
  </si>
  <si>
    <t>悟空发波</t>
  </si>
  <si>
    <t>贝吉塔</t>
  </si>
  <si>
    <t>喜多川海梦</t>
  </si>
  <si>
    <t>拳皇</t>
  </si>
  <si>
    <t>否极</t>
  </si>
  <si>
    <t>不知火舞</t>
  </si>
  <si>
    <t>碧蓝航线</t>
  </si>
  <si>
    <t>100906-8931</t>
  </si>
  <si>
    <t>090108-7390</t>
  </si>
  <si>
    <t>帕尔</t>
  </si>
  <si>
    <t>神明渴望游戏。</t>
  </si>
  <si>
    <t>elCOCO</t>
  </si>
  <si>
    <t>黑岩射手</t>
  </si>
  <si>
    <t>Max Factory</t>
  </si>
  <si>
    <t>寿屋</t>
  </si>
  <si>
    <t>狂赌之渊</t>
  </si>
  <si>
    <t>蛇喰夢子</t>
  </si>
  <si>
    <t>WAVE</t>
  </si>
  <si>
    <t>牧濑红莉栖</t>
  </si>
  <si>
    <t>悟饭骑龙last</t>
  </si>
  <si>
    <t>载具套</t>
  </si>
  <si>
    <t>悟饭骑车</t>
  </si>
  <si>
    <t>兰琪骑车</t>
  </si>
  <si>
    <t>飞行员小悟空</t>
  </si>
  <si>
    <t>SHF</t>
  </si>
  <si>
    <t>奥特曼</t>
  </si>
  <si>
    <t>特利伽奥特曼</t>
  </si>
  <si>
    <t>初音未来</t>
  </si>
  <si>
    <t>天猫国际，未发货补偿</t>
  </si>
  <si>
    <t>SHM</t>
  </si>
  <si>
    <t>怪物猎人</t>
  </si>
  <si>
    <t>雄火龙</t>
  </si>
  <si>
    <t>火影忍者</t>
  </si>
  <si>
    <t>鸣人</t>
  </si>
  <si>
    <t>武道会主持人</t>
  </si>
  <si>
    <t>普通版</t>
  </si>
  <si>
    <t>内鲁</t>
  </si>
  <si>
    <t>败犬女主太多了</t>
  </si>
  <si>
    <t>GSC POP UP</t>
  </si>
  <si>
    <t>八奈见杏菜</t>
  </si>
  <si>
    <t>EVA</t>
  </si>
  <si>
    <t>柴郡</t>
  </si>
  <si>
    <t>电光超人古立特</t>
  </si>
  <si>
    <t>叔叔会员购</t>
  </si>
  <si>
    <t>东方Project</t>
  </si>
  <si>
    <t>古明地恋</t>
  </si>
  <si>
    <t>25年7月，卖</t>
  </si>
  <si>
    <t>25年6月，卖</t>
  </si>
  <si>
    <t>淘宝叔叔</t>
  </si>
  <si>
    <t>魔女之旅</t>
  </si>
  <si>
    <t>伊蕾娜</t>
  </si>
  <si>
    <t>25年11月</t>
  </si>
  <si>
    <t>未来日记</t>
  </si>
  <si>
    <t>我妻由乃</t>
  </si>
  <si>
    <t>25年5月，普通版</t>
  </si>
  <si>
    <t>25年5月，特别版</t>
  </si>
  <si>
    <t>GSC小程序</t>
  </si>
  <si>
    <t>自爆沙鲁</t>
  </si>
  <si>
    <t>淘宝华宝</t>
  </si>
  <si>
    <t>夜刀神十香</t>
  </si>
  <si>
    <t>狂化黑岩射手</t>
  </si>
  <si>
    <t>25年2月</t>
  </si>
  <si>
    <t>淘宝一诺</t>
  </si>
  <si>
    <t>模玩熊</t>
  </si>
  <si>
    <t>橘子屋</t>
  </si>
  <si>
    <t>淘宝明日方舟</t>
  </si>
  <si>
    <t>25年3-5月</t>
  </si>
  <si>
    <t>25年9月</t>
  </si>
  <si>
    <t>大猿套小布欧</t>
  </si>
  <si>
    <t>不想上班的OL酱</t>
  </si>
  <si>
    <t>MAGI ARTS</t>
  </si>
  <si>
    <t>弃单</t>
  </si>
  <si>
    <t>悟空布玛last</t>
  </si>
  <si>
    <t>鹤仙人天津饭</t>
  </si>
  <si>
    <t>初音未来16周年</t>
  </si>
  <si>
    <t>喜多川海梦 黑江雫</t>
  </si>
  <si>
    <t>孙悟空布尔玛</t>
  </si>
  <si>
    <t>26年2月</t>
  </si>
  <si>
    <t>审讯官</t>
  </si>
  <si>
    <t>Bibi Buttons</t>
  </si>
  <si>
    <t>原创</t>
  </si>
  <si>
    <t>25年9月，卖</t>
  </si>
  <si>
    <t>良笑塑美</t>
  </si>
  <si>
    <t>战双：帕弥什</t>
  </si>
  <si>
    <t>露西亚·深红囚影</t>
  </si>
  <si>
    <t>25年11月，含特典</t>
  </si>
  <si>
    <t>猫受屋</t>
  </si>
  <si>
    <t>LABUBU大夏日</t>
  </si>
  <si>
    <t>京东购入</t>
  </si>
  <si>
    <t>沙鲁完全体</t>
  </si>
  <si>
    <t>特典版</t>
  </si>
  <si>
    <t>棍空E赏</t>
  </si>
  <si>
    <t>沙鲁一形态</t>
  </si>
  <si>
    <t>沙鲁二形态</t>
  </si>
  <si>
    <t>罗贝尔特</t>
  </si>
  <si>
    <t>黑礁</t>
  </si>
  <si>
    <t xml:space="preserve">
MEDICOS-E</t>
  </si>
  <si>
    <t>特典版，官网预定</t>
  </si>
  <si>
    <t>变身萨博</t>
  </si>
  <si>
    <t>未来的决斗全套1</t>
  </si>
  <si>
    <t>last(832)+贝吉塔(185)+特兰克斯（186），特兰克斯贝吉塔卖出，相当于last（738）</t>
  </si>
  <si>
    <t>白银诺艾尔 泳装</t>
  </si>
  <si>
    <t>艾莉丝</t>
  </si>
  <si>
    <t>Mega House</t>
  </si>
  <si>
    <t>25年1月，卖</t>
  </si>
  <si>
    <t>9号胶囊机车</t>
  </si>
  <si>
    <t>雷姆 浴衣</t>
  </si>
  <si>
    <t>Kdcolle</t>
  </si>
  <si>
    <t>绫波丽</t>
  </si>
  <si>
    <t>安克雷奇</t>
  </si>
  <si>
    <t>APEX-TOYS</t>
  </si>
  <si>
    <t>26年1月</t>
  </si>
  <si>
    <t>悟空骑车</t>
  </si>
  <si>
    <t>拼多多</t>
  </si>
  <si>
    <t>紫罗兰永恒花园</t>
  </si>
  <si>
    <t>薇尔莉特•伊芙加登</t>
  </si>
  <si>
    <t>25年12月</t>
  </si>
  <si>
    <t>梅花三弄</t>
  </si>
  <si>
    <t>洛琪希</t>
  </si>
  <si>
    <t>迷萌文化</t>
  </si>
  <si>
    <t>比克大魔王last</t>
  </si>
  <si>
    <t>光荣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</si>
</sst>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2"/>
      <color theme="1"/>
      <name val="Calibri"/>
      <family val="2"/>
      <scheme val="minor"/>
    </font>
    <font>
      <b/>
      <sz val="12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theme="1"/>
      <name val="Microsoft YaHei"/>
      <family val="2"/>
    </font>
    <font>
      <sz val="11"/>
      <color theme="1"/>
      <name val="Microsoft JhengHe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2" fillId="0" borderId="1" xfId="0" applyFont="1" applyBorder="1"/>
    <xf numFmtId="0" fontId="0" fillId="0" borderId="1" xfId="0" applyBorder="1"/>
    <xf numFmtId="10" fontId="0" fillId="0" borderId="0" xfId="0" applyNumberFormat="1"/>
    <xf numFmtId="10" fontId="4" fillId="2" borderId="0" xfId="0" applyNumberFormat="1" applyFont="1" applyFill="1"/>
    <xf numFmtId="10" fontId="2" fillId="0" borderId="0" xfId="0" applyNumberFormat="1" applyFont="1"/>
    <xf numFmtId="0" fontId="2" fillId="0" borderId="0" xfId="0" applyFont="1" applyFill="1"/>
    <xf numFmtId="10" fontId="0" fillId="0" borderId="1" xfId="0" applyNumberFormat="1" applyBorder="1"/>
    <xf numFmtId="0" fontId="2" fillId="0" borderId="1" xfId="0" applyFont="1" applyFill="1" applyBorder="1"/>
    <xf numFmtId="0" fontId="5" fillId="2" borderId="0" xfId="0" applyFont="1" applyFill="1"/>
    <xf numFmtId="49" fontId="4" fillId="2" borderId="0" xfId="0" applyNumberFormat="1" applyFont="1" applyFill="1"/>
    <xf numFmtId="49" fontId="2" fillId="0" borderId="0" xfId="0" applyNumberFormat="1" applyFont="1" applyFill="1"/>
    <xf numFmtId="49" fontId="0" fillId="0" borderId="0" xfId="0" applyNumberFormat="1"/>
    <xf numFmtId="10" fontId="2" fillId="0" borderId="0" xfId="0" applyNumberFormat="1" applyFont="1" applyFill="1"/>
    <xf numFmtId="10" fontId="2" fillId="0" borderId="1" xfId="0" applyNumberFormat="1" applyFont="1" applyBorder="1"/>
    <xf numFmtId="0" fontId="7" fillId="0" borderId="1" xfId="0" applyFont="1" applyBorder="1"/>
    <xf numFmtId="10" fontId="7" fillId="0" borderId="1" xfId="0" applyNumberFormat="1" applyFont="1" applyBorder="1"/>
  </cellXfs>
  <cellStyles count="1">
    <cellStyle name="Normal" xfId="0" builtinId="0"/>
  </cellStyles>
  <dxfs count="49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4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179"/>
  <sheetViews>
    <sheetView zoomScaleNormal="100" workbookViewId="0">
      <pane ySplit="1" topLeftCell="A2" activePane="bottomLeft" state="frozen"/>
      <selection pane="bottomLeft" activeCell="C117" sqref="C117:N117"/>
    </sheetView>
  </sheetViews>
  <sheetFormatPr defaultRowHeight="16.5"/>
  <cols>
    <col min="1" max="1" width="23.7109375" bestFit="1" customWidth="1"/>
    <col min="2" max="2" width="15.28515625" customWidth="1"/>
    <col min="3" max="3" width="48.42578125" style="1" customWidth="1"/>
    <col min="4" max="5" width="11.7109375" bestFit="1" customWidth="1"/>
    <col min="6" max="9" width="7.7109375" bestFit="1" customWidth="1"/>
    <col min="10" max="11" width="11.7109375" bestFit="1" customWidth="1"/>
    <col min="12" max="12" width="7.7109375" bestFit="1" customWidth="1"/>
    <col min="13" max="13" width="10.42578125" style="6" bestFit="1" customWidth="1"/>
    <col min="14" max="14" width="32.42578125" customWidth="1"/>
    <col min="15" max="15" width="14.7109375" customWidth="1"/>
    <col min="16" max="16" width="15.7109375" bestFit="1" customWidth="1"/>
    <col min="17" max="17" width="12" bestFit="1" customWidth="1"/>
  </cols>
  <sheetData>
    <row r="1" spans="1:18" ht="18">
      <c r="A1" s="12" t="s">
        <v>12</v>
      </c>
      <c r="B1" s="12" t="s">
        <v>31</v>
      </c>
      <c r="C1" s="1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10</v>
      </c>
      <c r="I1" s="3" t="s">
        <v>11</v>
      </c>
      <c r="J1" s="3" t="s">
        <v>296</v>
      </c>
      <c r="K1" s="3" t="s">
        <v>3</v>
      </c>
      <c r="L1" s="3" t="s">
        <v>297</v>
      </c>
      <c r="M1" s="7" t="s">
        <v>280</v>
      </c>
      <c r="N1" s="7" t="s">
        <v>22</v>
      </c>
      <c r="O1" s="7" t="s">
        <v>302</v>
      </c>
      <c r="P1" s="7" t="s">
        <v>370</v>
      </c>
    </row>
    <row r="2" spans="1:18" hidden="1">
      <c r="A2" s="1" t="s">
        <v>13</v>
      </c>
      <c r="B2" s="1" t="s">
        <v>95</v>
      </c>
      <c r="C2" s="1" t="s">
        <v>117</v>
      </c>
      <c r="D2" s="1" t="s">
        <v>29</v>
      </c>
      <c r="E2" s="1">
        <v>153</v>
      </c>
      <c r="F2" s="1">
        <v>41</v>
      </c>
      <c r="G2" s="1" t="s">
        <v>121</v>
      </c>
      <c r="H2" s="1"/>
      <c r="I2" s="1">
        <f>(E2+F2+H2)</f>
        <v>194</v>
      </c>
      <c r="J2" s="1">
        <v>194</v>
      </c>
      <c r="K2" s="1">
        <v>165</v>
      </c>
      <c r="L2" s="1">
        <f>(K2-J2)</f>
        <v>-29</v>
      </c>
      <c r="M2" s="8">
        <f>ROUND(L2/J2,4)</f>
        <v>-0.14949999999999999</v>
      </c>
      <c r="N2" s="1"/>
      <c r="O2" s="1"/>
    </row>
    <row r="3" spans="1:18" hidden="1">
      <c r="A3" s="1" t="s">
        <v>13</v>
      </c>
      <c r="B3" s="1" t="s">
        <v>78</v>
      </c>
      <c r="C3" s="1" t="s">
        <v>33</v>
      </c>
      <c r="D3" s="1" t="s">
        <v>29</v>
      </c>
      <c r="E3" s="1">
        <v>433</v>
      </c>
      <c r="F3" s="1">
        <v>84</v>
      </c>
      <c r="G3" s="1" t="s">
        <v>5</v>
      </c>
      <c r="H3" s="1"/>
      <c r="I3" s="1">
        <f t="shared" ref="I3:I23" si="0">(E3+F3+H3)</f>
        <v>517</v>
      </c>
      <c r="J3" s="1"/>
      <c r="K3" s="1"/>
      <c r="L3" s="1"/>
      <c r="M3" s="8"/>
      <c r="N3" s="1"/>
      <c r="O3" s="1"/>
      <c r="Q3" s="18" t="s">
        <v>458</v>
      </c>
      <c r="R3" s="18">
        <f>SUM(I:I)</f>
        <v>129952</v>
      </c>
    </row>
    <row r="4" spans="1:18" hidden="1">
      <c r="A4" s="1" t="s">
        <v>13</v>
      </c>
      <c r="B4" s="1" t="s">
        <v>35</v>
      </c>
      <c r="C4" s="1" t="s">
        <v>34</v>
      </c>
      <c r="D4" s="1" t="s">
        <v>29</v>
      </c>
      <c r="E4" s="1">
        <v>230</v>
      </c>
      <c r="F4" s="1">
        <v>23</v>
      </c>
      <c r="G4" s="1" t="s">
        <v>5</v>
      </c>
      <c r="H4" s="1"/>
      <c r="I4" s="1">
        <f t="shared" si="0"/>
        <v>253</v>
      </c>
      <c r="J4" s="1"/>
      <c r="K4" s="1"/>
      <c r="L4" s="1"/>
      <c r="M4" s="8"/>
      <c r="N4" s="1"/>
      <c r="O4" s="1"/>
      <c r="Q4" s="18" t="s">
        <v>459</v>
      </c>
      <c r="R4" s="18">
        <f>SUM(K:K)</f>
        <v>61592</v>
      </c>
    </row>
    <row r="5" spans="1:18" hidden="1">
      <c r="A5" s="1" t="s">
        <v>13</v>
      </c>
      <c r="B5" s="1" t="s">
        <v>78</v>
      </c>
      <c r="C5" s="1" t="s">
        <v>117</v>
      </c>
      <c r="D5" s="1" t="s">
        <v>8</v>
      </c>
      <c r="E5" s="1">
        <v>435</v>
      </c>
      <c r="F5" s="1">
        <v>73</v>
      </c>
      <c r="G5" s="1" t="s">
        <v>5</v>
      </c>
      <c r="H5" s="1">
        <v>17</v>
      </c>
      <c r="I5" s="1">
        <f t="shared" si="0"/>
        <v>525</v>
      </c>
      <c r="J5" s="1"/>
      <c r="K5" s="1"/>
      <c r="L5" s="1"/>
      <c r="M5" s="8"/>
      <c r="N5" s="1"/>
      <c r="O5" s="1"/>
      <c r="Q5" s="18" t="s">
        <v>460</v>
      </c>
      <c r="R5" s="18">
        <f>SUM(J:J)</f>
        <v>54530</v>
      </c>
    </row>
    <row r="6" spans="1:18" hidden="1">
      <c r="A6" s="1" t="s">
        <v>13</v>
      </c>
      <c r="B6" s="1" t="s">
        <v>93</v>
      </c>
      <c r="C6" s="1" t="s">
        <v>117</v>
      </c>
      <c r="D6" s="1" t="s">
        <v>8</v>
      </c>
      <c r="E6" s="1">
        <v>194</v>
      </c>
      <c r="F6" s="1">
        <v>50</v>
      </c>
      <c r="G6" s="1" t="s">
        <v>5</v>
      </c>
      <c r="H6" s="1">
        <v>17</v>
      </c>
      <c r="I6" s="1">
        <f t="shared" si="0"/>
        <v>261</v>
      </c>
      <c r="J6" s="1"/>
      <c r="K6" s="1"/>
      <c r="L6" s="1"/>
      <c r="M6" s="8"/>
      <c r="N6" s="1"/>
      <c r="O6" s="1"/>
      <c r="Q6" s="18" t="s">
        <v>461</v>
      </c>
      <c r="R6" s="18">
        <f>SUM(L:L)</f>
        <v>7062</v>
      </c>
    </row>
    <row r="7" spans="1:18" hidden="1">
      <c r="A7" s="1" t="s">
        <v>13</v>
      </c>
      <c r="B7" s="1" t="s">
        <v>35</v>
      </c>
      <c r="C7" s="1" t="s">
        <v>36</v>
      </c>
      <c r="D7" s="1" t="s">
        <v>29</v>
      </c>
      <c r="E7" s="1">
        <v>397</v>
      </c>
      <c r="F7" s="1">
        <v>28</v>
      </c>
      <c r="G7" s="1" t="s">
        <v>5</v>
      </c>
      <c r="H7" s="1">
        <v>17</v>
      </c>
      <c r="I7" s="1">
        <f t="shared" si="0"/>
        <v>442</v>
      </c>
      <c r="J7" s="1"/>
      <c r="K7" s="1"/>
      <c r="L7" s="1"/>
      <c r="M7" s="8"/>
      <c r="N7" s="1"/>
      <c r="O7" s="1"/>
      <c r="Q7" s="18" t="s">
        <v>462</v>
      </c>
      <c r="R7" s="19">
        <f>ROUND(R6/R5,4)</f>
        <v>0.1295</v>
      </c>
    </row>
    <row r="8" spans="1:18" hidden="1">
      <c r="A8" s="1" t="s">
        <v>13</v>
      </c>
      <c r="B8" s="1" t="s">
        <v>38</v>
      </c>
      <c r="C8" s="1" t="s">
        <v>37</v>
      </c>
      <c r="D8" s="1" t="s">
        <v>8</v>
      </c>
      <c r="E8" s="1">
        <v>242</v>
      </c>
      <c r="F8" s="1">
        <v>62</v>
      </c>
      <c r="G8" s="1" t="s">
        <v>4</v>
      </c>
      <c r="H8" s="1"/>
      <c r="I8" s="1">
        <f t="shared" si="0"/>
        <v>304</v>
      </c>
      <c r="J8" s="1">
        <f>I8</f>
        <v>304</v>
      </c>
      <c r="K8" s="1">
        <v>365</v>
      </c>
      <c r="L8" s="1">
        <f t="shared" ref="L8:L9" si="1">(K8-J8)</f>
        <v>61</v>
      </c>
      <c r="M8" s="8">
        <f>ROUND(L8/J8,4)</f>
        <v>0.20069999999999999</v>
      </c>
      <c r="N8" s="1" t="s">
        <v>26</v>
      </c>
      <c r="O8" s="1"/>
      <c r="Q8" s="18" t="s">
        <v>463</v>
      </c>
      <c r="R8" s="18">
        <f>R3-R4</f>
        <v>68360</v>
      </c>
    </row>
    <row r="9" spans="1:18" hidden="1">
      <c r="A9" s="1" t="s">
        <v>13</v>
      </c>
      <c r="B9" s="1" t="s">
        <v>40</v>
      </c>
      <c r="C9" s="1" t="s">
        <v>39</v>
      </c>
      <c r="D9" s="1" t="s">
        <v>29</v>
      </c>
      <c r="E9" s="1">
        <v>855</v>
      </c>
      <c r="F9" s="1">
        <v>27</v>
      </c>
      <c r="G9" s="1" t="s">
        <v>4</v>
      </c>
      <c r="H9" s="1">
        <v>19</v>
      </c>
      <c r="I9" s="1">
        <f t="shared" si="0"/>
        <v>901</v>
      </c>
      <c r="J9" s="1">
        <f>I9</f>
        <v>901</v>
      </c>
      <c r="K9" s="1">
        <v>1100</v>
      </c>
      <c r="L9" s="1">
        <f t="shared" si="1"/>
        <v>199</v>
      </c>
      <c r="M9" s="8">
        <f>ROUND(L9/J9,4)</f>
        <v>0.22090000000000001</v>
      </c>
      <c r="N9" s="1"/>
      <c r="O9" s="1"/>
    </row>
    <row r="10" spans="1:18" hidden="1">
      <c r="A10" s="1" t="s">
        <v>13</v>
      </c>
      <c r="B10" s="1" t="s">
        <v>93</v>
      </c>
      <c r="C10" s="1" t="s">
        <v>41</v>
      </c>
      <c r="D10" s="1" t="s">
        <v>29</v>
      </c>
      <c r="E10" s="1">
        <v>271</v>
      </c>
      <c r="F10" s="1">
        <v>27</v>
      </c>
      <c r="G10" s="1" t="s">
        <v>5</v>
      </c>
      <c r="H10" s="1">
        <v>19</v>
      </c>
      <c r="I10" s="1">
        <f t="shared" si="0"/>
        <v>317</v>
      </c>
      <c r="J10" s="1"/>
      <c r="K10" s="1"/>
      <c r="L10" s="1"/>
      <c r="M10" s="8"/>
      <c r="N10" s="1"/>
      <c r="O10" s="1"/>
    </row>
    <row r="11" spans="1:18" hidden="1">
      <c r="A11" s="1" t="s">
        <v>14</v>
      </c>
      <c r="B11" s="1" t="s">
        <v>38</v>
      </c>
      <c r="C11" s="1" t="s">
        <v>42</v>
      </c>
      <c r="D11" s="1" t="s">
        <v>8</v>
      </c>
      <c r="E11" s="1">
        <v>133</v>
      </c>
      <c r="F11" s="1">
        <v>15</v>
      </c>
      <c r="G11" s="1" t="s">
        <v>5</v>
      </c>
      <c r="H11" s="1">
        <v>19</v>
      </c>
      <c r="I11" s="1">
        <f t="shared" si="0"/>
        <v>167</v>
      </c>
      <c r="J11" s="1"/>
      <c r="K11" s="1"/>
      <c r="L11" s="1"/>
      <c r="M11" s="8"/>
      <c r="N11" s="1"/>
      <c r="O11" s="1"/>
    </row>
    <row r="12" spans="1:18" hidden="1">
      <c r="A12" s="1" t="s">
        <v>14</v>
      </c>
      <c r="B12" s="1" t="s">
        <v>38</v>
      </c>
      <c r="C12" s="1" t="s">
        <v>43</v>
      </c>
      <c r="D12" s="1" t="s">
        <v>8</v>
      </c>
      <c r="E12" s="1">
        <v>178</v>
      </c>
      <c r="F12" s="1">
        <v>12</v>
      </c>
      <c r="G12" s="1" t="s">
        <v>5</v>
      </c>
      <c r="H12" s="1">
        <v>19</v>
      </c>
      <c r="I12" s="1">
        <f t="shared" si="0"/>
        <v>209</v>
      </c>
      <c r="J12" s="1"/>
      <c r="K12" s="1"/>
      <c r="L12" s="1"/>
      <c r="M12" s="8"/>
      <c r="N12" s="1"/>
      <c r="O12" s="1"/>
    </row>
    <row r="13" spans="1:18">
      <c r="A13" s="1" t="s">
        <v>13</v>
      </c>
      <c r="B13" s="1" t="s">
        <v>38</v>
      </c>
      <c r="C13" s="1" t="s">
        <v>299</v>
      </c>
      <c r="D13" s="1" t="s">
        <v>8</v>
      </c>
      <c r="E13" s="1">
        <v>1125</v>
      </c>
      <c r="F13" s="1">
        <v>99</v>
      </c>
      <c r="G13" s="1" t="s">
        <v>5</v>
      </c>
      <c r="H13" s="1">
        <v>70</v>
      </c>
      <c r="I13" s="1">
        <f t="shared" si="0"/>
        <v>1294</v>
      </c>
      <c r="J13" s="1"/>
      <c r="K13" s="1"/>
      <c r="L13" s="1"/>
      <c r="M13" s="8"/>
      <c r="N13" s="1" t="s">
        <v>26</v>
      </c>
      <c r="O13" s="1"/>
    </row>
    <row r="14" spans="1:18" hidden="1">
      <c r="A14" s="1" t="s">
        <v>13</v>
      </c>
      <c r="B14" s="1" t="s">
        <v>40</v>
      </c>
      <c r="C14" s="1" t="s">
        <v>39</v>
      </c>
      <c r="D14" s="1" t="s">
        <v>8</v>
      </c>
      <c r="E14" s="1">
        <v>1075</v>
      </c>
      <c r="F14" s="1">
        <v>50</v>
      </c>
      <c r="G14" s="1" t="s">
        <v>4</v>
      </c>
      <c r="H14" s="1">
        <v>19</v>
      </c>
      <c r="I14" s="1">
        <f t="shared" si="0"/>
        <v>1144</v>
      </c>
      <c r="J14" s="1">
        <f>I14</f>
        <v>1144</v>
      </c>
      <c r="K14" s="1">
        <v>1160</v>
      </c>
      <c r="L14" s="1">
        <f t="shared" ref="L14:L16" si="2">(K14-J14)</f>
        <v>16</v>
      </c>
      <c r="M14" s="8">
        <f>ROUND(L14/J14,4)</f>
        <v>1.4E-2</v>
      </c>
      <c r="N14" s="1"/>
      <c r="O14" s="1"/>
    </row>
    <row r="15" spans="1:18" hidden="1">
      <c r="A15" s="1" t="s">
        <v>13</v>
      </c>
      <c r="B15" s="1" t="s">
        <v>38</v>
      </c>
      <c r="C15" s="1" t="s">
        <v>44</v>
      </c>
      <c r="D15" s="1" t="s">
        <v>29</v>
      </c>
      <c r="E15" s="1">
        <v>401</v>
      </c>
      <c r="F15" s="1">
        <v>82</v>
      </c>
      <c r="G15" s="1" t="s">
        <v>4</v>
      </c>
      <c r="H15" s="1">
        <v>19</v>
      </c>
      <c r="I15" s="1">
        <f t="shared" si="0"/>
        <v>502</v>
      </c>
      <c r="J15" s="1">
        <f>I15</f>
        <v>502</v>
      </c>
      <c r="K15" s="1">
        <v>679</v>
      </c>
      <c r="L15" s="1">
        <f t="shared" si="2"/>
        <v>177</v>
      </c>
      <c r="M15" s="8">
        <f>ROUND(L15/J15,4)</f>
        <v>0.35260000000000002</v>
      </c>
      <c r="N15" s="1" t="s">
        <v>23</v>
      </c>
      <c r="O15" s="1"/>
    </row>
    <row r="16" spans="1:18" hidden="1">
      <c r="A16" s="1" t="s">
        <v>15</v>
      </c>
      <c r="B16" s="1" t="s">
        <v>38</v>
      </c>
      <c r="C16" s="1" t="s">
        <v>45</v>
      </c>
      <c r="D16" s="1" t="s">
        <v>8</v>
      </c>
      <c r="E16" s="1">
        <v>262</v>
      </c>
      <c r="F16" s="1">
        <v>17</v>
      </c>
      <c r="G16" s="1" t="s">
        <v>4</v>
      </c>
      <c r="H16" s="1">
        <v>19</v>
      </c>
      <c r="I16" s="1">
        <f t="shared" si="0"/>
        <v>298</v>
      </c>
      <c r="J16" s="1">
        <v>298</v>
      </c>
      <c r="K16" s="1">
        <v>298</v>
      </c>
      <c r="L16" s="1">
        <f t="shared" si="2"/>
        <v>0</v>
      </c>
      <c r="M16" s="8">
        <f>ROUND(L16/J16,4)</f>
        <v>0</v>
      </c>
      <c r="N16" s="1"/>
      <c r="O16" s="1"/>
    </row>
    <row r="17" spans="1:16" hidden="1">
      <c r="A17" s="1" t="s">
        <v>15</v>
      </c>
      <c r="B17" s="1" t="s">
        <v>38</v>
      </c>
      <c r="C17" s="1" t="s">
        <v>45</v>
      </c>
      <c r="D17" s="1" t="s">
        <v>8</v>
      </c>
      <c r="E17" s="1">
        <v>265</v>
      </c>
      <c r="F17" s="1">
        <v>18</v>
      </c>
      <c r="G17" s="1" t="s">
        <v>5</v>
      </c>
      <c r="H17" s="1">
        <v>19</v>
      </c>
      <c r="I17" s="1">
        <f t="shared" si="0"/>
        <v>302</v>
      </c>
      <c r="J17" s="1"/>
      <c r="K17" s="1"/>
      <c r="L17" s="1"/>
      <c r="M17" s="8"/>
      <c r="N17" s="1"/>
      <c r="O17" s="1"/>
    </row>
    <row r="18" spans="1:16" hidden="1">
      <c r="A18" s="1" t="s">
        <v>13</v>
      </c>
      <c r="B18" s="1" t="s">
        <v>96</v>
      </c>
      <c r="C18" s="1" t="s">
        <v>46</v>
      </c>
      <c r="D18" s="1" t="s">
        <v>8</v>
      </c>
      <c r="E18" s="1">
        <v>248</v>
      </c>
      <c r="F18" s="1">
        <v>18</v>
      </c>
      <c r="G18" s="1" t="s">
        <v>5</v>
      </c>
      <c r="H18" s="1">
        <v>46</v>
      </c>
      <c r="I18" s="1">
        <f>(E18+F18+H18)</f>
        <v>312</v>
      </c>
      <c r="J18" s="1"/>
      <c r="K18" s="1"/>
      <c r="L18" s="1"/>
      <c r="M18" s="8"/>
      <c r="N18" s="1"/>
      <c r="O18" s="1"/>
    </row>
    <row r="19" spans="1:16" hidden="1">
      <c r="A19" s="1" t="s">
        <v>13</v>
      </c>
      <c r="B19" s="1" t="s">
        <v>38</v>
      </c>
      <c r="C19" s="1" t="s">
        <v>47</v>
      </c>
      <c r="D19" s="1" t="s">
        <v>8</v>
      </c>
      <c r="E19" s="1">
        <v>287</v>
      </c>
      <c r="F19" s="1">
        <v>41</v>
      </c>
      <c r="G19" s="1" t="s">
        <v>121</v>
      </c>
      <c r="H19" s="1">
        <v>46</v>
      </c>
      <c r="I19" s="1">
        <f>(E19+F19+H19)</f>
        <v>374</v>
      </c>
      <c r="J19" s="1">
        <f>I19</f>
        <v>374</v>
      </c>
      <c r="K19" s="1">
        <v>440</v>
      </c>
      <c r="L19" s="1">
        <f>(K19-J19)</f>
        <v>66</v>
      </c>
      <c r="M19" s="8">
        <f>ROUND(L19/J19,4)</f>
        <v>0.17649999999999999</v>
      </c>
      <c r="N19" s="1"/>
      <c r="O19" s="1"/>
    </row>
    <row r="20" spans="1:16" hidden="1">
      <c r="A20" s="1" t="s">
        <v>13</v>
      </c>
      <c r="B20" s="1" t="s">
        <v>97</v>
      </c>
      <c r="C20" s="1" t="s">
        <v>48</v>
      </c>
      <c r="D20" s="1" t="s">
        <v>8</v>
      </c>
      <c r="E20" s="1">
        <v>1736</v>
      </c>
      <c r="F20" s="1">
        <v>62</v>
      </c>
      <c r="G20" s="1" t="s">
        <v>4</v>
      </c>
      <c r="H20" s="1">
        <v>47</v>
      </c>
      <c r="I20" s="1">
        <f>(E20+F20+H20)</f>
        <v>1845</v>
      </c>
      <c r="J20" s="1">
        <v>1845</v>
      </c>
      <c r="K20" s="1">
        <v>2300</v>
      </c>
      <c r="L20" s="1">
        <f>(K20-J20)</f>
        <v>455</v>
      </c>
      <c r="M20" s="8">
        <f>ROUND(L20/J20,4)</f>
        <v>0.24660000000000001</v>
      </c>
      <c r="N20" s="1" t="s">
        <v>24</v>
      </c>
      <c r="O20" s="1"/>
      <c r="P20" s="1"/>
    </row>
    <row r="21" spans="1:16" hidden="1">
      <c r="A21" s="1" t="s">
        <v>13</v>
      </c>
      <c r="B21" s="1" t="s">
        <v>38</v>
      </c>
      <c r="C21" s="1" t="s">
        <v>320</v>
      </c>
      <c r="D21" s="1" t="s">
        <v>8</v>
      </c>
      <c r="E21" s="1">
        <v>401</v>
      </c>
      <c r="F21" s="1">
        <v>54</v>
      </c>
      <c r="G21" s="1" t="s">
        <v>5</v>
      </c>
      <c r="H21" s="1">
        <v>47</v>
      </c>
      <c r="I21" s="1">
        <f>(E21+F21+H21)</f>
        <v>502</v>
      </c>
      <c r="J21" s="1"/>
      <c r="K21" s="1"/>
      <c r="L21" s="1"/>
      <c r="M21" s="8"/>
      <c r="N21" s="1"/>
      <c r="O21" s="1"/>
      <c r="P21" s="1"/>
    </row>
    <row r="22" spans="1:16" hidden="1">
      <c r="A22" s="1" t="s">
        <v>13</v>
      </c>
      <c r="B22" s="1" t="s">
        <v>38</v>
      </c>
      <c r="C22" s="1" t="s">
        <v>320</v>
      </c>
      <c r="D22" s="1" t="s">
        <v>304</v>
      </c>
      <c r="E22" s="1">
        <v>383</v>
      </c>
      <c r="F22" s="1">
        <v>69</v>
      </c>
      <c r="G22" s="1" t="s">
        <v>4</v>
      </c>
      <c r="H22" s="1">
        <v>25</v>
      </c>
      <c r="I22" s="1">
        <f t="shared" si="0"/>
        <v>477</v>
      </c>
      <c r="J22" s="1">
        <f>I22</f>
        <v>477</v>
      </c>
      <c r="K22" s="1">
        <v>540</v>
      </c>
      <c r="L22" s="1">
        <f t="shared" ref="L22:L24" si="3">(K22-J22)</f>
        <v>63</v>
      </c>
      <c r="M22" s="8">
        <f>ROUND(L22/J22,4)</f>
        <v>0.1321</v>
      </c>
      <c r="N22" s="1"/>
      <c r="O22" s="1"/>
      <c r="P22" s="1"/>
    </row>
    <row r="23" spans="1:16" hidden="1">
      <c r="A23" s="1" t="s">
        <v>13</v>
      </c>
      <c r="B23" s="1" t="s">
        <v>97</v>
      </c>
      <c r="C23" s="1" t="s">
        <v>48</v>
      </c>
      <c r="D23" s="1" t="s">
        <v>29</v>
      </c>
      <c r="E23" s="1">
        <v>1159</v>
      </c>
      <c r="F23" s="1">
        <v>77</v>
      </c>
      <c r="G23" s="1" t="s">
        <v>4</v>
      </c>
      <c r="H23" s="1">
        <v>25</v>
      </c>
      <c r="I23" s="1">
        <f t="shared" si="0"/>
        <v>1261</v>
      </c>
      <c r="J23" s="1">
        <f>I23</f>
        <v>1261</v>
      </c>
      <c r="K23" s="1">
        <v>1560</v>
      </c>
      <c r="L23" s="1">
        <f t="shared" si="3"/>
        <v>299</v>
      </c>
      <c r="M23" s="8">
        <f>ROUND(L23/J23,4)</f>
        <v>0.23710000000000001</v>
      </c>
      <c r="N23" s="1" t="s">
        <v>25</v>
      </c>
      <c r="O23" s="1"/>
      <c r="P23" s="1"/>
    </row>
    <row r="24" spans="1:16" hidden="1">
      <c r="A24" s="1" t="s">
        <v>13</v>
      </c>
      <c r="B24" s="1" t="s">
        <v>38</v>
      </c>
      <c r="C24" s="1" t="s">
        <v>49</v>
      </c>
      <c r="D24" s="1" t="s">
        <v>8</v>
      </c>
      <c r="E24" s="1">
        <v>307</v>
      </c>
      <c r="F24" s="1">
        <v>34</v>
      </c>
      <c r="G24" s="1" t="s">
        <v>4</v>
      </c>
      <c r="H24" s="1">
        <v>25</v>
      </c>
      <c r="I24" s="1">
        <f>(E24+F24+H24)</f>
        <v>366</v>
      </c>
      <c r="J24" s="1">
        <f>I24</f>
        <v>366</v>
      </c>
      <c r="K24" s="1">
        <v>392</v>
      </c>
      <c r="L24" s="1">
        <f t="shared" si="3"/>
        <v>26</v>
      </c>
      <c r="M24" s="8">
        <f>ROUND(L24/J24,4)</f>
        <v>7.0999999999999994E-2</v>
      </c>
      <c r="N24" s="1"/>
      <c r="O24" s="1"/>
      <c r="P24" s="1"/>
    </row>
    <row r="25" spans="1:16" hidden="1">
      <c r="A25" s="1" t="s">
        <v>13</v>
      </c>
      <c r="B25" s="1" t="s">
        <v>40</v>
      </c>
      <c r="C25" s="1" t="s">
        <v>39</v>
      </c>
      <c r="D25" s="1" t="s">
        <v>8</v>
      </c>
      <c r="E25" s="1">
        <v>972</v>
      </c>
      <c r="F25" s="1">
        <v>54</v>
      </c>
      <c r="G25" s="1" t="s">
        <v>5</v>
      </c>
      <c r="H25" s="1">
        <v>27</v>
      </c>
      <c r="I25" s="1">
        <f t="shared" ref="I25:I80" si="4">(E25+F25+H25)</f>
        <v>1053</v>
      </c>
      <c r="J25" s="1"/>
      <c r="K25" s="1"/>
      <c r="L25" s="1"/>
      <c r="M25" s="8"/>
      <c r="N25" s="1"/>
      <c r="O25" s="1"/>
      <c r="P25" s="1"/>
    </row>
    <row r="26" spans="1:16" hidden="1">
      <c r="A26" s="1" t="s">
        <v>13</v>
      </c>
      <c r="B26" s="1" t="s">
        <v>38</v>
      </c>
      <c r="C26" s="1" t="s">
        <v>37</v>
      </c>
      <c r="D26" s="1" t="s">
        <v>8</v>
      </c>
      <c r="E26" s="1">
        <v>245</v>
      </c>
      <c r="F26" s="1">
        <v>29</v>
      </c>
      <c r="G26" s="1" t="s">
        <v>121</v>
      </c>
      <c r="H26" s="1">
        <v>27</v>
      </c>
      <c r="I26" s="1">
        <f t="shared" si="4"/>
        <v>301</v>
      </c>
      <c r="J26" s="1">
        <v>301</v>
      </c>
      <c r="K26" s="1">
        <v>399</v>
      </c>
      <c r="L26" s="1">
        <f t="shared" ref="L26" si="5">(K26-J26)</f>
        <v>98</v>
      </c>
      <c r="M26" s="8">
        <f t="shared" ref="M26:M31" si="6">ROUND(L26/J26,4)</f>
        <v>0.3256</v>
      </c>
      <c r="N26" s="1" t="s">
        <v>26</v>
      </c>
      <c r="O26" s="1"/>
      <c r="P26" s="1"/>
    </row>
    <row r="27" spans="1:16" hidden="1">
      <c r="A27" s="1" t="s">
        <v>13</v>
      </c>
      <c r="B27" s="1" t="s">
        <v>38</v>
      </c>
      <c r="C27" s="1" t="s">
        <v>37</v>
      </c>
      <c r="D27" s="1" t="s">
        <v>8</v>
      </c>
      <c r="E27" s="1">
        <v>253</v>
      </c>
      <c r="F27" s="1">
        <v>30</v>
      </c>
      <c r="G27" s="1" t="s">
        <v>4</v>
      </c>
      <c r="H27" s="1">
        <v>27</v>
      </c>
      <c r="I27" s="1">
        <f t="shared" si="4"/>
        <v>310</v>
      </c>
      <c r="J27" s="1">
        <v>310</v>
      </c>
      <c r="K27" s="1">
        <v>379</v>
      </c>
      <c r="L27" s="1">
        <f t="shared" ref="L27:L28" si="7">(K27-J27)</f>
        <v>69</v>
      </c>
      <c r="M27" s="8">
        <f t="shared" si="6"/>
        <v>0.22259999999999999</v>
      </c>
      <c r="N27" s="1" t="s">
        <v>26</v>
      </c>
      <c r="O27" s="1"/>
      <c r="P27" s="1"/>
    </row>
    <row r="28" spans="1:16" hidden="1">
      <c r="A28" s="1" t="s">
        <v>13</v>
      </c>
      <c r="B28" s="1" t="s">
        <v>38</v>
      </c>
      <c r="C28" s="1" t="s">
        <v>49</v>
      </c>
      <c r="D28" s="1" t="s">
        <v>8</v>
      </c>
      <c r="E28" s="1">
        <v>234</v>
      </c>
      <c r="F28" s="1">
        <v>37</v>
      </c>
      <c r="G28" s="1" t="s">
        <v>4</v>
      </c>
      <c r="H28" s="1">
        <v>27</v>
      </c>
      <c r="I28" s="1">
        <f t="shared" si="4"/>
        <v>298</v>
      </c>
      <c r="J28" s="1">
        <f>I28</f>
        <v>298</v>
      </c>
      <c r="K28" s="1">
        <v>384</v>
      </c>
      <c r="L28" s="1">
        <f t="shared" si="7"/>
        <v>86</v>
      </c>
      <c r="M28" s="8">
        <f t="shared" si="6"/>
        <v>0.28860000000000002</v>
      </c>
      <c r="N28" s="1"/>
      <c r="O28" s="1"/>
      <c r="P28" s="1"/>
    </row>
    <row r="29" spans="1:16" hidden="1">
      <c r="A29" s="1" t="s">
        <v>13</v>
      </c>
      <c r="B29" s="1" t="s">
        <v>97</v>
      </c>
      <c r="C29" s="1" t="s">
        <v>50</v>
      </c>
      <c r="D29" s="1" t="s">
        <v>8</v>
      </c>
      <c r="E29" s="1">
        <v>3846</v>
      </c>
      <c r="F29" s="1">
        <v>225</v>
      </c>
      <c r="G29" s="1" t="s">
        <v>121</v>
      </c>
      <c r="H29" s="1">
        <v>89</v>
      </c>
      <c r="I29" s="1">
        <f t="shared" si="4"/>
        <v>4160</v>
      </c>
      <c r="J29" s="1">
        <v>4160</v>
      </c>
      <c r="K29" s="1">
        <v>3400</v>
      </c>
      <c r="L29" s="1">
        <f t="shared" ref="L29" si="8">(K29-J29)</f>
        <v>-760</v>
      </c>
      <c r="M29" s="8">
        <f t="shared" si="6"/>
        <v>-0.1827</v>
      </c>
      <c r="N29" s="1" t="s">
        <v>24</v>
      </c>
      <c r="O29" s="1"/>
      <c r="P29" s="1"/>
    </row>
    <row r="30" spans="1:16" hidden="1">
      <c r="A30" s="1" t="s">
        <v>13</v>
      </c>
      <c r="B30" s="1" t="s">
        <v>38</v>
      </c>
      <c r="C30" s="1" t="s">
        <v>51</v>
      </c>
      <c r="D30" s="1" t="s">
        <v>8</v>
      </c>
      <c r="E30" s="1">
        <v>327</v>
      </c>
      <c r="F30" s="1">
        <v>18</v>
      </c>
      <c r="G30" s="1" t="s">
        <v>121</v>
      </c>
      <c r="H30" s="1"/>
      <c r="I30" s="1">
        <f t="shared" si="4"/>
        <v>345</v>
      </c>
      <c r="J30" s="1">
        <v>345</v>
      </c>
      <c r="K30" s="1">
        <v>429</v>
      </c>
      <c r="L30" s="1">
        <f>(K30-J30)</f>
        <v>84</v>
      </c>
      <c r="M30" s="8">
        <f t="shared" si="6"/>
        <v>0.24349999999999999</v>
      </c>
      <c r="N30" s="1"/>
      <c r="O30" s="1"/>
      <c r="P30" s="1"/>
    </row>
    <row r="31" spans="1:16" hidden="1">
      <c r="A31" s="1" t="s">
        <v>13</v>
      </c>
      <c r="B31" s="1" t="s">
        <v>38</v>
      </c>
      <c r="C31" s="1" t="s">
        <v>51</v>
      </c>
      <c r="D31" s="1" t="s">
        <v>8</v>
      </c>
      <c r="E31" s="1">
        <v>323</v>
      </c>
      <c r="F31" s="1">
        <v>18</v>
      </c>
      <c r="G31" s="1" t="s">
        <v>121</v>
      </c>
      <c r="H31" s="1"/>
      <c r="I31" s="1">
        <f t="shared" si="4"/>
        <v>341</v>
      </c>
      <c r="J31" s="1">
        <v>341</v>
      </c>
      <c r="K31" s="1">
        <v>450</v>
      </c>
      <c r="L31" s="1">
        <f>(K31-J31)</f>
        <v>109</v>
      </c>
      <c r="M31" s="8">
        <f t="shared" si="6"/>
        <v>0.3196</v>
      </c>
      <c r="N31" s="1"/>
      <c r="O31" s="1"/>
      <c r="P31" s="1"/>
    </row>
    <row r="32" spans="1:16" hidden="1">
      <c r="A32" s="1" t="s">
        <v>13</v>
      </c>
      <c r="B32" s="1" t="s">
        <v>38</v>
      </c>
      <c r="C32" s="1" t="s">
        <v>522</v>
      </c>
      <c r="D32" s="1" t="s">
        <v>8</v>
      </c>
      <c r="E32" s="1">
        <v>551</v>
      </c>
      <c r="F32" s="1">
        <v>58</v>
      </c>
      <c r="G32" s="1" t="s">
        <v>5</v>
      </c>
      <c r="H32" s="1"/>
      <c r="I32" s="1">
        <f t="shared" si="4"/>
        <v>609</v>
      </c>
      <c r="J32" s="1"/>
      <c r="K32" s="1"/>
      <c r="L32" s="1"/>
      <c r="M32" s="8"/>
      <c r="N32" s="1"/>
      <c r="O32" s="1" t="s">
        <v>303</v>
      </c>
      <c r="P32" s="1"/>
    </row>
    <row r="33" spans="1:16" hidden="1">
      <c r="A33" s="1" t="s">
        <v>13</v>
      </c>
      <c r="B33" s="1" t="s">
        <v>38</v>
      </c>
      <c r="C33" s="1" t="s">
        <v>37</v>
      </c>
      <c r="D33" s="1" t="s">
        <v>8</v>
      </c>
      <c r="E33" s="1">
        <v>278</v>
      </c>
      <c r="F33" s="1">
        <v>29</v>
      </c>
      <c r="G33" s="1" t="s">
        <v>121</v>
      </c>
      <c r="H33" s="1">
        <v>38</v>
      </c>
      <c r="I33" s="1">
        <f>(E33+F33+H33)</f>
        <v>345</v>
      </c>
      <c r="J33" s="1">
        <v>345</v>
      </c>
      <c r="K33" s="1">
        <v>386</v>
      </c>
      <c r="L33" s="1">
        <f>(K33-J33)</f>
        <v>41</v>
      </c>
      <c r="M33" s="8">
        <f t="shared" ref="M33:M38" si="9">ROUND(L33/J33,4)</f>
        <v>0.1188</v>
      </c>
      <c r="N33" s="1" t="s">
        <v>26</v>
      </c>
      <c r="O33" s="1"/>
      <c r="P33" s="1"/>
    </row>
    <row r="34" spans="1:16" hidden="1">
      <c r="A34" s="1" t="s">
        <v>13</v>
      </c>
      <c r="B34" s="1" t="s">
        <v>38</v>
      </c>
      <c r="C34" s="1" t="s">
        <v>21</v>
      </c>
      <c r="D34" s="1" t="s">
        <v>8</v>
      </c>
      <c r="E34" s="1">
        <v>747</v>
      </c>
      <c r="F34" s="1">
        <v>38</v>
      </c>
      <c r="G34" s="1" t="s">
        <v>121</v>
      </c>
      <c r="H34" s="1">
        <v>38</v>
      </c>
      <c r="I34" s="1">
        <f>(E34+F34+H34)</f>
        <v>823</v>
      </c>
      <c r="J34" s="1">
        <v>823</v>
      </c>
      <c r="K34" s="1">
        <v>950</v>
      </c>
      <c r="L34" s="1">
        <f>(K34-J34)</f>
        <v>127</v>
      </c>
      <c r="M34" s="8">
        <f t="shared" si="9"/>
        <v>0.15429999999999999</v>
      </c>
      <c r="N34" s="1" t="s">
        <v>364</v>
      </c>
      <c r="O34" s="1"/>
      <c r="P34" s="1"/>
    </row>
    <row r="35" spans="1:16" hidden="1">
      <c r="A35" s="1" t="s">
        <v>13</v>
      </c>
      <c r="B35" s="1" t="s">
        <v>38</v>
      </c>
      <c r="C35" s="1" t="s">
        <v>49</v>
      </c>
      <c r="D35" s="1" t="s">
        <v>8</v>
      </c>
      <c r="E35" s="1">
        <v>278</v>
      </c>
      <c r="F35" s="1">
        <v>34</v>
      </c>
      <c r="G35" s="1" t="s">
        <v>121</v>
      </c>
      <c r="H35" s="1">
        <v>38</v>
      </c>
      <c r="I35" s="1">
        <f>(E35+F35+H35)</f>
        <v>350</v>
      </c>
      <c r="J35" s="1">
        <f>I35</f>
        <v>350</v>
      </c>
      <c r="K35" s="1">
        <v>386</v>
      </c>
      <c r="L35" s="1">
        <f>(K35-J35)</f>
        <v>36</v>
      </c>
      <c r="M35" s="8">
        <f t="shared" si="9"/>
        <v>0.10290000000000001</v>
      </c>
      <c r="N35" s="1"/>
      <c r="O35" s="1"/>
      <c r="P35" s="1"/>
    </row>
    <row r="36" spans="1:16" hidden="1">
      <c r="A36" s="1" t="s">
        <v>13</v>
      </c>
      <c r="B36" s="1" t="s">
        <v>97</v>
      </c>
      <c r="C36" s="1" t="s">
        <v>48</v>
      </c>
      <c r="D36" s="1" t="s">
        <v>8</v>
      </c>
      <c r="E36" s="1">
        <v>1765</v>
      </c>
      <c r="F36" s="1">
        <v>74</v>
      </c>
      <c r="G36" s="1" t="s">
        <v>121</v>
      </c>
      <c r="H36" s="1">
        <v>39</v>
      </c>
      <c r="I36" s="1">
        <f>(E36+F36+H36)</f>
        <v>1878</v>
      </c>
      <c r="J36" s="1">
        <v>1878</v>
      </c>
      <c r="K36" s="1">
        <v>2100</v>
      </c>
      <c r="L36" s="1">
        <f t="shared" ref="L36" si="10">(K36-J36)</f>
        <v>222</v>
      </c>
      <c r="M36" s="8">
        <f t="shared" si="9"/>
        <v>0.1182</v>
      </c>
      <c r="N36" s="1" t="s">
        <v>24</v>
      </c>
      <c r="O36" s="1"/>
      <c r="P36" s="1"/>
    </row>
    <row r="37" spans="1:16" hidden="1">
      <c r="A37" s="1" t="s">
        <v>13</v>
      </c>
      <c r="B37" s="1" t="s">
        <v>38</v>
      </c>
      <c r="C37" s="1" t="s">
        <v>37</v>
      </c>
      <c r="D37" s="1" t="s">
        <v>8</v>
      </c>
      <c r="E37" s="1">
        <v>249</v>
      </c>
      <c r="F37" s="1">
        <v>32</v>
      </c>
      <c r="G37" s="1" t="s">
        <v>121</v>
      </c>
      <c r="H37" s="1">
        <v>36</v>
      </c>
      <c r="I37" s="1">
        <f t="shared" si="4"/>
        <v>317</v>
      </c>
      <c r="J37" s="1">
        <v>317</v>
      </c>
      <c r="K37" s="1">
        <v>399</v>
      </c>
      <c r="L37" s="1">
        <f>(K37-J37)</f>
        <v>82</v>
      </c>
      <c r="M37" s="8">
        <f t="shared" si="9"/>
        <v>0.25869999999999999</v>
      </c>
      <c r="N37" s="1" t="s">
        <v>26</v>
      </c>
      <c r="O37" s="1"/>
      <c r="P37" s="1"/>
    </row>
    <row r="38" spans="1:16" hidden="1">
      <c r="A38" s="1" t="s">
        <v>13</v>
      </c>
      <c r="B38" s="1" t="s">
        <v>38</v>
      </c>
      <c r="C38" s="1" t="s">
        <v>37</v>
      </c>
      <c r="D38" s="1" t="s">
        <v>8</v>
      </c>
      <c r="E38" s="1">
        <v>246</v>
      </c>
      <c r="F38" s="1">
        <v>33</v>
      </c>
      <c r="G38" s="1" t="s">
        <v>121</v>
      </c>
      <c r="H38" s="1">
        <v>36</v>
      </c>
      <c r="I38" s="1">
        <f t="shared" si="4"/>
        <v>315</v>
      </c>
      <c r="J38" s="1">
        <v>315</v>
      </c>
      <c r="K38" s="1">
        <v>395</v>
      </c>
      <c r="L38" s="1">
        <f>(K38-J38)</f>
        <v>80</v>
      </c>
      <c r="M38" s="8">
        <f t="shared" si="9"/>
        <v>0.254</v>
      </c>
      <c r="N38" s="1" t="s">
        <v>26</v>
      </c>
      <c r="O38" s="1"/>
      <c r="P38" s="1"/>
    </row>
    <row r="39" spans="1:16" hidden="1">
      <c r="A39" s="1" t="s">
        <v>13</v>
      </c>
      <c r="B39" s="1" t="s">
        <v>97</v>
      </c>
      <c r="C39" s="1" t="s">
        <v>48</v>
      </c>
      <c r="D39" s="1" t="s">
        <v>8</v>
      </c>
      <c r="E39" s="1">
        <v>1696</v>
      </c>
      <c r="F39" s="1">
        <v>81</v>
      </c>
      <c r="G39" s="1" t="s">
        <v>121</v>
      </c>
      <c r="H39" s="1">
        <v>37</v>
      </c>
      <c r="I39" s="1">
        <f t="shared" si="4"/>
        <v>1814</v>
      </c>
      <c r="J39" s="1">
        <v>1814</v>
      </c>
      <c r="K39" s="1">
        <v>2129</v>
      </c>
      <c r="L39" s="1">
        <f t="shared" ref="L39" si="11">(K39-J39)</f>
        <v>315</v>
      </c>
      <c r="M39" s="8">
        <f t="shared" ref="M39" si="12">ROUND(L39/J39,4)</f>
        <v>0.1736</v>
      </c>
      <c r="N39" s="1" t="s">
        <v>24</v>
      </c>
      <c r="O39" s="1"/>
      <c r="P39" s="1"/>
    </row>
    <row r="40" spans="1:16" hidden="1">
      <c r="A40" s="1" t="s">
        <v>19</v>
      </c>
      <c r="B40" s="1" t="s">
        <v>449</v>
      </c>
      <c r="C40" s="1" t="s">
        <v>20</v>
      </c>
      <c r="D40" s="1" t="s">
        <v>8</v>
      </c>
      <c r="E40" s="1">
        <v>724</v>
      </c>
      <c r="F40" s="1">
        <v>19</v>
      </c>
      <c r="G40" s="1" t="s">
        <v>5</v>
      </c>
      <c r="H40" s="1">
        <v>37</v>
      </c>
      <c r="I40" s="1">
        <f t="shared" si="4"/>
        <v>780</v>
      </c>
      <c r="J40" s="1"/>
      <c r="K40" s="1"/>
      <c r="L40" s="1"/>
      <c r="M40" s="8"/>
      <c r="N40" s="1"/>
      <c r="O40" s="1"/>
      <c r="P40" s="1"/>
    </row>
    <row r="41" spans="1:16" hidden="1">
      <c r="A41" s="1" t="s">
        <v>13</v>
      </c>
      <c r="B41" s="1" t="s">
        <v>97</v>
      </c>
      <c r="C41" s="1" t="s">
        <v>50</v>
      </c>
      <c r="D41" s="1" t="s">
        <v>8</v>
      </c>
      <c r="E41" s="1">
        <v>3898</v>
      </c>
      <c r="F41" s="1">
        <v>136</v>
      </c>
      <c r="G41" s="1" t="s">
        <v>121</v>
      </c>
      <c r="H41" s="1">
        <v>90</v>
      </c>
      <c r="I41" s="1">
        <f>(E41+F41+H41)</f>
        <v>4124</v>
      </c>
      <c r="J41" s="1">
        <v>4124</v>
      </c>
      <c r="K41" s="1">
        <v>3300</v>
      </c>
      <c r="L41" s="1">
        <f t="shared" ref="L41" si="13">(K41-J41)</f>
        <v>-824</v>
      </c>
      <c r="M41" s="8">
        <f t="shared" ref="M41" si="14">ROUND(L41/J41,4)</f>
        <v>-0.19980000000000001</v>
      </c>
      <c r="N41" s="1" t="s">
        <v>24</v>
      </c>
      <c r="O41" s="1"/>
      <c r="P41" s="1" t="s">
        <v>371</v>
      </c>
    </row>
    <row r="42" spans="1:16" hidden="1">
      <c r="A42" s="1" t="s">
        <v>13</v>
      </c>
      <c r="B42" s="1" t="s">
        <v>38</v>
      </c>
      <c r="C42" s="1" t="s">
        <v>321</v>
      </c>
      <c r="D42" s="1" t="s">
        <v>9</v>
      </c>
      <c r="E42" s="1">
        <v>637</v>
      </c>
      <c r="F42" s="1">
        <v>23</v>
      </c>
      <c r="G42" s="1" t="s">
        <v>121</v>
      </c>
      <c r="H42" s="1">
        <v>40</v>
      </c>
      <c r="I42" s="1">
        <f t="shared" ref="I42:I45" si="15">(E42+F42+H42)</f>
        <v>700</v>
      </c>
      <c r="J42" s="1">
        <v>700</v>
      </c>
      <c r="K42" s="1">
        <v>750</v>
      </c>
      <c r="L42" s="1">
        <f t="shared" ref="L42" si="16">(K42-J42)</f>
        <v>50</v>
      </c>
      <c r="M42" s="8">
        <f t="shared" ref="M42" si="17">ROUND(L42/J42,4)</f>
        <v>7.1400000000000005E-2</v>
      </c>
      <c r="N42" s="1"/>
      <c r="O42" s="1"/>
      <c r="P42" s="1"/>
    </row>
    <row r="43" spans="1:16" hidden="1">
      <c r="A43" s="1" t="s">
        <v>13</v>
      </c>
      <c r="B43" s="1" t="s">
        <v>38</v>
      </c>
      <c r="C43" s="1" t="s">
        <v>361</v>
      </c>
      <c r="D43" s="1" t="s">
        <v>9</v>
      </c>
      <c r="E43" s="1">
        <v>110</v>
      </c>
      <c r="F43" s="1">
        <v>25</v>
      </c>
      <c r="G43" s="1" t="s">
        <v>121</v>
      </c>
      <c r="H43" s="1"/>
      <c r="I43" s="1">
        <f t="shared" si="15"/>
        <v>135</v>
      </c>
      <c r="J43" s="1">
        <f>I43</f>
        <v>135</v>
      </c>
      <c r="K43" s="1">
        <v>190</v>
      </c>
      <c r="L43" s="1">
        <f>(K43-J43)</f>
        <v>55</v>
      </c>
      <c r="M43" s="8">
        <f t="shared" ref="M43" si="18">ROUND(L43/J43,4)</f>
        <v>0.40739999999999998</v>
      </c>
      <c r="N43" s="1" t="s">
        <v>414</v>
      </c>
      <c r="O43" s="1"/>
      <c r="P43" s="1"/>
    </row>
    <row r="44" spans="1:16" hidden="1">
      <c r="A44" s="1" t="s">
        <v>13</v>
      </c>
      <c r="B44" s="1" t="s">
        <v>97</v>
      </c>
      <c r="C44" s="1" t="s">
        <v>54</v>
      </c>
      <c r="D44" s="1" t="s">
        <v>8</v>
      </c>
      <c r="E44" s="1">
        <v>1103</v>
      </c>
      <c r="F44" s="1">
        <v>63</v>
      </c>
      <c r="G44" s="1" t="s">
        <v>121</v>
      </c>
      <c r="H44" s="1">
        <v>41</v>
      </c>
      <c r="I44" s="1">
        <f t="shared" si="15"/>
        <v>1207</v>
      </c>
      <c r="J44" s="1">
        <f>I44</f>
        <v>1207</v>
      </c>
      <c r="K44" s="1">
        <v>1700</v>
      </c>
      <c r="L44" s="1">
        <f t="shared" ref="L44" si="19">(K44-J44)</f>
        <v>493</v>
      </c>
      <c r="M44" s="8">
        <f>ROUND(L44/J44,4)</f>
        <v>0.40849999999999997</v>
      </c>
      <c r="N44" s="1" t="s">
        <v>24</v>
      </c>
      <c r="O44" s="1"/>
      <c r="P44" s="1"/>
    </row>
    <row r="45" spans="1:16" hidden="1">
      <c r="A45" s="1" t="s">
        <v>13</v>
      </c>
      <c r="B45" s="1" t="s">
        <v>38</v>
      </c>
      <c r="C45" s="1" t="s">
        <v>49</v>
      </c>
      <c r="D45" s="1" t="s">
        <v>8</v>
      </c>
      <c r="E45" s="1">
        <v>276</v>
      </c>
      <c r="F45" s="1">
        <v>17</v>
      </c>
      <c r="G45" s="1" t="s">
        <v>121</v>
      </c>
      <c r="H45" s="1">
        <v>41</v>
      </c>
      <c r="I45" s="1">
        <f t="shared" si="15"/>
        <v>334</v>
      </c>
      <c r="J45" s="1">
        <f>I45</f>
        <v>334</v>
      </c>
      <c r="K45" s="1">
        <v>409</v>
      </c>
      <c r="L45" s="1">
        <f>(K45-J45)</f>
        <v>75</v>
      </c>
      <c r="M45" s="8">
        <f>ROUND(L45/J45,4)</f>
        <v>0.22459999999999999</v>
      </c>
      <c r="N45" s="1"/>
      <c r="O45" s="1"/>
      <c r="P45" s="1"/>
    </row>
    <row r="46" spans="1:16" hidden="1">
      <c r="A46" s="1" t="s">
        <v>13</v>
      </c>
      <c r="B46" s="1" t="s">
        <v>53</v>
      </c>
      <c r="C46" s="1" t="s">
        <v>52</v>
      </c>
      <c r="D46" s="1" t="s">
        <v>8</v>
      </c>
      <c r="E46" s="1">
        <v>306</v>
      </c>
      <c r="F46" s="1">
        <v>18</v>
      </c>
      <c r="G46" s="1" t="s">
        <v>5</v>
      </c>
      <c r="H46" s="1">
        <v>28</v>
      </c>
      <c r="I46" s="1">
        <f t="shared" si="4"/>
        <v>352</v>
      </c>
      <c r="J46" s="1"/>
      <c r="K46" s="1"/>
      <c r="L46" s="1"/>
      <c r="M46" s="8"/>
      <c r="N46" s="1"/>
      <c r="O46" s="1"/>
      <c r="P46" s="1" t="s">
        <v>372</v>
      </c>
    </row>
    <row r="47" spans="1:16" hidden="1">
      <c r="A47" s="1" t="s">
        <v>13</v>
      </c>
      <c r="B47" s="1" t="s">
        <v>53</v>
      </c>
      <c r="C47" s="1" t="s">
        <v>175</v>
      </c>
      <c r="D47" s="1" t="s">
        <v>9</v>
      </c>
      <c r="E47" s="1">
        <v>328</v>
      </c>
      <c r="F47" s="1">
        <v>21</v>
      </c>
      <c r="G47" s="1" t="s">
        <v>337</v>
      </c>
      <c r="H47" s="1">
        <v>29</v>
      </c>
      <c r="I47" s="1">
        <f t="shared" si="4"/>
        <v>378</v>
      </c>
      <c r="J47" s="1"/>
      <c r="K47" s="1"/>
      <c r="L47" s="1"/>
      <c r="M47" s="8"/>
      <c r="N47" s="1"/>
      <c r="O47" s="1"/>
      <c r="P47" s="1" t="s">
        <v>372</v>
      </c>
    </row>
    <row r="48" spans="1:16" hidden="1">
      <c r="A48" s="1" t="s">
        <v>13</v>
      </c>
      <c r="B48" s="1" t="s">
        <v>38</v>
      </c>
      <c r="C48" s="1" t="s">
        <v>37</v>
      </c>
      <c r="D48" s="1" t="s">
        <v>8</v>
      </c>
      <c r="E48" s="1">
        <v>257</v>
      </c>
      <c r="F48" s="1">
        <v>23</v>
      </c>
      <c r="G48" s="1" t="s">
        <v>121</v>
      </c>
      <c r="H48" s="1">
        <v>29</v>
      </c>
      <c r="I48" s="1">
        <f t="shared" si="4"/>
        <v>309</v>
      </c>
      <c r="J48" s="1">
        <v>309</v>
      </c>
      <c r="K48" s="1">
        <v>399</v>
      </c>
      <c r="L48" s="1">
        <f>(K48-J48)</f>
        <v>90</v>
      </c>
      <c r="M48" s="8">
        <f>ROUND(L48/J48,4)</f>
        <v>0.2913</v>
      </c>
      <c r="N48" s="1" t="s">
        <v>26</v>
      </c>
      <c r="O48" s="1"/>
      <c r="P48" s="1" t="s">
        <v>372</v>
      </c>
    </row>
    <row r="49" spans="1:16" hidden="1">
      <c r="A49" s="1" t="s">
        <v>13</v>
      </c>
      <c r="B49" s="1" t="s">
        <v>97</v>
      </c>
      <c r="C49" s="1" t="s">
        <v>48</v>
      </c>
      <c r="D49" s="1" t="s">
        <v>9</v>
      </c>
      <c r="E49" s="1">
        <v>1641</v>
      </c>
      <c r="F49" s="1">
        <v>46</v>
      </c>
      <c r="G49" s="1" t="s">
        <v>5</v>
      </c>
      <c r="H49" s="1">
        <v>29</v>
      </c>
      <c r="I49" s="1">
        <f t="shared" si="4"/>
        <v>1716</v>
      </c>
      <c r="J49" s="1"/>
      <c r="K49" s="1"/>
      <c r="L49" s="1"/>
      <c r="M49" s="8"/>
      <c r="N49" s="1" t="s">
        <v>24</v>
      </c>
      <c r="O49" s="1" t="s">
        <v>303</v>
      </c>
      <c r="P49" s="1" t="s">
        <v>372</v>
      </c>
    </row>
    <row r="50" spans="1:16" hidden="1">
      <c r="A50" s="1" t="s">
        <v>13</v>
      </c>
      <c r="B50" s="1" t="s">
        <v>38</v>
      </c>
      <c r="C50" s="1" t="s">
        <v>309</v>
      </c>
      <c r="D50" s="1" t="s">
        <v>8</v>
      </c>
      <c r="E50" s="1">
        <v>108</v>
      </c>
      <c r="F50" s="1">
        <v>5</v>
      </c>
      <c r="G50" s="1" t="s">
        <v>5</v>
      </c>
      <c r="H50" s="1">
        <v>28</v>
      </c>
      <c r="I50" s="1">
        <f t="shared" ref="I50" si="20">(E50+F50+H50)</f>
        <v>141</v>
      </c>
      <c r="J50" s="1"/>
      <c r="K50" s="1"/>
      <c r="L50" s="1"/>
      <c r="M50" s="8"/>
      <c r="N50" s="1" t="s">
        <v>305</v>
      </c>
      <c r="O50" s="1"/>
      <c r="P50" s="1" t="s">
        <v>372</v>
      </c>
    </row>
    <row r="51" spans="1:16" hidden="1">
      <c r="A51" s="1" t="s">
        <v>13</v>
      </c>
      <c r="B51" s="1" t="s">
        <v>97</v>
      </c>
      <c r="C51" s="1" t="s">
        <v>55</v>
      </c>
      <c r="D51" s="1" t="s">
        <v>8</v>
      </c>
      <c r="E51" s="1">
        <v>2033</v>
      </c>
      <c r="F51" s="1">
        <v>50</v>
      </c>
      <c r="G51" s="1" t="s">
        <v>121</v>
      </c>
      <c r="H51" s="1">
        <v>37</v>
      </c>
      <c r="I51" s="1">
        <f>(E51+F51+H51)</f>
        <v>2120</v>
      </c>
      <c r="J51" s="1">
        <v>2120</v>
      </c>
      <c r="K51" s="1">
        <v>2088</v>
      </c>
      <c r="L51" s="1">
        <f t="shared" ref="L51" si="21">(K51-J51)</f>
        <v>-32</v>
      </c>
      <c r="M51" s="8">
        <f>ROUND(L51/J51,4)</f>
        <v>-1.5100000000000001E-2</v>
      </c>
      <c r="N51" s="1" t="s">
        <v>24</v>
      </c>
      <c r="O51" s="1"/>
      <c r="P51" s="1"/>
    </row>
    <row r="52" spans="1:16">
      <c r="A52" s="1" t="s">
        <v>13</v>
      </c>
      <c r="B52" s="1" t="s">
        <v>38</v>
      </c>
      <c r="C52" s="1" t="s">
        <v>56</v>
      </c>
      <c r="D52" s="1" t="s">
        <v>8</v>
      </c>
      <c r="E52" s="1">
        <v>456</v>
      </c>
      <c r="F52" s="1">
        <v>53</v>
      </c>
      <c r="G52" s="1" t="s">
        <v>4</v>
      </c>
      <c r="H52" s="1">
        <v>37</v>
      </c>
      <c r="I52" s="1">
        <f>(E52+F52+H52)</f>
        <v>546</v>
      </c>
      <c r="J52" s="1">
        <v>546</v>
      </c>
      <c r="K52" s="1">
        <v>655</v>
      </c>
      <c r="L52" s="1">
        <f>(K52-J52)</f>
        <v>109</v>
      </c>
      <c r="M52" s="8">
        <f>ROUND(L52/J52,4)</f>
        <v>0.1996</v>
      </c>
      <c r="N52" s="1" t="s">
        <v>353</v>
      </c>
      <c r="O52" s="1"/>
      <c r="P52" s="1"/>
    </row>
    <row r="53" spans="1:16" hidden="1">
      <c r="A53" s="1" t="s">
        <v>13</v>
      </c>
      <c r="B53" s="1" t="s">
        <v>38</v>
      </c>
      <c r="C53" s="1" t="s">
        <v>49</v>
      </c>
      <c r="D53" s="1" t="s">
        <v>8</v>
      </c>
      <c r="E53" s="1">
        <v>276</v>
      </c>
      <c r="F53" s="1">
        <v>20</v>
      </c>
      <c r="G53" s="1" t="s">
        <v>121</v>
      </c>
      <c r="H53" s="1">
        <v>37</v>
      </c>
      <c r="I53" s="1">
        <f>(E53+F53+H53)</f>
        <v>333</v>
      </c>
      <c r="J53" s="1">
        <f>I53</f>
        <v>333</v>
      </c>
      <c r="K53" s="1">
        <v>400</v>
      </c>
      <c r="L53" s="1">
        <f>(K53-J53)</f>
        <v>67</v>
      </c>
      <c r="M53" s="8">
        <f>ROUND(L53/J53,4)</f>
        <v>0.20119999999999999</v>
      </c>
      <c r="N53" s="1"/>
      <c r="O53" s="1"/>
      <c r="P53" s="1"/>
    </row>
    <row r="54" spans="1:16" hidden="1">
      <c r="A54" s="1" t="s">
        <v>13</v>
      </c>
      <c r="B54" s="1" t="s">
        <v>97</v>
      </c>
      <c r="C54" s="1" t="s">
        <v>367</v>
      </c>
      <c r="D54" s="1" t="s">
        <v>9</v>
      </c>
      <c r="E54" s="1">
        <v>1333</v>
      </c>
      <c r="F54" s="1">
        <v>28</v>
      </c>
      <c r="G54" s="1" t="s">
        <v>121</v>
      </c>
      <c r="H54" s="1">
        <v>56</v>
      </c>
      <c r="I54" s="1">
        <f t="shared" ref="I54" si="22">(E54+F54+H54)</f>
        <v>1417</v>
      </c>
      <c r="J54" s="1">
        <v>1417</v>
      </c>
      <c r="K54" s="1">
        <v>1597</v>
      </c>
      <c r="L54" s="1">
        <f>(K54-J54)</f>
        <v>180</v>
      </c>
      <c r="M54" s="8">
        <f>ROUND(L54/J54,4)</f>
        <v>0.127</v>
      </c>
      <c r="N54" s="1" t="s">
        <v>25</v>
      </c>
      <c r="O54" s="1"/>
      <c r="P54" s="1"/>
    </row>
    <row r="55" spans="1:16" hidden="1">
      <c r="A55" s="1" t="s">
        <v>13</v>
      </c>
      <c r="B55" s="1" t="s">
        <v>38</v>
      </c>
      <c r="C55" s="1" t="s">
        <v>73</v>
      </c>
      <c r="D55" s="1" t="s">
        <v>8</v>
      </c>
      <c r="E55" s="1">
        <v>1100</v>
      </c>
      <c r="F55" s="1">
        <v>37</v>
      </c>
      <c r="G55" s="1" t="s">
        <v>5</v>
      </c>
      <c r="H55" s="1">
        <v>46</v>
      </c>
      <c r="I55" s="1">
        <f t="shared" ref="I55" si="23">(E55+F55+H55)</f>
        <v>1183</v>
      </c>
      <c r="J55" s="1"/>
      <c r="K55" s="1"/>
      <c r="L55" s="1"/>
      <c r="M55" s="8"/>
      <c r="N55" s="1" t="s">
        <v>322</v>
      </c>
      <c r="O55" s="1"/>
      <c r="P55" s="1"/>
    </row>
    <row r="56" spans="1:16" hidden="1">
      <c r="A56" s="1" t="s">
        <v>377</v>
      </c>
      <c r="B56" s="1" t="s">
        <v>378</v>
      </c>
      <c r="C56" s="1" t="s">
        <v>379</v>
      </c>
      <c r="D56" s="1" t="s">
        <v>363</v>
      </c>
      <c r="E56" s="1">
        <v>147</v>
      </c>
      <c r="F56" s="1">
        <v>1</v>
      </c>
      <c r="G56" s="1" t="s">
        <v>5</v>
      </c>
      <c r="H56" s="1">
        <v>6</v>
      </c>
      <c r="I56" s="1">
        <f>(E56+F56+H56)</f>
        <v>154</v>
      </c>
      <c r="J56" s="1"/>
      <c r="K56" s="1"/>
      <c r="L56" s="1"/>
      <c r="M56" s="8"/>
      <c r="N56" s="1"/>
      <c r="O56" s="1"/>
      <c r="P56" s="1"/>
    </row>
    <row r="57" spans="1:16" hidden="1">
      <c r="A57" s="1" t="s">
        <v>13</v>
      </c>
      <c r="B57" s="1" t="s">
        <v>97</v>
      </c>
      <c r="C57" s="1" t="s">
        <v>57</v>
      </c>
      <c r="D57" s="1" t="s">
        <v>8</v>
      </c>
      <c r="E57" s="1">
        <v>877</v>
      </c>
      <c r="F57" s="1">
        <v>75</v>
      </c>
      <c r="G57" s="1" t="s">
        <v>121</v>
      </c>
      <c r="H57" s="1">
        <v>69</v>
      </c>
      <c r="I57" s="1">
        <f>(E57+F57+H57)</f>
        <v>1021</v>
      </c>
      <c r="J57" s="1">
        <v>1021</v>
      </c>
      <c r="K57" s="1">
        <v>1610</v>
      </c>
      <c r="L57" s="1">
        <f t="shared" ref="L57" si="24">(K57-J57)</f>
        <v>589</v>
      </c>
      <c r="M57" s="8">
        <f t="shared" ref="M57" si="25">ROUND(L57/J57,4)</f>
        <v>0.57689999999999997</v>
      </c>
      <c r="N57" s="1" t="s">
        <v>25</v>
      </c>
      <c r="O57" s="1"/>
      <c r="P57" s="1" t="s">
        <v>396</v>
      </c>
    </row>
    <row r="58" spans="1:16" hidden="1">
      <c r="A58" s="1" t="s">
        <v>13</v>
      </c>
      <c r="B58" s="1" t="s">
        <v>383</v>
      </c>
      <c r="C58" s="1" t="s">
        <v>77</v>
      </c>
      <c r="D58" s="1" t="s">
        <v>363</v>
      </c>
      <c r="E58" s="1">
        <v>209</v>
      </c>
      <c r="F58" s="1">
        <v>10</v>
      </c>
      <c r="G58" s="1" t="s">
        <v>5</v>
      </c>
      <c r="H58" s="1">
        <v>16</v>
      </c>
      <c r="I58" s="1">
        <f t="shared" ref="I58" si="26">(E58+F58+H58)</f>
        <v>235</v>
      </c>
      <c r="J58" s="1"/>
      <c r="K58" s="1"/>
      <c r="L58" s="1"/>
      <c r="M58" s="8"/>
      <c r="N58" s="1"/>
      <c r="O58" s="1"/>
      <c r="P58" s="1" t="s">
        <v>396</v>
      </c>
    </row>
    <row r="59" spans="1:16" hidden="1">
      <c r="A59" s="1" t="s">
        <v>13</v>
      </c>
      <c r="B59" s="1" t="s">
        <v>38</v>
      </c>
      <c r="C59" s="1" t="s">
        <v>308</v>
      </c>
      <c r="D59" s="1" t="s">
        <v>8</v>
      </c>
      <c r="E59" s="1">
        <v>151</v>
      </c>
      <c r="F59" s="1">
        <v>6</v>
      </c>
      <c r="G59" s="1" t="s">
        <v>5</v>
      </c>
      <c r="H59" s="1">
        <v>11</v>
      </c>
      <c r="I59" s="1">
        <f>(E59+F59+H59)</f>
        <v>168</v>
      </c>
      <c r="J59" s="1"/>
      <c r="K59" s="1"/>
      <c r="L59" s="1"/>
      <c r="M59" s="8"/>
      <c r="N59" s="1" t="s">
        <v>306</v>
      </c>
      <c r="O59" s="1"/>
      <c r="P59" s="1" t="s">
        <v>396</v>
      </c>
    </row>
    <row r="60" spans="1:16" hidden="1">
      <c r="A60" s="1" t="s">
        <v>13</v>
      </c>
      <c r="B60" s="1" t="s">
        <v>38</v>
      </c>
      <c r="C60" s="1" t="s">
        <v>368</v>
      </c>
      <c r="D60" s="1" t="s">
        <v>9</v>
      </c>
      <c r="E60" s="1">
        <v>751</v>
      </c>
      <c r="F60" s="1">
        <v>18</v>
      </c>
      <c r="G60" s="1" t="s">
        <v>5</v>
      </c>
      <c r="H60" s="1">
        <v>56</v>
      </c>
      <c r="I60" s="1">
        <f>(E60+F60+H60)</f>
        <v>825</v>
      </c>
      <c r="J60" s="1"/>
      <c r="K60" s="1"/>
      <c r="L60" s="1"/>
      <c r="M60" s="8"/>
      <c r="N60" s="1" t="s">
        <v>373</v>
      </c>
      <c r="O60" s="1"/>
      <c r="P60" s="1" t="s">
        <v>396</v>
      </c>
    </row>
    <row r="61" spans="1:16" hidden="1">
      <c r="A61" s="1" t="s">
        <v>13</v>
      </c>
      <c r="B61" s="1" t="s">
        <v>97</v>
      </c>
      <c r="C61" s="1" t="s">
        <v>48</v>
      </c>
      <c r="D61" s="1" t="s">
        <v>8</v>
      </c>
      <c r="E61" s="1">
        <v>1315</v>
      </c>
      <c r="F61" s="1">
        <v>47</v>
      </c>
      <c r="G61" s="1" t="s">
        <v>121</v>
      </c>
      <c r="H61" s="1">
        <v>73</v>
      </c>
      <c r="I61" s="1">
        <f>(E61+F61+H61)</f>
        <v>1435</v>
      </c>
      <c r="J61" s="1">
        <v>1435</v>
      </c>
      <c r="K61" s="1">
        <v>1569</v>
      </c>
      <c r="L61" s="1">
        <f t="shared" ref="L61" si="27">(K61-J61)</f>
        <v>134</v>
      </c>
      <c r="M61" s="8">
        <f t="shared" ref="M61" si="28">ROUND(L61/J61,4)</f>
        <v>9.3399999999999997E-2</v>
      </c>
      <c r="N61" s="1" t="s">
        <v>25</v>
      </c>
      <c r="O61" s="1"/>
      <c r="P61" s="1" t="s">
        <v>397</v>
      </c>
    </row>
    <row r="62" spans="1:16" hidden="1">
      <c r="A62" s="1" t="s">
        <v>13</v>
      </c>
      <c r="B62" s="1" t="s">
        <v>38</v>
      </c>
      <c r="C62" s="1" t="s">
        <v>49</v>
      </c>
      <c r="D62" s="1" t="s">
        <v>8</v>
      </c>
      <c r="E62" s="1">
        <v>236</v>
      </c>
      <c r="F62" s="1">
        <v>20</v>
      </c>
      <c r="G62" s="1" t="s">
        <v>5</v>
      </c>
      <c r="H62" s="1">
        <v>13</v>
      </c>
      <c r="I62" s="1">
        <f t="shared" si="4"/>
        <v>269</v>
      </c>
      <c r="J62" s="1"/>
      <c r="K62" s="1"/>
      <c r="L62" s="1"/>
      <c r="M62" s="8"/>
      <c r="N62" s="1"/>
      <c r="O62" s="1"/>
      <c r="P62" s="1" t="s">
        <v>397</v>
      </c>
    </row>
    <row r="63" spans="1:16" hidden="1">
      <c r="A63" s="1" t="s">
        <v>13</v>
      </c>
      <c r="B63" s="1" t="s">
        <v>38</v>
      </c>
      <c r="C63" s="1" t="s">
        <v>321</v>
      </c>
      <c r="D63" s="1" t="s">
        <v>8</v>
      </c>
      <c r="E63" s="1">
        <v>740</v>
      </c>
      <c r="F63" s="1">
        <v>19</v>
      </c>
      <c r="G63" s="1" t="s">
        <v>5</v>
      </c>
      <c r="H63" s="1">
        <v>41</v>
      </c>
      <c r="I63" s="1">
        <f t="shared" si="4"/>
        <v>800</v>
      </c>
      <c r="J63" s="1"/>
      <c r="K63" s="1"/>
      <c r="L63" s="1"/>
      <c r="M63" s="8"/>
      <c r="N63" s="1" t="s">
        <v>364</v>
      </c>
      <c r="O63" s="1"/>
      <c r="P63" s="1" t="s">
        <v>397</v>
      </c>
    </row>
    <row r="64" spans="1:16" hidden="1">
      <c r="A64" s="1" t="s">
        <v>13</v>
      </c>
      <c r="B64" s="1" t="s">
        <v>78</v>
      </c>
      <c r="C64" s="1" t="s">
        <v>117</v>
      </c>
      <c r="D64" s="1" t="s">
        <v>29</v>
      </c>
      <c r="E64" s="1">
        <v>222</v>
      </c>
      <c r="F64" s="1">
        <v>19</v>
      </c>
      <c r="G64" s="1" t="s">
        <v>4</v>
      </c>
      <c r="H64" s="1">
        <v>13</v>
      </c>
      <c r="I64" s="1">
        <f>(E64+F64+H64)</f>
        <v>254</v>
      </c>
      <c r="J64" s="1">
        <v>254</v>
      </c>
      <c r="K64" s="1">
        <v>369</v>
      </c>
      <c r="L64" s="1">
        <f t="shared" ref="L64" si="29">(K64-J64)</f>
        <v>115</v>
      </c>
      <c r="M64" s="8">
        <f t="shared" ref="M64" si="30">ROUND(L64/J64,4)</f>
        <v>0.45279999999999998</v>
      </c>
      <c r="N64" s="1" t="s">
        <v>137</v>
      </c>
      <c r="O64" s="1"/>
      <c r="P64" s="1" t="s">
        <v>397</v>
      </c>
    </row>
    <row r="65" spans="1:16" hidden="1">
      <c r="A65" s="1" t="s">
        <v>13</v>
      </c>
      <c r="B65" s="1" t="s">
        <v>38</v>
      </c>
      <c r="C65" s="1" t="s">
        <v>362</v>
      </c>
      <c r="D65" s="1" t="s">
        <v>304</v>
      </c>
      <c r="E65" s="1">
        <v>120</v>
      </c>
      <c r="F65" s="1">
        <v>40</v>
      </c>
      <c r="G65" s="1" t="s">
        <v>337</v>
      </c>
      <c r="H65" s="1"/>
      <c r="I65" s="1">
        <f>(E65+F65+H65)</f>
        <v>160</v>
      </c>
      <c r="J65" s="1"/>
      <c r="K65" s="1"/>
      <c r="L65" s="1"/>
      <c r="M65" s="8"/>
      <c r="N65" s="1"/>
      <c r="O65" s="1" t="s">
        <v>303</v>
      </c>
      <c r="P65" s="1"/>
    </row>
    <row r="66" spans="1:16" hidden="1">
      <c r="A66" s="1" t="s">
        <v>13</v>
      </c>
      <c r="B66" s="1" t="s">
        <v>38</v>
      </c>
      <c r="C66" s="1" t="s">
        <v>361</v>
      </c>
      <c r="D66" s="1" t="s">
        <v>363</v>
      </c>
      <c r="E66" s="1">
        <v>233</v>
      </c>
      <c r="F66" s="1">
        <v>45</v>
      </c>
      <c r="G66" s="1" t="s">
        <v>5</v>
      </c>
      <c r="H66" s="1"/>
      <c r="I66" s="1">
        <f>(E66+F66+H66)</f>
        <v>278</v>
      </c>
      <c r="J66" s="1"/>
      <c r="K66" s="1"/>
      <c r="L66" s="1"/>
      <c r="M66" s="8"/>
      <c r="N66" s="1" t="s">
        <v>416</v>
      </c>
      <c r="O66" s="1" t="s">
        <v>412</v>
      </c>
      <c r="P66" s="1"/>
    </row>
    <row r="67" spans="1:16" hidden="1">
      <c r="A67" s="1" t="s">
        <v>13</v>
      </c>
      <c r="B67" s="1" t="s">
        <v>38</v>
      </c>
      <c r="C67" s="1" t="s">
        <v>395</v>
      </c>
      <c r="D67" s="1" t="s">
        <v>8</v>
      </c>
      <c r="E67" s="1">
        <v>1426</v>
      </c>
      <c r="F67" s="1">
        <v>163</v>
      </c>
      <c r="G67" s="1" t="s">
        <v>4</v>
      </c>
      <c r="H67" s="1">
        <v>105</v>
      </c>
      <c r="I67" s="1">
        <f>(E67+F67+H67)</f>
        <v>1694</v>
      </c>
      <c r="J67" s="1">
        <v>1694</v>
      </c>
      <c r="K67" s="1">
        <v>2020</v>
      </c>
      <c r="L67" s="1">
        <f>(K67-J67)</f>
        <v>326</v>
      </c>
      <c r="M67" s="8">
        <f>ROUND(L67/J67,4)</f>
        <v>0.19239999999999999</v>
      </c>
      <c r="N67" s="1"/>
      <c r="O67" s="1"/>
      <c r="P67" s="1" t="s">
        <v>418</v>
      </c>
    </row>
    <row r="68" spans="1:16" hidden="1">
      <c r="A68" s="1" t="s">
        <v>13</v>
      </c>
      <c r="B68" s="1" t="s">
        <v>38</v>
      </c>
      <c r="C68" s="1" t="s">
        <v>51</v>
      </c>
      <c r="D68" s="1" t="s">
        <v>8</v>
      </c>
      <c r="E68" s="1">
        <v>321</v>
      </c>
      <c r="F68" s="1">
        <v>28</v>
      </c>
      <c r="G68" s="1" t="s">
        <v>5</v>
      </c>
      <c r="H68" s="1">
        <v>14</v>
      </c>
      <c r="I68" s="1">
        <f t="shared" ref="I68" si="31">(E68+F68+H68)</f>
        <v>363</v>
      </c>
      <c r="J68" s="1"/>
      <c r="K68" s="1"/>
      <c r="L68" s="1"/>
      <c r="M68" s="8"/>
      <c r="N68" s="1"/>
      <c r="O68" s="1"/>
      <c r="P68" s="1" t="s">
        <v>418</v>
      </c>
    </row>
    <row r="69" spans="1:16">
      <c r="A69" s="1" t="s">
        <v>13</v>
      </c>
      <c r="B69" s="1" t="s">
        <v>38</v>
      </c>
      <c r="C69" s="1" t="s">
        <v>375</v>
      </c>
      <c r="D69" s="1" t="s">
        <v>363</v>
      </c>
      <c r="E69" s="1">
        <v>750</v>
      </c>
      <c r="F69" s="1">
        <v>28</v>
      </c>
      <c r="G69" s="1" t="s">
        <v>5</v>
      </c>
      <c r="H69" s="1">
        <v>33</v>
      </c>
      <c r="I69" s="1">
        <f t="shared" ref="I69:I77" si="32">(E69+F69+H69)</f>
        <v>811</v>
      </c>
      <c r="J69" s="1"/>
      <c r="K69" s="1"/>
      <c r="L69" s="1"/>
      <c r="M69" s="8"/>
      <c r="N69" s="1"/>
      <c r="O69" s="1"/>
      <c r="P69" s="1" t="s">
        <v>418</v>
      </c>
    </row>
    <row r="70" spans="1:16" hidden="1">
      <c r="A70" s="1" t="s">
        <v>13</v>
      </c>
      <c r="B70" s="1" t="s">
        <v>38</v>
      </c>
      <c r="C70" s="1" t="s">
        <v>47</v>
      </c>
      <c r="D70" s="1" t="s">
        <v>8</v>
      </c>
      <c r="E70" s="1">
        <v>306</v>
      </c>
      <c r="F70" s="1">
        <v>54</v>
      </c>
      <c r="G70" s="1" t="s">
        <v>5</v>
      </c>
      <c r="H70" s="1">
        <v>13</v>
      </c>
      <c r="I70" s="1">
        <f t="shared" si="32"/>
        <v>373</v>
      </c>
      <c r="J70" s="1"/>
      <c r="K70" s="1"/>
      <c r="L70" s="1"/>
      <c r="M70" s="8"/>
      <c r="N70" s="1"/>
      <c r="O70" s="1"/>
      <c r="P70" s="1" t="s">
        <v>418</v>
      </c>
    </row>
    <row r="71" spans="1:16" hidden="1">
      <c r="A71" s="1" t="s">
        <v>13</v>
      </c>
      <c r="B71" s="1" t="s">
        <v>97</v>
      </c>
      <c r="C71" s="1" t="s">
        <v>48</v>
      </c>
      <c r="D71" s="1" t="s">
        <v>8</v>
      </c>
      <c r="E71" s="1">
        <v>1692</v>
      </c>
      <c r="F71" s="1">
        <v>72</v>
      </c>
      <c r="G71" s="1" t="s">
        <v>5</v>
      </c>
      <c r="H71" s="1">
        <v>74</v>
      </c>
      <c r="I71" s="1">
        <f t="shared" si="32"/>
        <v>1838</v>
      </c>
      <c r="J71" s="1"/>
      <c r="K71" s="1"/>
      <c r="L71" s="1"/>
      <c r="M71" s="8"/>
      <c r="N71" s="1" t="s">
        <v>24</v>
      </c>
      <c r="O71" s="1"/>
      <c r="P71" s="1" t="s">
        <v>418</v>
      </c>
    </row>
    <row r="72" spans="1:16" hidden="1">
      <c r="A72" s="1" t="s">
        <v>13</v>
      </c>
      <c r="B72" s="1" t="s">
        <v>38</v>
      </c>
      <c r="C72" s="1" t="s">
        <v>48</v>
      </c>
      <c r="D72" s="1" t="s">
        <v>29</v>
      </c>
      <c r="E72" s="1">
        <v>267</v>
      </c>
      <c r="F72" s="1">
        <v>67</v>
      </c>
      <c r="G72" s="1" t="s">
        <v>5</v>
      </c>
      <c r="H72" s="1"/>
      <c r="I72" s="1">
        <f t="shared" si="32"/>
        <v>334</v>
      </c>
      <c r="J72" s="1"/>
      <c r="K72" s="1"/>
      <c r="L72" s="1"/>
      <c r="M72" s="8"/>
      <c r="N72" s="1"/>
      <c r="O72" s="1"/>
      <c r="P72" s="1" t="s">
        <v>418</v>
      </c>
    </row>
    <row r="73" spans="1:16" hidden="1">
      <c r="A73" s="1" t="s">
        <v>13</v>
      </c>
      <c r="B73" s="1" t="s">
        <v>38</v>
      </c>
      <c r="C73" s="1" t="s">
        <v>399</v>
      </c>
      <c r="D73" s="1" t="s">
        <v>363</v>
      </c>
      <c r="E73" s="1">
        <v>184</v>
      </c>
      <c r="F73" s="1">
        <v>68</v>
      </c>
      <c r="G73" s="1" t="s">
        <v>121</v>
      </c>
      <c r="H73" s="1"/>
      <c r="I73" s="1">
        <f t="shared" si="32"/>
        <v>252</v>
      </c>
      <c r="J73" s="1">
        <v>252</v>
      </c>
      <c r="K73" s="1">
        <v>321</v>
      </c>
      <c r="L73" s="1">
        <f>(K73-J73)</f>
        <v>69</v>
      </c>
      <c r="M73" s="8">
        <f>ROUND(L73/J73,4)</f>
        <v>0.27379999999999999</v>
      </c>
      <c r="N73" s="1"/>
      <c r="O73" s="1"/>
      <c r="P73" s="1" t="s">
        <v>418</v>
      </c>
    </row>
    <row r="74" spans="1:16" hidden="1">
      <c r="A74" s="1" t="s">
        <v>13</v>
      </c>
      <c r="B74" s="1" t="s">
        <v>38</v>
      </c>
      <c r="C74" s="1" t="s">
        <v>580</v>
      </c>
      <c r="D74" s="1" t="s">
        <v>8</v>
      </c>
      <c r="E74" s="1">
        <v>121</v>
      </c>
      <c r="F74" s="1">
        <v>4</v>
      </c>
      <c r="G74" s="1" t="s">
        <v>5</v>
      </c>
      <c r="H74" s="1">
        <v>3</v>
      </c>
      <c r="I74" s="1">
        <f t="shared" si="32"/>
        <v>128</v>
      </c>
      <c r="J74" s="1"/>
      <c r="K74" s="1"/>
      <c r="L74" s="1"/>
      <c r="M74" s="8"/>
      <c r="N74" s="1" t="s">
        <v>306</v>
      </c>
      <c r="O74" s="1"/>
      <c r="P74" s="1" t="s">
        <v>454</v>
      </c>
    </row>
    <row r="75" spans="1:16" hidden="1">
      <c r="A75" s="1" t="s">
        <v>13</v>
      </c>
      <c r="B75" s="1" t="s">
        <v>97</v>
      </c>
      <c r="C75" s="1" t="s">
        <v>367</v>
      </c>
      <c r="D75" s="1" t="s">
        <v>363</v>
      </c>
      <c r="E75" s="1">
        <v>2212</v>
      </c>
      <c r="F75" s="1">
        <v>48</v>
      </c>
      <c r="G75" s="1" t="s">
        <v>121</v>
      </c>
      <c r="H75" s="1">
        <v>56</v>
      </c>
      <c r="I75" s="1">
        <f t="shared" si="32"/>
        <v>2316</v>
      </c>
      <c r="J75" s="1">
        <v>2316</v>
      </c>
      <c r="K75" s="1">
        <v>2800</v>
      </c>
      <c r="L75" s="1">
        <f>(K75-J75)</f>
        <v>484</v>
      </c>
      <c r="M75" s="8">
        <f>ROUND(L75/J75,4)</f>
        <v>0.20899999999999999</v>
      </c>
      <c r="N75" s="1" t="s">
        <v>404</v>
      </c>
      <c r="O75" s="1"/>
      <c r="P75" s="1" t="s">
        <v>454</v>
      </c>
    </row>
    <row r="76" spans="1:16" hidden="1">
      <c r="A76" s="1" t="s">
        <v>13</v>
      </c>
      <c r="B76" s="1" t="s">
        <v>97</v>
      </c>
      <c r="C76" s="1" t="s">
        <v>453</v>
      </c>
      <c r="D76" s="1" t="s">
        <v>363</v>
      </c>
      <c r="E76" s="1">
        <v>1545</v>
      </c>
      <c r="F76" s="1">
        <v>69</v>
      </c>
      <c r="G76" s="1" t="s">
        <v>121</v>
      </c>
      <c r="H76" s="1">
        <v>39</v>
      </c>
      <c r="I76" s="1">
        <f t="shared" si="32"/>
        <v>1653</v>
      </c>
      <c r="J76" s="1">
        <v>1653</v>
      </c>
      <c r="K76" s="1">
        <v>2200</v>
      </c>
      <c r="L76" s="1">
        <f>(K76-J76)</f>
        <v>547</v>
      </c>
      <c r="M76" s="8">
        <f>ROUND(L76/J76,4)</f>
        <v>0.33090000000000003</v>
      </c>
      <c r="N76" s="1" t="s">
        <v>404</v>
      </c>
      <c r="O76" s="1"/>
      <c r="P76" s="1" t="s">
        <v>454</v>
      </c>
    </row>
    <row r="77" spans="1:16" hidden="1">
      <c r="A77" s="1" t="s">
        <v>13</v>
      </c>
      <c r="B77" s="1" t="s">
        <v>38</v>
      </c>
      <c r="C77" s="1" t="s">
        <v>392</v>
      </c>
      <c r="D77" s="1" t="s">
        <v>8</v>
      </c>
      <c r="E77" s="1">
        <v>1125</v>
      </c>
      <c r="F77" s="1">
        <v>129</v>
      </c>
      <c r="G77" s="1" t="s">
        <v>121</v>
      </c>
      <c r="H77" s="1">
        <v>137</v>
      </c>
      <c r="I77" s="1">
        <f t="shared" si="32"/>
        <v>1391</v>
      </c>
      <c r="J77" s="1">
        <v>1391</v>
      </c>
      <c r="K77" s="1">
        <v>1299</v>
      </c>
      <c r="L77" s="1">
        <f>(K77-J77)</f>
        <v>-92</v>
      </c>
      <c r="M77" s="8">
        <f>ROUND(L77/J77,4)</f>
        <v>-6.6100000000000006E-2</v>
      </c>
      <c r="N77" s="1"/>
      <c r="O77" s="1"/>
      <c r="P77" s="1" t="s">
        <v>411</v>
      </c>
    </row>
    <row r="78" spans="1:16" hidden="1">
      <c r="A78" s="1" t="s">
        <v>13</v>
      </c>
      <c r="B78" s="1" t="s">
        <v>374</v>
      </c>
      <c r="C78" s="1" t="s">
        <v>380</v>
      </c>
      <c r="D78" s="1" t="s">
        <v>8</v>
      </c>
      <c r="E78" s="1">
        <v>84</v>
      </c>
      <c r="F78" s="1">
        <v>2</v>
      </c>
      <c r="G78" s="1" t="s">
        <v>5</v>
      </c>
      <c r="H78" s="1">
        <v>10</v>
      </c>
      <c r="I78" s="1">
        <f t="shared" si="4"/>
        <v>96</v>
      </c>
      <c r="J78" s="1"/>
      <c r="K78" s="1"/>
      <c r="L78" s="1"/>
      <c r="M78" s="8"/>
      <c r="N78" s="1"/>
      <c r="O78" s="1"/>
      <c r="P78" s="1" t="s">
        <v>411</v>
      </c>
    </row>
    <row r="79" spans="1:16" hidden="1">
      <c r="A79" s="1" t="s">
        <v>13</v>
      </c>
      <c r="B79" s="1" t="s">
        <v>38</v>
      </c>
      <c r="C79" s="1" t="s">
        <v>361</v>
      </c>
      <c r="D79" s="1" t="s">
        <v>8</v>
      </c>
      <c r="E79" s="1">
        <v>114</v>
      </c>
      <c r="F79" s="1">
        <v>10</v>
      </c>
      <c r="G79" s="1" t="s">
        <v>121</v>
      </c>
      <c r="H79" s="1">
        <v>14</v>
      </c>
      <c r="I79" s="1">
        <f t="shared" si="4"/>
        <v>138</v>
      </c>
      <c r="J79" s="1">
        <v>138</v>
      </c>
      <c r="K79" s="1">
        <v>195</v>
      </c>
      <c r="L79" s="1">
        <f t="shared" ref="L79:L81" si="33">(K79-J79)</f>
        <v>57</v>
      </c>
      <c r="M79" s="8">
        <f t="shared" ref="M79:M80" si="34">ROUND(L79/J79,4)</f>
        <v>0.41299999999999998</v>
      </c>
      <c r="N79" s="1"/>
      <c r="O79" s="1"/>
      <c r="P79" s="1" t="s">
        <v>411</v>
      </c>
    </row>
    <row r="80" spans="1:16" hidden="1">
      <c r="A80" s="1" t="s">
        <v>13</v>
      </c>
      <c r="B80" s="1" t="s">
        <v>38</v>
      </c>
      <c r="C80" s="1" t="s">
        <v>362</v>
      </c>
      <c r="D80" s="1" t="s">
        <v>9</v>
      </c>
      <c r="E80" s="1">
        <v>123</v>
      </c>
      <c r="F80" s="1">
        <v>17</v>
      </c>
      <c r="G80" s="1" t="s">
        <v>121</v>
      </c>
      <c r="H80" s="1">
        <v>15</v>
      </c>
      <c r="I80" s="1">
        <f t="shared" si="4"/>
        <v>155</v>
      </c>
      <c r="J80" s="1">
        <v>155</v>
      </c>
      <c r="K80" s="1">
        <v>166</v>
      </c>
      <c r="L80" s="1">
        <f t="shared" si="33"/>
        <v>11</v>
      </c>
      <c r="M80" s="8">
        <f t="shared" si="34"/>
        <v>7.0999999999999994E-2</v>
      </c>
      <c r="N80" s="1"/>
      <c r="O80" s="1"/>
      <c r="P80" s="1" t="s">
        <v>411</v>
      </c>
    </row>
    <row r="81" spans="1:16" hidden="1">
      <c r="A81" s="1" t="s">
        <v>13</v>
      </c>
      <c r="B81" s="1" t="s">
        <v>97</v>
      </c>
      <c r="C81" s="1" t="s">
        <v>44</v>
      </c>
      <c r="D81" s="1" t="s">
        <v>363</v>
      </c>
      <c r="E81" s="1">
        <v>1290</v>
      </c>
      <c r="F81" s="1">
        <v>87</v>
      </c>
      <c r="G81" s="1" t="s">
        <v>121</v>
      </c>
      <c r="H81" s="1">
        <v>61</v>
      </c>
      <c r="I81" s="1">
        <f>(E81+F81+H81)</f>
        <v>1438</v>
      </c>
      <c r="J81" s="1">
        <v>1438</v>
      </c>
      <c r="K81" s="1">
        <v>1650</v>
      </c>
      <c r="L81" s="1">
        <f t="shared" si="33"/>
        <v>212</v>
      </c>
      <c r="M81" s="8">
        <f>ROUND(L81/J81,4)</f>
        <v>0.1474</v>
      </c>
      <c r="N81" s="1" t="s">
        <v>441</v>
      </c>
      <c r="O81" s="1"/>
      <c r="P81" s="1" t="s">
        <v>469</v>
      </c>
    </row>
    <row r="82" spans="1:16" hidden="1">
      <c r="A82" s="1" t="s">
        <v>13</v>
      </c>
      <c r="B82" s="1" t="s">
        <v>38</v>
      </c>
      <c r="C82" s="1" t="s">
        <v>381</v>
      </c>
      <c r="D82" s="1" t="s">
        <v>8</v>
      </c>
      <c r="E82" s="1">
        <v>1192</v>
      </c>
      <c r="F82" s="1">
        <v>26</v>
      </c>
      <c r="G82" s="1" t="s">
        <v>5</v>
      </c>
      <c r="H82" s="1">
        <v>56</v>
      </c>
      <c r="I82" s="1">
        <f t="shared" ref="I82" si="35">(E82+F82+H82)</f>
        <v>1274</v>
      </c>
      <c r="J82" s="1"/>
      <c r="K82" s="1"/>
      <c r="L82" s="1"/>
      <c r="M82" s="8"/>
      <c r="N82" s="1" t="s">
        <v>441</v>
      </c>
      <c r="O82" s="1" t="s">
        <v>303</v>
      </c>
      <c r="P82" s="1" t="s">
        <v>469</v>
      </c>
    </row>
    <row r="83" spans="1:16" hidden="1">
      <c r="A83" s="1" t="s">
        <v>15</v>
      </c>
      <c r="B83" s="1" t="s">
        <v>38</v>
      </c>
      <c r="C83" s="1" t="s">
        <v>468</v>
      </c>
      <c r="D83" s="1" t="s">
        <v>8</v>
      </c>
      <c r="E83" s="1">
        <v>331</v>
      </c>
      <c r="F83" s="1">
        <v>18</v>
      </c>
      <c r="G83" s="1" t="s">
        <v>5</v>
      </c>
      <c r="H83" s="1">
        <v>16</v>
      </c>
      <c r="I83" s="1">
        <f>(E83+F83+H83)</f>
        <v>365</v>
      </c>
      <c r="J83" s="1"/>
      <c r="K83" s="1"/>
      <c r="L83" s="1"/>
      <c r="M83" s="8"/>
      <c r="N83" s="1" t="s">
        <v>441</v>
      </c>
      <c r="O83" s="1" t="s">
        <v>303</v>
      </c>
      <c r="P83" s="1" t="s">
        <v>469</v>
      </c>
    </row>
    <row r="84" spans="1:16" hidden="1">
      <c r="A84" s="1" t="s">
        <v>311</v>
      </c>
      <c r="B84" s="1" t="s">
        <v>289</v>
      </c>
      <c r="C84" s="1" t="s">
        <v>445</v>
      </c>
      <c r="D84" s="1" t="s">
        <v>8</v>
      </c>
      <c r="E84" s="1">
        <v>647</v>
      </c>
      <c r="F84" s="1">
        <v>37</v>
      </c>
      <c r="G84" s="1" t="s">
        <v>5</v>
      </c>
      <c r="H84" s="1">
        <v>31</v>
      </c>
      <c r="I84" s="1">
        <f t="shared" ref="I84" si="36">(E84+F84+H84)</f>
        <v>715</v>
      </c>
      <c r="J84" s="1"/>
      <c r="K84" s="1"/>
      <c r="L84" s="1"/>
      <c r="M84" s="8"/>
      <c r="N84" s="1" t="s">
        <v>441</v>
      </c>
      <c r="O84" s="1"/>
      <c r="P84" s="1" t="s">
        <v>469</v>
      </c>
    </row>
    <row r="85" spans="1:16" hidden="1">
      <c r="A85" s="1" t="s">
        <v>13</v>
      </c>
      <c r="B85" s="1" t="s">
        <v>38</v>
      </c>
      <c r="C85" s="1" t="s">
        <v>661</v>
      </c>
      <c r="D85" s="1" t="s">
        <v>8</v>
      </c>
      <c r="E85" s="1">
        <v>173</v>
      </c>
      <c r="F85" s="1">
        <v>22</v>
      </c>
      <c r="G85" s="1" t="s">
        <v>5</v>
      </c>
      <c r="H85" s="1">
        <v>18</v>
      </c>
      <c r="I85" s="1">
        <f t="shared" ref="I85" si="37">(E85+F85+H85)</f>
        <v>213</v>
      </c>
      <c r="J85" s="1"/>
      <c r="K85" s="1"/>
      <c r="L85" s="1"/>
      <c r="M85" s="8"/>
      <c r="N85" s="1"/>
      <c r="O85" s="1"/>
      <c r="P85" s="1" t="s">
        <v>465</v>
      </c>
    </row>
    <row r="86" spans="1:16" hidden="1">
      <c r="A86" s="1" t="s">
        <v>13</v>
      </c>
      <c r="B86" s="1" t="s">
        <v>38</v>
      </c>
      <c r="C86" s="1" t="s">
        <v>485</v>
      </c>
      <c r="D86" s="1" t="s">
        <v>363</v>
      </c>
      <c r="E86" s="1">
        <v>182</v>
      </c>
      <c r="F86" s="1">
        <v>37</v>
      </c>
      <c r="G86" s="1" t="s">
        <v>121</v>
      </c>
      <c r="H86" s="1">
        <v>19</v>
      </c>
      <c r="I86" s="1">
        <f>(E86+F86+H86)</f>
        <v>238</v>
      </c>
      <c r="J86" s="1">
        <v>238</v>
      </c>
      <c r="K86" s="1">
        <v>239</v>
      </c>
      <c r="L86" s="1">
        <f>(K86-J86)</f>
        <v>1</v>
      </c>
      <c r="M86" s="8">
        <f>ROUND(L86/J86,4)</f>
        <v>4.1999999999999997E-3</v>
      </c>
      <c r="N86" s="1"/>
      <c r="O86" s="1"/>
      <c r="P86" s="1" t="s">
        <v>465</v>
      </c>
    </row>
    <row r="87" spans="1:16" hidden="1">
      <c r="A87" s="1" t="s">
        <v>13</v>
      </c>
      <c r="B87" s="1" t="s">
        <v>38</v>
      </c>
      <c r="C87" s="1" t="s">
        <v>726</v>
      </c>
      <c r="D87" s="1" t="s">
        <v>8</v>
      </c>
      <c r="E87" s="1">
        <v>1023</v>
      </c>
      <c r="F87" s="1">
        <v>105</v>
      </c>
      <c r="G87" s="1" t="s">
        <v>337</v>
      </c>
      <c r="H87" s="1">
        <v>75</v>
      </c>
      <c r="I87" s="1">
        <f>(E87+F87+H87)</f>
        <v>1203</v>
      </c>
      <c r="J87" s="1">
        <v>371</v>
      </c>
      <c r="K87" s="1">
        <v>465</v>
      </c>
      <c r="L87" s="1">
        <f>(K87-J87)</f>
        <v>94</v>
      </c>
      <c r="M87" s="8">
        <f>ROUND(L87/J87,4)</f>
        <v>0.25340000000000001</v>
      </c>
      <c r="N87" s="1" t="s">
        <v>727</v>
      </c>
      <c r="O87" s="1"/>
      <c r="P87" s="1" t="s">
        <v>465</v>
      </c>
    </row>
    <row r="88" spans="1:16" hidden="1">
      <c r="A88" s="1" t="s">
        <v>13</v>
      </c>
      <c r="B88" s="1" t="s">
        <v>38</v>
      </c>
      <c r="C88" s="1" t="s">
        <v>359</v>
      </c>
      <c r="D88" s="1" t="s">
        <v>8</v>
      </c>
      <c r="E88" s="1">
        <v>192</v>
      </c>
      <c r="F88" s="1">
        <v>26</v>
      </c>
      <c r="G88" s="1" t="s">
        <v>121</v>
      </c>
      <c r="H88" s="1">
        <v>19</v>
      </c>
      <c r="I88" s="1">
        <f t="shared" ref="I88:I99" si="38">(E88+F88+H88)</f>
        <v>237</v>
      </c>
      <c r="J88" s="1">
        <v>237</v>
      </c>
      <c r="K88" s="1">
        <v>180</v>
      </c>
      <c r="L88" s="1">
        <f>(K88-J88)</f>
        <v>-57</v>
      </c>
      <c r="M88" s="8">
        <f>ROUND(L88/J88,4)</f>
        <v>-0.24049999999999999</v>
      </c>
      <c r="N88" s="1"/>
      <c r="O88" s="1"/>
      <c r="P88" s="1" t="s">
        <v>475</v>
      </c>
    </row>
    <row r="89" spans="1:16" hidden="1">
      <c r="A89" s="1" t="s">
        <v>13</v>
      </c>
      <c r="B89" s="1" t="s">
        <v>38</v>
      </c>
      <c r="C89" s="1" t="s">
        <v>358</v>
      </c>
      <c r="D89" s="1" t="s">
        <v>8</v>
      </c>
      <c r="E89" s="1">
        <v>250</v>
      </c>
      <c r="F89" s="1">
        <v>25</v>
      </c>
      <c r="G89" s="1" t="s">
        <v>5</v>
      </c>
      <c r="H89" s="1">
        <v>25</v>
      </c>
      <c r="I89" s="1">
        <f t="shared" si="38"/>
        <v>300</v>
      </c>
      <c r="J89" s="1"/>
      <c r="K89" s="1"/>
      <c r="L89" s="1"/>
      <c r="M89" s="8"/>
      <c r="N89" s="1"/>
      <c r="O89" s="1"/>
      <c r="P89" s="1" t="s">
        <v>475</v>
      </c>
    </row>
    <row r="90" spans="1:16" hidden="1">
      <c r="A90" s="1" t="s">
        <v>13</v>
      </c>
      <c r="B90" s="1" t="s">
        <v>38</v>
      </c>
      <c r="C90" s="1" t="s">
        <v>360</v>
      </c>
      <c r="D90" s="1" t="s">
        <v>8</v>
      </c>
      <c r="E90" s="1">
        <v>596</v>
      </c>
      <c r="F90" s="1">
        <v>122</v>
      </c>
      <c r="G90" s="1" t="s">
        <v>5</v>
      </c>
      <c r="H90" s="1">
        <v>60</v>
      </c>
      <c r="I90" s="1">
        <f t="shared" si="38"/>
        <v>778</v>
      </c>
      <c r="J90" s="1"/>
      <c r="K90" s="1"/>
      <c r="L90" s="1"/>
      <c r="M90" s="8"/>
      <c r="N90" s="1" t="s">
        <v>26</v>
      </c>
      <c r="O90" s="1"/>
      <c r="P90" s="1" t="s">
        <v>475</v>
      </c>
    </row>
    <row r="91" spans="1:16">
      <c r="A91" s="1" t="s">
        <v>13</v>
      </c>
      <c r="B91" s="1" t="s">
        <v>38</v>
      </c>
      <c r="C91" s="1" t="s">
        <v>375</v>
      </c>
      <c r="D91" s="1" t="s">
        <v>29</v>
      </c>
      <c r="E91" s="1">
        <v>592</v>
      </c>
      <c r="F91" s="1">
        <v>15</v>
      </c>
      <c r="G91" s="1" t="s">
        <v>5</v>
      </c>
      <c r="H91" s="1">
        <v>59</v>
      </c>
      <c r="I91" s="1">
        <f t="shared" si="38"/>
        <v>666</v>
      </c>
      <c r="J91" s="1"/>
      <c r="K91" s="1"/>
      <c r="L91" s="1"/>
      <c r="M91" s="8"/>
      <c r="N91" s="1"/>
      <c r="O91" s="1" t="s">
        <v>303</v>
      </c>
      <c r="P91" s="1" t="s">
        <v>475</v>
      </c>
    </row>
    <row r="92" spans="1:16" hidden="1">
      <c r="A92" s="1" t="s">
        <v>13</v>
      </c>
      <c r="B92" s="1" t="s">
        <v>38</v>
      </c>
      <c r="C92" s="1" t="s">
        <v>285</v>
      </c>
      <c r="D92" s="1" t="s">
        <v>363</v>
      </c>
      <c r="E92" s="1">
        <v>497</v>
      </c>
      <c r="F92" s="1">
        <v>75</v>
      </c>
      <c r="G92" s="1" t="s">
        <v>5</v>
      </c>
      <c r="H92" s="1">
        <v>60</v>
      </c>
      <c r="I92" s="1">
        <f t="shared" ref="I92" si="39">(E92+F92+H92)</f>
        <v>632</v>
      </c>
      <c r="J92" s="1"/>
      <c r="K92" s="1"/>
      <c r="L92" s="1"/>
      <c r="M92" s="8"/>
      <c r="N92" s="1" t="s">
        <v>521</v>
      </c>
      <c r="O92" s="1"/>
      <c r="P92" s="1"/>
    </row>
    <row r="93" spans="1:16" hidden="1">
      <c r="A93" s="1" t="s">
        <v>13</v>
      </c>
      <c r="B93" s="1" t="s">
        <v>97</v>
      </c>
      <c r="C93" s="1" t="s">
        <v>663</v>
      </c>
      <c r="D93" s="1" t="s">
        <v>9</v>
      </c>
      <c r="E93" s="1">
        <v>1877</v>
      </c>
      <c r="F93" s="1">
        <v>68</v>
      </c>
      <c r="G93" s="1" t="s">
        <v>5</v>
      </c>
      <c r="H93" s="1">
        <v>83</v>
      </c>
      <c r="I93" s="1">
        <f t="shared" ref="I93:I94" si="40">(E93+F93+H93)</f>
        <v>2028</v>
      </c>
      <c r="J93" s="1"/>
      <c r="K93" s="1"/>
      <c r="L93" s="1"/>
      <c r="M93" s="8"/>
      <c r="N93" s="1" t="s">
        <v>24</v>
      </c>
      <c r="O93" s="1" t="s">
        <v>303</v>
      </c>
      <c r="P93" s="1"/>
    </row>
    <row r="94" spans="1:16" hidden="1">
      <c r="A94" s="1" t="s">
        <v>13</v>
      </c>
      <c r="B94" s="1" t="s">
        <v>38</v>
      </c>
      <c r="C94" s="1" t="s">
        <v>366</v>
      </c>
      <c r="D94" s="1" t="s">
        <v>8</v>
      </c>
      <c r="E94" s="1">
        <v>20</v>
      </c>
      <c r="F94" s="1">
        <v>1</v>
      </c>
      <c r="G94" s="1" t="s">
        <v>5</v>
      </c>
      <c r="H94" s="1">
        <v>1</v>
      </c>
      <c r="I94" s="1">
        <f t="shared" si="40"/>
        <v>22</v>
      </c>
      <c r="J94" s="1"/>
      <c r="K94" s="1"/>
      <c r="L94" s="1"/>
      <c r="M94" s="8"/>
      <c r="N94" s="1"/>
      <c r="O94" s="1"/>
      <c r="P94" s="1"/>
    </row>
    <row r="95" spans="1:16" hidden="1">
      <c r="A95" s="1" t="s">
        <v>13</v>
      </c>
      <c r="B95" s="1" t="s">
        <v>38</v>
      </c>
      <c r="C95" s="1" t="s">
        <v>37</v>
      </c>
      <c r="D95" s="1" t="s">
        <v>8</v>
      </c>
      <c r="E95" s="1">
        <v>252</v>
      </c>
      <c r="F95" s="1">
        <v>33</v>
      </c>
      <c r="G95" s="1" t="s">
        <v>5</v>
      </c>
      <c r="H95" s="1">
        <v>12</v>
      </c>
      <c r="I95" s="1">
        <f t="shared" ref="I95" si="41">(E95+F95+H95)</f>
        <v>297</v>
      </c>
      <c r="J95" s="1"/>
      <c r="K95" s="1"/>
      <c r="L95" s="1"/>
      <c r="M95" s="8"/>
      <c r="N95" s="1" t="s">
        <v>26</v>
      </c>
      <c r="O95" s="1" t="s">
        <v>303</v>
      </c>
      <c r="P95" s="1"/>
    </row>
    <row r="96" spans="1:16" hidden="1">
      <c r="A96" s="1" t="s">
        <v>13</v>
      </c>
      <c r="B96" s="1" t="s">
        <v>38</v>
      </c>
      <c r="C96" s="1" t="s">
        <v>117</v>
      </c>
      <c r="D96" s="1" t="s">
        <v>8</v>
      </c>
      <c r="E96" s="1">
        <v>252</v>
      </c>
      <c r="F96" s="1"/>
      <c r="G96" s="1" t="s">
        <v>5</v>
      </c>
      <c r="H96" s="1">
        <v>11</v>
      </c>
      <c r="I96" s="1">
        <f t="shared" ref="I96" si="42">(E96+F96+H96)</f>
        <v>263</v>
      </c>
      <c r="J96" s="1"/>
      <c r="K96" s="1"/>
      <c r="L96" s="1"/>
      <c r="M96" s="8"/>
      <c r="N96" s="1"/>
      <c r="O96" s="1"/>
      <c r="P96" s="1"/>
    </row>
    <row r="97" spans="1:16" hidden="1">
      <c r="A97" s="1" t="s">
        <v>13</v>
      </c>
      <c r="B97" s="1" t="s">
        <v>97</v>
      </c>
      <c r="C97" s="1" t="s">
        <v>54</v>
      </c>
      <c r="D97" s="1" t="s">
        <v>8</v>
      </c>
      <c r="E97" s="1">
        <v>1082</v>
      </c>
      <c r="F97" s="1">
        <v>87</v>
      </c>
      <c r="G97" s="1" t="s">
        <v>121</v>
      </c>
      <c r="H97" s="1">
        <v>44</v>
      </c>
      <c r="I97" s="1">
        <f t="shared" si="38"/>
        <v>1213</v>
      </c>
      <c r="J97" s="1">
        <v>1213</v>
      </c>
      <c r="K97" s="1">
        <v>1779</v>
      </c>
      <c r="L97" s="1">
        <f>(K97-J97)</f>
        <v>566</v>
      </c>
      <c r="M97" s="8">
        <f>ROUND(L97/J97,4)</f>
        <v>0.46660000000000001</v>
      </c>
      <c r="N97" s="1" t="s">
        <v>24</v>
      </c>
      <c r="O97" s="1"/>
      <c r="P97" s="1" t="s">
        <v>480</v>
      </c>
    </row>
    <row r="98" spans="1:16">
      <c r="A98" s="1" t="s">
        <v>13</v>
      </c>
      <c r="B98" s="1" t="s">
        <v>35</v>
      </c>
      <c r="C98" s="1" t="s">
        <v>401</v>
      </c>
      <c r="D98" s="1" t="s">
        <v>8</v>
      </c>
      <c r="E98" s="1">
        <v>343</v>
      </c>
      <c r="F98" s="1">
        <v>18</v>
      </c>
      <c r="G98" s="1" t="s">
        <v>337</v>
      </c>
      <c r="H98" s="1">
        <v>14</v>
      </c>
      <c r="I98" s="1">
        <f t="shared" si="38"/>
        <v>375</v>
      </c>
      <c r="J98" s="1"/>
      <c r="K98" s="1"/>
      <c r="L98" s="1"/>
      <c r="M98" s="8"/>
      <c r="N98" s="1" t="s">
        <v>526</v>
      </c>
      <c r="O98" s="1"/>
      <c r="P98" s="1" t="s">
        <v>480</v>
      </c>
    </row>
    <row r="99" spans="1:16" hidden="1">
      <c r="A99" s="1" t="s">
        <v>394</v>
      </c>
      <c r="B99" s="1"/>
      <c r="C99" s="1" t="s">
        <v>542</v>
      </c>
      <c r="D99" s="1" t="s">
        <v>29</v>
      </c>
      <c r="E99" s="1">
        <v>680</v>
      </c>
      <c r="F99" s="1">
        <v>44</v>
      </c>
      <c r="G99" s="1" t="s">
        <v>121</v>
      </c>
      <c r="H99" s="1">
        <v>27</v>
      </c>
      <c r="I99" s="1">
        <f t="shared" si="38"/>
        <v>751</v>
      </c>
      <c r="J99" s="1">
        <v>751</v>
      </c>
      <c r="K99" s="1">
        <v>860</v>
      </c>
      <c r="L99" s="1">
        <f>(K99-J99)</f>
        <v>109</v>
      </c>
      <c r="M99" s="8">
        <f>ROUND(L99/J99,4)</f>
        <v>0.14510000000000001</v>
      </c>
      <c r="N99" s="1"/>
      <c r="O99" s="1"/>
      <c r="P99" s="1" t="s">
        <v>480</v>
      </c>
    </row>
    <row r="100" spans="1:16" hidden="1">
      <c r="A100" s="1" t="s">
        <v>13</v>
      </c>
      <c r="B100" s="1" t="s">
        <v>38</v>
      </c>
      <c r="C100" s="1" t="s">
        <v>484</v>
      </c>
      <c r="D100" s="1" t="s">
        <v>8</v>
      </c>
      <c r="E100" s="1">
        <v>717</v>
      </c>
      <c r="F100" s="1">
        <v>61</v>
      </c>
      <c r="G100" s="1" t="s">
        <v>121</v>
      </c>
      <c r="H100" s="1">
        <v>42</v>
      </c>
      <c r="I100" s="1">
        <f>(E100+F100+H100)</f>
        <v>820</v>
      </c>
      <c r="J100" s="1">
        <v>820</v>
      </c>
      <c r="K100" s="1">
        <v>733</v>
      </c>
      <c r="L100" s="1">
        <f>(K100-J100)</f>
        <v>-87</v>
      </c>
      <c r="M100" s="8">
        <f>ROUND(L100/J100,4)</f>
        <v>-0.1061</v>
      </c>
      <c r="N100" s="1" t="s">
        <v>441</v>
      </c>
      <c r="O100" s="1"/>
      <c r="P100" s="1" t="s">
        <v>491</v>
      </c>
    </row>
    <row r="101" spans="1:16" hidden="1">
      <c r="A101" s="1" t="s">
        <v>13</v>
      </c>
      <c r="B101" s="1" t="s">
        <v>38</v>
      </c>
      <c r="C101" s="1" t="s">
        <v>522</v>
      </c>
      <c r="D101" s="1" t="s">
        <v>8</v>
      </c>
      <c r="E101" s="1">
        <v>578</v>
      </c>
      <c r="F101" s="1">
        <v>80</v>
      </c>
      <c r="G101" s="1" t="s">
        <v>5</v>
      </c>
      <c r="H101" s="1">
        <v>34</v>
      </c>
      <c r="I101" s="1">
        <f>(E101+F101+H101)</f>
        <v>692</v>
      </c>
      <c r="J101" s="1"/>
      <c r="K101" s="1"/>
      <c r="L101" s="1"/>
      <c r="M101" s="8"/>
      <c r="N101" s="1" t="s">
        <v>441</v>
      </c>
      <c r="O101" s="1"/>
      <c r="P101" s="1" t="s">
        <v>491</v>
      </c>
    </row>
    <row r="102" spans="1:16" hidden="1">
      <c r="A102" s="1" t="s">
        <v>446</v>
      </c>
      <c r="B102" s="1" t="s">
        <v>447</v>
      </c>
      <c r="C102" s="1" t="s">
        <v>446</v>
      </c>
      <c r="D102" s="1" t="s">
        <v>8</v>
      </c>
      <c r="E102" s="1">
        <v>263</v>
      </c>
      <c r="F102" s="1">
        <v>8</v>
      </c>
      <c r="G102" s="1" t="s">
        <v>121</v>
      </c>
      <c r="H102" s="1">
        <v>15</v>
      </c>
      <c r="I102" s="1">
        <f t="shared" ref="I102" si="43">(E102+F102+H102)</f>
        <v>286</v>
      </c>
      <c r="J102" s="1">
        <v>286</v>
      </c>
      <c r="K102" s="1">
        <v>270</v>
      </c>
      <c r="L102" s="1">
        <f>(K102-J102)</f>
        <v>-16</v>
      </c>
      <c r="M102" s="8">
        <f>ROUND(L102/J102,4)</f>
        <v>-5.5899999999999998E-2</v>
      </c>
      <c r="N102" s="1" t="s">
        <v>441</v>
      </c>
      <c r="O102" s="1"/>
      <c r="P102" s="1" t="s">
        <v>491</v>
      </c>
    </row>
    <row r="103" spans="1:16" hidden="1">
      <c r="A103" s="1" t="s">
        <v>13</v>
      </c>
      <c r="B103" s="1" t="s">
        <v>97</v>
      </c>
      <c r="C103" s="1" t="s">
        <v>47</v>
      </c>
      <c r="D103" s="1" t="s">
        <v>29</v>
      </c>
      <c r="E103" s="1">
        <v>1762</v>
      </c>
      <c r="F103" s="1">
        <v>63</v>
      </c>
      <c r="G103" s="1" t="s">
        <v>5</v>
      </c>
      <c r="H103" s="1">
        <v>40</v>
      </c>
      <c r="I103" s="1">
        <f>(E103+F103+H103)</f>
        <v>1865</v>
      </c>
      <c r="J103" s="1"/>
      <c r="K103" s="1"/>
      <c r="L103" s="1"/>
      <c r="M103" s="8"/>
      <c r="N103" s="1"/>
      <c r="O103" s="1"/>
      <c r="P103" s="1" t="s">
        <v>500</v>
      </c>
    </row>
    <row r="104" spans="1:16" hidden="1">
      <c r="A104" s="1" t="s">
        <v>13</v>
      </c>
      <c r="B104" s="1" t="s">
        <v>38</v>
      </c>
      <c r="C104" s="1" t="s">
        <v>464</v>
      </c>
      <c r="D104" s="1" t="s">
        <v>8</v>
      </c>
      <c r="E104" s="1">
        <v>402</v>
      </c>
      <c r="F104" s="1">
        <v>200</v>
      </c>
      <c r="G104" s="1" t="s">
        <v>337</v>
      </c>
      <c r="H104" s="1">
        <v>65</v>
      </c>
      <c r="I104" s="1">
        <f>(E104+F104+H104)</f>
        <v>667</v>
      </c>
      <c r="J104" s="1">
        <v>154</v>
      </c>
      <c r="K104" s="1">
        <v>130</v>
      </c>
      <c r="L104" s="1">
        <f>(K104-J104)</f>
        <v>-24</v>
      </c>
      <c r="M104" s="8">
        <f>ROUND(L104/J104,4)</f>
        <v>-0.15579999999999999</v>
      </c>
      <c r="N104" s="1" t="s">
        <v>586</v>
      </c>
      <c r="O104" s="1" t="s">
        <v>303</v>
      </c>
      <c r="P104" s="1" t="s">
        <v>500</v>
      </c>
    </row>
    <row r="105" spans="1:16" hidden="1">
      <c r="A105" s="1" t="s">
        <v>13</v>
      </c>
      <c r="B105" s="1" t="s">
        <v>38</v>
      </c>
      <c r="C105" s="1" t="s">
        <v>585</v>
      </c>
      <c r="D105" s="1" t="s">
        <v>363</v>
      </c>
      <c r="E105" s="1">
        <v>1054</v>
      </c>
      <c r="F105" s="1">
        <v>98</v>
      </c>
      <c r="G105" s="1" t="s">
        <v>337</v>
      </c>
      <c r="H105" s="1">
        <v>39</v>
      </c>
      <c r="I105" s="1">
        <f t="shared" ref="I105" si="44">(E105+F105+H105)</f>
        <v>1191</v>
      </c>
      <c r="J105" s="1">
        <v>487</v>
      </c>
      <c r="K105" s="1">
        <v>387</v>
      </c>
      <c r="L105" s="1">
        <f>(K105-J105)</f>
        <v>-100</v>
      </c>
      <c r="M105" s="8">
        <f>ROUND(L105/J105,4)</f>
        <v>-0.20530000000000001</v>
      </c>
      <c r="N105" s="1" t="s">
        <v>582</v>
      </c>
      <c r="O105" s="1" t="s">
        <v>376</v>
      </c>
      <c r="P105" s="1" t="s">
        <v>499</v>
      </c>
    </row>
    <row r="106" spans="1:16" hidden="1">
      <c r="A106" s="1" t="s">
        <v>13</v>
      </c>
      <c r="B106" s="1" t="s">
        <v>38</v>
      </c>
      <c r="C106" s="1" t="s">
        <v>381</v>
      </c>
      <c r="D106" s="1" t="s">
        <v>363</v>
      </c>
      <c r="E106" s="1">
        <v>1221</v>
      </c>
      <c r="F106" s="1">
        <v>38</v>
      </c>
      <c r="G106" s="1" t="s">
        <v>5</v>
      </c>
      <c r="H106" s="1">
        <v>45</v>
      </c>
      <c r="I106" s="1">
        <f t="shared" ref="I106" si="45">(E106+F106+H106)</f>
        <v>1304</v>
      </c>
      <c r="J106" s="1"/>
      <c r="K106" s="1"/>
      <c r="L106" s="1"/>
      <c r="M106" s="8"/>
      <c r="N106" s="1" t="s">
        <v>382</v>
      </c>
      <c r="O106" s="1" t="s">
        <v>303</v>
      </c>
      <c r="P106" s="1" t="s">
        <v>499</v>
      </c>
    </row>
    <row r="107" spans="1:16" hidden="1">
      <c r="A107" s="1" t="s">
        <v>384</v>
      </c>
      <c r="B107" s="1" t="s">
        <v>386</v>
      </c>
      <c r="C107" s="1" t="s">
        <v>385</v>
      </c>
      <c r="D107" s="1" t="s">
        <v>363</v>
      </c>
      <c r="E107" s="1">
        <v>733</v>
      </c>
      <c r="F107" s="1">
        <v>38</v>
      </c>
      <c r="G107" s="1" t="s">
        <v>5</v>
      </c>
      <c r="H107" s="1">
        <v>26</v>
      </c>
      <c r="I107" s="1">
        <f t="shared" ref="I107" si="46">(E107+F107+H107)</f>
        <v>797</v>
      </c>
      <c r="J107" s="1"/>
      <c r="K107" s="1"/>
      <c r="L107" s="1"/>
      <c r="M107" s="8"/>
      <c r="N107" s="1"/>
      <c r="O107" s="1"/>
      <c r="P107" s="1" t="s">
        <v>499</v>
      </c>
    </row>
    <row r="108" spans="1:16" hidden="1">
      <c r="A108" s="1" t="s">
        <v>554</v>
      </c>
      <c r="B108" s="1"/>
      <c r="C108" s="1" t="s">
        <v>551</v>
      </c>
      <c r="D108" s="1" t="s">
        <v>363</v>
      </c>
      <c r="E108" s="1">
        <v>1486</v>
      </c>
      <c r="F108" s="1"/>
      <c r="G108" s="1" t="s">
        <v>337</v>
      </c>
      <c r="H108" s="1"/>
      <c r="I108" s="1">
        <f>(E108+F108+H108)</f>
        <v>1486</v>
      </c>
      <c r="J108" s="1"/>
      <c r="K108" s="1"/>
      <c r="L108" s="1"/>
      <c r="M108" s="8"/>
      <c r="N108" s="1" t="s">
        <v>552</v>
      </c>
      <c r="O108" s="1" t="s">
        <v>553</v>
      </c>
      <c r="P108" s="1"/>
    </row>
    <row r="109" spans="1:16" hidden="1">
      <c r="A109" s="1" t="s">
        <v>555</v>
      </c>
      <c r="B109" s="1" t="s">
        <v>201</v>
      </c>
      <c r="C109" s="1" t="s">
        <v>556</v>
      </c>
      <c r="D109" s="1" t="s">
        <v>363</v>
      </c>
      <c r="E109" s="1">
        <v>544</v>
      </c>
      <c r="F109" s="1"/>
      <c r="G109" s="1" t="s">
        <v>337</v>
      </c>
      <c r="H109" s="1"/>
      <c r="I109" s="1">
        <f>(E109+F109+H109)</f>
        <v>544</v>
      </c>
      <c r="J109" s="1"/>
      <c r="K109" s="1"/>
      <c r="L109" s="1"/>
      <c r="M109" s="8"/>
      <c r="N109" s="1" t="s">
        <v>557</v>
      </c>
      <c r="O109" s="1"/>
      <c r="P109" s="1"/>
    </row>
    <row r="110" spans="1:16" hidden="1">
      <c r="A110" s="1" t="s">
        <v>13</v>
      </c>
      <c r="B110" s="1" t="s">
        <v>38</v>
      </c>
      <c r="C110" s="1" t="s">
        <v>581</v>
      </c>
      <c r="D110" s="1" t="s">
        <v>8</v>
      </c>
      <c r="E110" s="1">
        <v>537</v>
      </c>
      <c r="F110" s="1">
        <v>126</v>
      </c>
      <c r="G110" s="1" t="s">
        <v>5</v>
      </c>
      <c r="H110" s="1">
        <v>65</v>
      </c>
      <c r="I110" s="1">
        <f t="shared" ref="I110" si="47">(E110+F110+H110)</f>
        <v>728</v>
      </c>
      <c r="J110" s="1"/>
      <c r="K110" s="1"/>
      <c r="L110" s="1"/>
      <c r="M110" s="8"/>
      <c r="N110" s="1" t="s">
        <v>441</v>
      </c>
      <c r="O110" s="1"/>
      <c r="P110" s="1" t="s">
        <v>523</v>
      </c>
    </row>
    <row r="111" spans="1:16" hidden="1">
      <c r="A111" s="1" t="s">
        <v>13</v>
      </c>
      <c r="B111" s="1" t="s">
        <v>38</v>
      </c>
      <c r="C111" s="1" t="s">
        <v>444</v>
      </c>
      <c r="D111" s="1" t="s">
        <v>8</v>
      </c>
      <c r="E111" s="1">
        <v>167</v>
      </c>
      <c r="F111" s="1">
        <v>11</v>
      </c>
      <c r="G111" s="1" t="s">
        <v>5</v>
      </c>
      <c r="H111" s="1">
        <v>20</v>
      </c>
      <c r="I111" s="1">
        <f t="shared" ref="I111" si="48">(E111+F111+H111)</f>
        <v>198</v>
      </c>
      <c r="J111" s="1"/>
      <c r="K111" s="1"/>
      <c r="L111" s="1"/>
      <c r="M111" s="8"/>
      <c r="N111" s="1" t="s">
        <v>441</v>
      </c>
      <c r="O111" s="1"/>
      <c r="P111" s="1" t="s">
        <v>523</v>
      </c>
    </row>
    <row r="112" spans="1:16" hidden="1">
      <c r="A112" s="1" t="s">
        <v>19</v>
      </c>
      <c r="B112" s="1" t="s">
        <v>449</v>
      </c>
      <c r="C112" s="1" t="s">
        <v>450</v>
      </c>
      <c r="D112" s="1" t="s">
        <v>8</v>
      </c>
      <c r="E112" s="1">
        <v>608</v>
      </c>
      <c r="F112" s="1">
        <v>32</v>
      </c>
      <c r="G112" s="1" t="s">
        <v>5</v>
      </c>
      <c r="H112" s="1">
        <v>74</v>
      </c>
      <c r="I112" s="1">
        <f>(E112+F112+H112)</f>
        <v>714</v>
      </c>
      <c r="J112" s="1"/>
      <c r="K112" s="1"/>
      <c r="L112" s="1"/>
      <c r="M112" s="8"/>
      <c r="N112" s="1" t="s">
        <v>441</v>
      </c>
      <c r="O112" s="1"/>
      <c r="P112" s="1" t="s">
        <v>523</v>
      </c>
    </row>
    <row r="113" spans="1:16" hidden="1">
      <c r="A113" s="1" t="s">
        <v>446</v>
      </c>
      <c r="B113" s="1" t="s">
        <v>447</v>
      </c>
      <c r="C113" s="1" t="s">
        <v>446</v>
      </c>
      <c r="D113" s="1" t="s">
        <v>8</v>
      </c>
      <c r="E113" s="1">
        <v>280</v>
      </c>
      <c r="F113" s="1">
        <v>9</v>
      </c>
      <c r="G113" s="1" t="s">
        <v>5</v>
      </c>
      <c r="H113" s="1">
        <v>34</v>
      </c>
      <c r="I113" s="1">
        <f t="shared" ref="I113" si="49">(E113+F113+H113)</f>
        <v>323</v>
      </c>
      <c r="J113" s="1"/>
      <c r="K113" s="1"/>
      <c r="L113" s="1"/>
      <c r="M113" s="8"/>
      <c r="N113" s="1" t="s">
        <v>441</v>
      </c>
      <c r="O113" s="1"/>
      <c r="P113" s="1" t="s">
        <v>523</v>
      </c>
    </row>
    <row r="114" spans="1:16" hidden="1">
      <c r="A114" s="1" t="s">
        <v>13</v>
      </c>
      <c r="B114" s="1" t="s">
        <v>38</v>
      </c>
      <c r="C114" s="1" t="s">
        <v>52</v>
      </c>
      <c r="D114" s="1" t="s">
        <v>8</v>
      </c>
      <c r="E114" s="1">
        <v>506</v>
      </c>
      <c r="F114" s="1">
        <v>104</v>
      </c>
      <c r="G114" s="1" t="s">
        <v>5</v>
      </c>
      <c r="H114" s="1">
        <v>21</v>
      </c>
      <c r="I114" s="1">
        <f t="shared" ref="I114" si="50">(E114+F114+H114)</f>
        <v>631</v>
      </c>
      <c r="J114" s="1"/>
      <c r="K114" s="1"/>
      <c r="L114" s="1"/>
      <c r="M114" s="8"/>
      <c r="N114" s="1"/>
      <c r="O114" s="1"/>
      <c r="P114" s="1" t="s">
        <v>525</v>
      </c>
    </row>
    <row r="115" spans="1:16" hidden="1">
      <c r="A115" s="1" t="s">
        <v>13</v>
      </c>
      <c r="B115" s="1" t="s">
        <v>38</v>
      </c>
      <c r="C115" s="1" t="s">
        <v>443</v>
      </c>
      <c r="D115" s="1" t="s">
        <v>29</v>
      </c>
      <c r="E115" s="1">
        <v>2159</v>
      </c>
      <c r="F115" s="1">
        <v>109</v>
      </c>
      <c r="G115" s="1" t="s">
        <v>5</v>
      </c>
      <c r="H115" s="1">
        <v>87</v>
      </c>
      <c r="I115" s="1">
        <f>(E115+F115+H115)</f>
        <v>2355</v>
      </c>
      <c r="J115" s="1"/>
      <c r="K115" s="1"/>
      <c r="L115" s="1"/>
      <c r="M115" s="8"/>
      <c r="N115" s="1"/>
      <c r="O115" s="1" t="s">
        <v>303</v>
      </c>
      <c r="P115" s="1" t="s">
        <v>525</v>
      </c>
    </row>
    <row r="116" spans="1:16" hidden="1">
      <c r="A116" s="1" t="s">
        <v>13</v>
      </c>
      <c r="B116" s="1" t="s">
        <v>546</v>
      </c>
      <c r="C116" s="1" t="s">
        <v>547</v>
      </c>
      <c r="D116" s="1" t="s">
        <v>363</v>
      </c>
      <c r="E116" s="1">
        <v>780</v>
      </c>
      <c r="F116" s="1"/>
      <c r="G116" s="1" t="s">
        <v>121</v>
      </c>
      <c r="H116" s="1"/>
      <c r="I116" s="1">
        <f>(E116+F116+H116)</f>
        <v>780</v>
      </c>
      <c r="J116" s="1">
        <v>780</v>
      </c>
      <c r="K116" s="1">
        <v>1458</v>
      </c>
      <c r="L116" s="1">
        <f>(K116-J116)</f>
        <v>678</v>
      </c>
      <c r="M116" s="8">
        <f>ROUND(L116/J116,4)</f>
        <v>0.86919999999999997</v>
      </c>
      <c r="N116" s="1" t="s">
        <v>545</v>
      </c>
      <c r="O116" s="1"/>
      <c r="P116" s="1"/>
    </row>
    <row r="117" spans="1:16">
      <c r="A117" s="1" t="s">
        <v>13</v>
      </c>
      <c r="B117" s="1" t="s">
        <v>38</v>
      </c>
      <c r="C117" s="1" t="s">
        <v>527</v>
      </c>
      <c r="D117" s="1" t="s">
        <v>363</v>
      </c>
      <c r="E117" s="1">
        <v>604</v>
      </c>
      <c r="F117" s="1">
        <v>61</v>
      </c>
      <c r="G117" s="1" t="s">
        <v>121</v>
      </c>
      <c r="H117" s="1"/>
      <c r="I117" s="1">
        <f>(E117+F117+H117)</f>
        <v>665</v>
      </c>
      <c r="J117" s="1">
        <v>665</v>
      </c>
      <c r="K117" s="1">
        <v>630</v>
      </c>
      <c r="L117" s="1">
        <f>(K117-J117)</f>
        <v>-35</v>
      </c>
      <c r="M117" s="8">
        <f>ROUND(L117/J117,4)</f>
        <v>-5.2600000000000001E-2</v>
      </c>
      <c r="N117" s="1" t="s">
        <v>587</v>
      </c>
      <c r="O117" s="1"/>
      <c r="P117" s="1"/>
    </row>
    <row r="118" spans="1:16" hidden="1">
      <c r="A118" s="1" t="s">
        <v>13</v>
      </c>
      <c r="B118" s="1" t="s">
        <v>38</v>
      </c>
      <c r="C118" s="1" t="s">
        <v>390</v>
      </c>
      <c r="D118" s="1" t="s">
        <v>29</v>
      </c>
      <c r="E118" s="1">
        <v>917</v>
      </c>
      <c r="F118" s="1">
        <v>70</v>
      </c>
      <c r="G118" s="1" t="s">
        <v>5</v>
      </c>
      <c r="H118" s="1">
        <v>60</v>
      </c>
      <c r="I118" s="1">
        <f t="shared" ref="I118" si="51">(E118+F118+H118)</f>
        <v>1047</v>
      </c>
      <c r="J118" s="1"/>
      <c r="K118" s="1"/>
      <c r="L118" s="1"/>
      <c r="M118" s="8"/>
      <c r="N118" s="1" t="s">
        <v>391</v>
      </c>
      <c r="O118" s="1" t="s">
        <v>405</v>
      </c>
      <c r="P118" s="1" t="s">
        <v>524</v>
      </c>
    </row>
    <row r="119" spans="1:16" hidden="1">
      <c r="A119" s="1" t="s">
        <v>13</v>
      </c>
      <c r="B119" s="1" t="s">
        <v>38</v>
      </c>
      <c r="C119" s="1" t="s">
        <v>157</v>
      </c>
      <c r="D119" s="1" t="s">
        <v>29</v>
      </c>
      <c r="E119" s="1">
        <v>179</v>
      </c>
      <c r="F119" s="1">
        <v>33</v>
      </c>
      <c r="G119" s="1" t="s">
        <v>5</v>
      </c>
      <c r="H119" s="1">
        <v>12</v>
      </c>
      <c r="I119" s="1">
        <f t="shared" ref="I119:I124" si="52">(E119+F119+H119)</f>
        <v>224</v>
      </c>
      <c r="J119" s="1"/>
      <c r="K119" s="1"/>
      <c r="L119" s="1"/>
      <c r="M119" s="8"/>
      <c r="N119" s="1" t="s">
        <v>398</v>
      </c>
      <c r="O119" s="1"/>
      <c r="P119" s="1" t="s">
        <v>524</v>
      </c>
    </row>
    <row r="120" spans="1:16" hidden="1">
      <c r="A120" s="1" t="s">
        <v>13</v>
      </c>
      <c r="B120" s="1" t="s">
        <v>38</v>
      </c>
      <c r="C120" s="1" t="s">
        <v>473</v>
      </c>
      <c r="D120" s="1" t="s">
        <v>29</v>
      </c>
      <c r="E120" s="1">
        <v>380</v>
      </c>
      <c r="F120" s="1">
        <v>46</v>
      </c>
      <c r="G120" s="1" t="s">
        <v>5</v>
      </c>
      <c r="H120" s="1">
        <v>25</v>
      </c>
      <c r="I120" s="1">
        <f t="shared" si="52"/>
        <v>451</v>
      </c>
      <c r="J120" s="1"/>
      <c r="K120" s="1"/>
      <c r="L120" s="1"/>
      <c r="M120" s="8"/>
      <c r="N120" s="1" t="s">
        <v>474</v>
      </c>
      <c r="O120" s="1" t="s">
        <v>303</v>
      </c>
      <c r="P120" s="1" t="s">
        <v>524</v>
      </c>
    </row>
    <row r="121" spans="1:16" hidden="1">
      <c r="A121" s="1" t="s">
        <v>13</v>
      </c>
      <c r="B121" s="1" t="s">
        <v>38</v>
      </c>
      <c r="C121" s="1" t="s">
        <v>485</v>
      </c>
      <c r="D121" s="1" t="s">
        <v>363</v>
      </c>
      <c r="E121" s="1">
        <v>164</v>
      </c>
      <c r="F121" s="1">
        <v>38</v>
      </c>
      <c r="G121" s="1" t="s">
        <v>5</v>
      </c>
      <c r="H121" s="1">
        <v>11</v>
      </c>
      <c r="I121" s="1">
        <f t="shared" si="52"/>
        <v>213</v>
      </c>
      <c r="J121" s="1"/>
      <c r="K121" s="1"/>
      <c r="L121" s="1"/>
      <c r="M121" s="8"/>
      <c r="N121" s="1"/>
      <c r="O121" s="1"/>
      <c r="P121" s="1" t="s">
        <v>524</v>
      </c>
    </row>
    <row r="122" spans="1:16" hidden="1">
      <c r="A122" s="1" t="s">
        <v>349</v>
      </c>
      <c r="B122" s="1" t="s">
        <v>350</v>
      </c>
      <c r="C122" s="1" t="s">
        <v>419</v>
      </c>
      <c r="D122" s="1" t="s">
        <v>29</v>
      </c>
      <c r="E122" s="1">
        <v>694</v>
      </c>
      <c r="F122" s="1">
        <v>38</v>
      </c>
      <c r="G122" s="1" t="s">
        <v>337</v>
      </c>
      <c r="H122" s="1">
        <v>29</v>
      </c>
      <c r="I122" s="1">
        <f t="shared" si="52"/>
        <v>761</v>
      </c>
      <c r="J122" s="1"/>
      <c r="K122" s="1"/>
      <c r="L122" s="1"/>
      <c r="M122" s="8"/>
      <c r="N122" s="1" t="s">
        <v>441</v>
      </c>
      <c r="O122" s="1" t="s">
        <v>303</v>
      </c>
      <c r="P122" s="1" t="s">
        <v>589</v>
      </c>
    </row>
    <row r="123" spans="1:16" hidden="1">
      <c r="A123" s="1" t="s">
        <v>13</v>
      </c>
      <c r="B123" s="1" t="s">
        <v>38</v>
      </c>
      <c r="C123" s="1" t="s">
        <v>473</v>
      </c>
      <c r="D123" s="1" t="s">
        <v>29</v>
      </c>
      <c r="E123" s="1">
        <v>363</v>
      </c>
      <c r="F123" s="1">
        <v>39</v>
      </c>
      <c r="G123" s="1" t="s">
        <v>5</v>
      </c>
      <c r="H123" s="1">
        <v>15</v>
      </c>
      <c r="I123" s="1">
        <f t="shared" si="52"/>
        <v>417</v>
      </c>
      <c r="J123" s="1"/>
      <c r="K123" s="1"/>
      <c r="L123" s="1"/>
      <c r="M123" s="8"/>
      <c r="N123" s="1" t="s">
        <v>467</v>
      </c>
      <c r="O123" s="1" t="s">
        <v>303</v>
      </c>
      <c r="P123" s="1" t="s">
        <v>589</v>
      </c>
    </row>
    <row r="124" spans="1:16" hidden="1">
      <c r="A124" s="1" t="s">
        <v>13</v>
      </c>
      <c r="B124" s="1" t="s">
        <v>38</v>
      </c>
      <c r="C124" s="1" t="s">
        <v>451</v>
      </c>
      <c r="D124" s="1" t="s">
        <v>29</v>
      </c>
      <c r="E124" s="1">
        <v>1526</v>
      </c>
      <c r="F124" s="1">
        <v>101</v>
      </c>
      <c r="G124" s="1" t="s">
        <v>5</v>
      </c>
      <c r="H124" s="1">
        <v>63</v>
      </c>
      <c r="I124" s="1">
        <f t="shared" si="52"/>
        <v>1690</v>
      </c>
      <c r="J124" s="1"/>
      <c r="K124" s="1"/>
      <c r="L124" s="1"/>
      <c r="M124" s="8"/>
      <c r="N124" s="1" t="s">
        <v>452</v>
      </c>
      <c r="O124" s="1" t="s">
        <v>303</v>
      </c>
      <c r="P124" s="1" t="s">
        <v>589</v>
      </c>
    </row>
    <row r="125" spans="1:16" hidden="1">
      <c r="A125" s="1" t="s">
        <v>394</v>
      </c>
      <c r="B125" s="1"/>
      <c r="C125" s="1" t="s">
        <v>393</v>
      </c>
      <c r="D125" s="1" t="s">
        <v>363</v>
      </c>
      <c r="E125" s="1">
        <v>729</v>
      </c>
      <c r="F125" s="1">
        <v>56</v>
      </c>
      <c r="G125" s="1" t="s">
        <v>5</v>
      </c>
      <c r="H125" s="1">
        <v>22</v>
      </c>
      <c r="I125" s="1">
        <f t="shared" ref="I125" si="53">(E125+F125+H125)</f>
        <v>807</v>
      </c>
      <c r="J125" s="1"/>
      <c r="K125" s="1"/>
      <c r="L125" s="1"/>
      <c r="M125" s="8"/>
      <c r="N125" s="1"/>
      <c r="O125" s="1" t="s">
        <v>303</v>
      </c>
      <c r="P125" s="1" t="s">
        <v>543</v>
      </c>
    </row>
    <row r="126" spans="1:16" hidden="1">
      <c r="A126" s="1" t="s">
        <v>394</v>
      </c>
      <c r="B126" s="1"/>
      <c r="C126" s="1" t="s">
        <v>393</v>
      </c>
      <c r="D126" s="1" t="s">
        <v>363</v>
      </c>
      <c r="E126" s="1">
        <v>662</v>
      </c>
      <c r="F126" s="1">
        <v>59</v>
      </c>
      <c r="G126" s="1" t="s">
        <v>5</v>
      </c>
      <c r="H126" s="1">
        <v>20</v>
      </c>
      <c r="I126" s="1">
        <f t="shared" ref="I126" si="54">(E126+F126+H126)</f>
        <v>741</v>
      </c>
      <c r="J126" s="1"/>
      <c r="K126" s="1"/>
      <c r="L126" s="1"/>
      <c r="M126" s="8"/>
      <c r="N126" s="1"/>
      <c r="O126" s="1"/>
      <c r="P126" s="1" t="s">
        <v>543</v>
      </c>
    </row>
    <row r="127" spans="1:16" hidden="1">
      <c r="A127" s="1" t="s">
        <v>13</v>
      </c>
      <c r="B127" s="1" t="s">
        <v>38</v>
      </c>
      <c r="C127" s="1" t="s">
        <v>487</v>
      </c>
      <c r="D127" s="1" t="s">
        <v>8</v>
      </c>
      <c r="E127" s="1">
        <v>2108</v>
      </c>
      <c r="F127" s="1">
        <v>39</v>
      </c>
      <c r="G127" s="1" t="s">
        <v>121</v>
      </c>
      <c r="H127" s="1">
        <v>65</v>
      </c>
      <c r="I127" s="1">
        <f>(E127+F127+H127)</f>
        <v>2212</v>
      </c>
      <c r="J127" s="1">
        <v>2212</v>
      </c>
      <c r="K127" s="1">
        <v>2684</v>
      </c>
      <c r="L127" s="1">
        <f>(K127-J127)</f>
        <v>472</v>
      </c>
      <c r="M127" s="8">
        <f>ROUND(L127/J127,4)</f>
        <v>0.21340000000000001</v>
      </c>
      <c r="N127" s="1"/>
      <c r="O127" s="1"/>
      <c r="P127" s="1" t="s">
        <v>543</v>
      </c>
    </row>
    <row r="128" spans="1:16" hidden="1">
      <c r="A128" s="1" t="s">
        <v>13</v>
      </c>
      <c r="B128" s="1" t="s">
        <v>38</v>
      </c>
      <c r="C128" s="1" t="s">
        <v>487</v>
      </c>
      <c r="D128" s="1" t="s">
        <v>29</v>
      </c>
      <c r="E128" s="1">
        <v>1073</v>
      </c>
      <c r="F128" s="1">
        <v>68</v>
      </c>
      <c r="G128" s="1" t="s">
        <v>121</v>
      </c>
      <c r="H128" s="1">
        <v>34</v>
      </c>
      <c r="I128" s="1">
        <f>(E128+F128+H128)</f>
        <v>1175</v>
      </c>
      <c r="J128" s="1">
        <v>1175</v>
      </c>
      <c r="K128" s="1">
        <v>1823</v>
      </c>
      <c r="L128" s="1">
        <f>(K128-J128)</f>
        <v>648</v>
      </c>
      <c r="M128" s="8">
        <f>ROUND(L128/J128,4)</f>
        <v>0.55149999999999999</v>
      </c>
      <c r="N128" s="1" t="s">
        <v>492</v>
      </c>
      <c r="O128" s="1"/>
      <c r="P128" s="1" t="s">
        <v>543</v>
      </c>
    </row>
    <row r="129" spans="1:16" hidden="1">
      <c r="A129" s="1" t="s">
        <v>13</v>
      </c>
      <c r="B129" s="1" t="s">
        <v>38</v>
      </c>
      <c r="C129" s="1" t="s">
        <v>37</v>
      </c>
      <c r="D129" s="1" t="s">
        <v>363</v>
      </c>
      <c r="E129" s="1">
        <v>266</v>
      </c>
      <c r="F129" s="1">
        <v>34</v>
      </c>
      <c r="G129" s="1" t="s">
        <v>121</v>
      </c>
      <c r="H129" s="1">
        <v>12</v>
      </c>
      <c r="I129" s="1">
        <f t="shared" ref="I129" si="55">(E129+F129+H129)</f>
        <v>312</v>
      </c>
      <c r="J129" s="1">
        <v>312</v>
      </c>
      <c r="K129" s="1">
        <v>377</v>
      </c>
      <c r="L129" s="1">
        <f>(K129-J129)</f>
        <v>65</v>
      </c>
      <c r="M129" s="8">
        <f>ROUND(L129/J129,4)</f>
        <v>0.20830000000000001</v>
      </c>
      <c r="N129" s="1"/>
      <c r="O129" s="1"/>
      <c r="P129" s="1" t="s">
        <v>544</v>
      </c>
    </row>
    <row r="130" spans="1:16" hidden="1">
      <c r="A130" s="1" t="s">
        <v>13</v>
      </c>
      <c r="B130" s="1" t="s">
        <v>38</v>
      </c>
      <c r="C130" s="1" t="s">
        <v>37</v>
      </c>
      <c r="D130" s="1" t="s">
        <v>363</v>
      </c>
      <c r="E130" s="1">
        <v>266</v>
      </c>
      <c r="F130" s="1">
        <v>36</v>
      </c>
      <c r="G130" s="1" t="s">
        <v>121</v>
      </c>
      <c r="H130" s="1">
        <v>12</v>
      </c>
      <c r="I130" s="1">
        <f t="shared" ref="I130" si="56">(E130+F130+H130)</f>
        <v>314</v>
      </c>
      <c r="J130" s="1">
        <v>314</v>
      </c>
      <c r="K130" s="1">
        <v>370</v>
      </c>
      <c r="L130" s="1">
        <f>(K130-J130)</f>
        <v>56</v>
      </c>
      <c r="M130" s="8">
        <f>ROUND(L130/J130,4)</f>
        <v>0.17829999999999999</v>
      </c>
      <c r="N130" s="1"/>
      <c r="O130" s="1"/>
      <c r="P130" s="1" t="s">
        <v>544</v>
      </c>
    </row>
    <row r="131" spans="1:16" hidden="1">
      <c r="A131" s="1" t="s">
        <v>13</v>
      </c>
      <c r="B131" s="1" t="s">
        <v>97</v>
      </c>
      <c r="C131" s="1" t="s">
        <v>522</v>
      </c>
      <c r="D131" s="1" t="s">
        <v>363</v>
      </c>
      <c r="E131" s="1">
        <v>1414</v>
      </c>
      <c r="F131" s="1">
        <v>111</v>
      </c>
      <c r="G131" s="1" t="s">
        <v>121</v>
      </c>
      <c r="H131" s="1">
        <v>66</v>
      </c>
      <c r="I131" s="1">
        <f t="shared" ref="I131:I132" si="57">(E131+F131+H131)</f>
        <v>1591</v>
      </c>
      <c r="J131" s="1">
        <v>1591</v>
      </c>
      <c r="K131" s="1">
        <v>1500</v>
      </c>
      <c r="L131" s="1">
        <f>(K131-J131)</f>
        <v>-91</v>
      </c>
      <c r="M131" s="8">
        <f>ROUND(L131/J131,4)</f>
        <v>-5.7200000000000001E-2</v>
      </c>
      <c r="N131" s="1" t="s">
        <v>24</v>
      </c>
      <c r="O131" s="1"/>
      <c r="P131" s="1" t="s">
        <v>544</v>
      </c>
    </row>
    <row r="132" spans="1:16" hidden="1">
      <c r="A132" s="1" t="s">
        <v>349</v>
      </c>
      <c r="B132" s="1" t="s">
        <v>350</v>
      </c>
      <c r="C132" s="1" t="s">
        <v>419</v>
      </c>
      <c r="D132" s="1" t="s">
        <v>8</v>
      </c>
      <c r="E132" s="1">
        <v>856</v>
      </c>
      <c r="F132" s="1">
        <v>63</v>
      </c>
      <c r="G132" s="1" t="s">
        <v>337</v>
      </c>
      <c r="H132" s="1">
        <v>42</v>
      </c>
      <c r="I132" s="1">
        <f t="shared" si="57"/>
        <v>961</v>
      </c>
      <c r="J132" s="1"/>
      <c r="K132" s="1"/>
      <c r="L132" s="1"/>
      <c r="M132" s="8"/>
      <c r="N132" s="1"/>
      <c r="O132" s="1"/>
      <c r="P132" s="1" t="s">
        <v>584</v>
      </c>
    </row>
    <row r="133" spans="1:16" hidden="1">
      <c r="A133" s="1" t="s">
        <v>13</v>
      </c>
      <c r="B133" s="1" t="s">
        <v>38</v>
      </c>
      <c r="C133" s="1" t="s">
        <v>583</v>
      </c>
      <c r="D133" s="1" t="s">
        <v>29</v>
      </c>
      <c r="E133" s="1">
        <v>1102</v>
      </c>
      <c r="F133" s="1">
        <v>72</v>
      </c>
      <c r="G133" s="1" t="s">
        <v>5</v>
      </c>
      <c r="H133" s="1">
        <v>54</v>
      </c>
      <c r="I133" s="1">
        <f>(E133+F133+H133)</f>
        <v>1228</v>
      </c>
      <c r="J133" s="1"/>
      <c r="K133" s="1"/>
      <c r="L133" s="1"/>
      <c r="M133" s="8"/>
      <c r="N133" s="1" t="s">
        <v>467</v>
      </c>
      <c r="O133" s="1" t="s">
        <v>405</v>
      </c>
      <c r="P133" s="1" t="s">
        <v>584</v>
      </c>
    </row>
    <row r="134" spans="1:16" hidden="1">
      <c r="A134" s="1" t="s">
        <v>13</v>
      </c>
      <c r="B134" s="1" t="s">
        <v>38</v>
      </c>
      <c r="C134" s="1" t="s">
        <v>466</v>
      </c>
      <c r="D134" s="1" t="s">
        <v>8</v>
      </c>
      <c r="E134" s="1">
        <v>357</v>
      </c>
      <c r="F134" s="1">
        <v>58</v>
      </c>
      <c r="G134" s="1" t="s">
        <v>5</v>
      </c>
      <c r="H134" s="1">
        <v>18</v>
      </c>
      <c r="I134" s="1">
        <f>(E134+F134+H134)</f>
        <v>433</v>
      </c>
      <c r="J134" s="1"/>
      <c r="K134" s="1"/>
      <c r="L134" s="1"/>
      <c r="M134" s="8"/>
      <c r="N134" s="1"/>
      <c r="O134" s="1"/>
      <c r="P134" s="1" t="s">
        <v>584</v>
      </c>
    </row>
    <row r="135" spans="1:16" hidden="1">
      <c r="A135" s="1" t="s">
        <v>13</v>
      </c>
      <c r="B135" s="1" t="s">
        <v>38</v>
      </c>
      <c r="C135" s="1" t="s">
        <v>533</v>
      </c>
      <c r="D135" s="1" t="s">
        <v>363</v>
      </c>
      <c r="E135" s="1">
        <v>251</v>
      </c>
      <c r="F135" s="1">
        <v>25</v>
      </c>
      <c r="G135" s="1" t="s">
        <v>5</v>
      </c>
      <c r="H135" s="1">
        <v>12</v>
      </c>
      <c r="I135" s="1">
        <f>(E135+F135+H135)</f>
        <v>288</v>
      </c>
      <c r="J135" s="1"/>
      <c r="K135" s="1"/>
      <c r="L135" s="1"/>
      <c r="M135" s="8"/>
      <c r="N135" s="1"/>
      <c r="O135" s="1"/>
      <c r="P135" s="1" t="s">
        <v>584</v>
      </c>
    </row>
    <row r="136" spans="1:16" hidden="1">
      <c r="A136" s="1" t="s">
        <v>13</v>
      </c>
      <c r="B136" s="1" t="s">
        <v>97</v>
      </c>
      <c r="C136" s="1" t="s">
        <v>448</v>
      </c>
      <c r="D136" s="1" t="s">
        <v>363</v>
      </c>
      <c r="E136" s="1">
        <v>1290</v>
      </c>
      <c r="F136" s="1">
        <v>101</v>
      </c>
      <c r="G136" s="1" t="s">
        <v>5</v>
      </c>
      <c r="H136" s="1">
        <v>42</v>
      </c>
      <c r="I136" s="1">
        <f t="shared" ref="I136" si="58">(E136+F136+H136)</f>
        <v>1433</v>
      </c>
      <c r="J136" s="1"/>
      <c r="K136" s="1"/>
      <c r="L136" s="1"/>
      <c r="M136" s="8"/>
      <c r="N136" s="1" t="s">
        <v>441</v>
      </c>
      <c r="O136" s="1"/>
      <c r="P136" s="1" t="s">
        <v>588</v>
      </c>
    </row>
    <row r="137" spans="1:16" hidden="1">
      <c r="A137" s="1" t="s">
        <v>13</v>
      </c>
      <c r="B137" s="1" t="s">
        <v>38</v>
      </c>
      <c r="C137" s="1" t="s">
        <v>455</v>
      </c>
      <c r="D137" s="1" t="s">
        <v>29</v>
      </c>
      <c r="E137" s="1">
        <v>780</v>
      </c>
      <c r="F137" s="1">
        <v>44</v>
      </c>
      <c r="G137" s="1" t="s">
        <v>5</v>
      </c>
      <c r="H137" s="1">
        <v>25</v>
      </c>
      <c r="I137" s="1">
        <f t="shared" ref="I137:I138" si="59">(E137+F137+H137)</f>
        <v>849</v>
      </c>
      <c r="J137" s="1"/>
      <c r="K137" s="1"/>
      <c r="L137" s="1"/>
      <c r="M137" s="8"/>
      <c r="N137" s="1" t="s">
        <v>456</v>
      </c>
      <c r="O137" s="1" t="s">
        <v>303</v>
      </c>
      <c r="P137" s="1" t="s">
        <v>588</v>
      </c>
    </row>
    <row r="138" spans="1:16">
      <c r="A138" s="1" t="s">
        <v>13</v>
      </c>
      <c r="B138" s="1" t="s">
        <v>38</v>
      </c>
      <c r="C138" s="1" t="s">
        <v>375</v>
      </c>
      <c r="D138" s="1" t="s">
        <v>29</v>
      </c>
      <c r="E138" s="1">
        <v>570</v>
      </c>
      <c r="F138" s="1">
        <v>20</v>
      </c>
      <c r="G138" s="1" t="s">
        <v>5</v>
      </c>
      <c r="H138" s="1">
        <v>19</v>
      </c>
      <c r="I138" s="1">
        <f t="shared" si="59"/>
        <v>609</v>
      </c>
      <c r="J138" s="1"/>
      <c r="K138" s="1"/>
      <c r="L138" s="1"/>
      <c r="M138" s="8"/>
      <c r="N138" s="1" t="s">
        <v>457</v>
      </c>
      <c r="O138" s="1" t="s">
        <v>303</v>
      </c>
      <c r="P138" s="1" t="s">
        <v>588</v>
      </c>
    </row>
    <row r="139" spans="1:16">
      <c r="A139" s="1" t="s">
        <v>13</v>
      </c>
      <c r="B139" s="1" t="s">
        <v>38</v>
      </c>
      <c r="C139" s="1" t="s">
        <v>375</v>
      </c>
      <c r="D139" s="1" t="s">
        <v>29</v>
      </c>
      <c r="E139" s="1">
        <v>684</v>
      </c>
      <c r="F139" s="1">
        <v>32</v>
      </c>
      <c r="G139" s="1" t="s">
        <v>5</v>
      </c>
      <c r="H139" s="1">
        <v>22</v>
      </c>
      <c r="I139" s="1">
        <f>(E139+F139+H139)</f>
        <v>738</v>
      </c>
      <c r="J139" s="1"/>
      <c r="K139" s="1"/>
      <c r="L139" s="1"/>
      <c r="M139" s="8"/>
      <c r="N139" s="1" t="s">
        <v>486</v>
      </c>
      <c r="O139" s="1" t="s">
        <v>303</v>
      </c>
      <c r="P139" s="1" t="s">
        <v>588</v>
      </c>
    </row>
    <row r="140" spans="1:16" hidden="1">
      <c r="A140" s="1" t="s">
        <v>13</v>
      </c>
      <c r="B140" s="1" t="s">
        <v>97</v>
      </c>
      <c r="C140" s="1" t="s">
        <v>57</v>
      </c>
      <c r="D140" s="1" t="s">
        <v>363</v>
      </c>
      <c r="E140" s="1">
        <v>1745</v>
      </c>
      <c r="F140" s="1">
        <v>88</v>
      </c>
      <c r="G140" s="1" t="s">
        <v>337</v>
      </c>
      <c r="H140" s="1">
        <v>68</v>
      </c>
      <c r="I140" s="1">
        <f>(E140+F140+H140)</f>
        <v>1901</v>
      </c>
      <c r="J140" s="1"/>
      <c r="K140" s="1"/>
      <c r="L140" s="1"/>
      <c r="M140" s="8"/>
      <c r="N140" s="1" t="s">
        <v>590</v>
      </c>
      <c r="O140" s="1" t="s">
        <v>303</v>
      </c>
      <c r="P140" s="1" t="s">
        <v>610</v>
      </c>
    </row>
    <row r="141" spans="1:16" hidden="1">
      <c r="A141" s="1" t="s">
        <v>13</v>
      </c>
      <c r="B141" s="1" t="s">
        <v>546</v>
      </c>
      <c r="C141" s="1" t="s">
        <v>549</v>
      </c>
      <c r="D141" s="1" t="s">
        <v>363</v>
      </c>
      <c r="E141" s="1">
        <v>145</v>
      </c>
      <c r="F141" s="1">
        <v>19</v>
      </c>
      <c r="G141" s="1" t="s">
        <v>337</v>
      </c>
      <c r="H141" s="1">
        <v>6</v>
      </c>
      <c r="I141" s="1">
        <f t="shared" ref="I141" si="60">(E141+F141+H141)</f>
        <v>170</v>
      </c>
      <c r="J141" s="1"/>
      <c r="K141" s="1"/>
      <c r="L141" s="1"/>
      <c r="M141" s="8"/>
      <c r="N141" s="1"/>
      <c r="O141" s="1"/>
      <c r="P141" s="1" t="s">
        <v>610</v>
      </c>
    </row>
    <row r="142" spans="1:16" hidden="1">
      <c r="A142" s="1" t="s">
        <v>482</v>
      </c>
      <c r="B142" s="1" t="s">
        <v>201</v>
      </c>
      <c r="C142" s="1" t="s">
        <v>483</v>
      </c>
      <c r="D142" s="1" t="s">
        <v>29</v>
      </c>
      <c r="E142" s="1">
        <v>569</v>
      </c>
      <c r="F142" s="1">
        <v>74</v>
      </c>
      <c r="G142" s="1" t="s">
        <v>5</v>
      </c>
      <c r="H142" s="1">
        <v>22</v>
      </c>
      <c r="I142" s="1">
        <f t="shared" ref="I142" si="61">(E142+F142+H142)</f>
        <v>665</v>
      </c>
      <c r="J142" s="1"/>
      <c r="K142" s="1"/>
      <c r="L142" s="1"/>
      <c r="M142" s="8"/>
      <c r="N142" s="1"/>
      <c r="O142" s="1"/>
      <c r="P142" s="1" t="s">
        <v>610</v>
      </c>
    </row>
    <row r="143" spans="1:16" hidden="1">
      <c r="A143" s="1" t="s">
        <v>13</v>
      </c>
      <c r="B143" s="1" t="s">
        <v>38</v>
      </c>
      <c r="C143" s="1" t="s">
        <v>472</v>
      </c>
      <c r="D143" s="1" t="s">
        <v>29</v>
      </c>
      <c r="E143" s="1">
        <v>108</v>
      </c>
      <c r="F143" s="1">
        <v>6</v>
      </c>
      <c r="G143" s="1" t="s">
        <v>5</v>
      </c>
      <c r="H143" s="1">
        <v>8</v>
      </c>
      <c r="I143" s="1">
        <f t="shared" ref="I143" si="62">(E143+F143+H143)</f>
        <v>122</v>
      </c>
      <c r="J143" s="1"/>
      <c r="K143" s="1"/>
      <c r="L143" s="1"/>
      <c r="M143" s="8"/>
      <c r="N143" s="1"/>
      <c r="O143" s="1"/>
      <c r="P143" s="1" t="s">
        <v>611</v>
      </c>
    </row>
    <row r="144" spans="1:16" hidden="1">
      <c r="A144" s="1" t="s">
        <v>13</v>
      </c>
      <c r="B144" s="1" t="s">
        <v>38</v>
      </c>
      <c r="C144" s="1" t="s">
        <v>579</v>
      </c>
      <c r="D144" s="1" t="s">
        <v>8</v>
      </c>
      <c r="E144" s="1">
        <v>856</v>
      </c>
      <c r="F144" s="1">
        <v>153</v>
      </c>
      <c r="G144" s="1" t="s">
        <v>121</v>
      </c>
      <c r="H144" s="1">
        <v>62</v>
      </c>
      <c r="I144" s="1">
        <f t="shared" ref="I144" si="63">(E144+F144+H144)</f>
        <v>1071</v>
      </c>
      <c r="J144" s="1">
        <v>689</v>
      </c>
      <c r="K144" s="1">
        <v>835</v>
      </c>
      <c r="L144" s="1">
        <f>(K144-J144)</f>
        <v>146</v>
      </c>
      <c r="M144" s="8">
        <f>ROUND(L144/J144,4)</f>
        <v>0.21190000000000001</v>
      </c>
      <c r="N144" s="1" t="s">
        <v>532</v>
      </c>
      <c r="O144" s="1"/>
      <c r="P144" s="1" t="s">
        <v>611</v>
      </c>
    </row>
    <row r="145" spans="1:16">
      <c r="A145" s="1" t="s">
        <v>13</v>
      </c>
      <c r="B145" s="1" t="s">
        <v>38</v>
      </c>
      <c r="C145" s="1" t="s">
        <v>695</v>
      </c>
      <c r="D145" s="1" t="s">
        <v>29</v>
      </c>
      <c r="E145" s="1">
        <v>591</v>
      </c>
      <c r="F145" s="1">
        <v>41</v>
      </c>
      <c r="G145" s="1" t="s">
        <v>5</v>
      </c>
      <c r="H145" s="1">
        <v>43</v>
      </c>
      <c r="I145" s="1">
        <f t="shared" ref="I145" si="64">(E145+F145+H145)</f>
        <v>675</v>
      </c>
      <c r="J145" s="1"/>
      <c r="K145" s="1"/>
      <c r="L145" s="1"/>
      <c r="M145" s="8"/>
      <c r="N145" s="1" t="s">
        <v>137</v>
      </c>
      <c r="O145" s="1" t="s">
        <v>303</v>
      </c>
      <c r="P145" s="1" t="s">
        <v>611</v>
      </c>
    </row>
    <row r="146" spans="1:16">
      <c r="A146" s="1" t="s">
        <v>13</v>
      </c>
      <c r="B146" s="1" t="s">
        <v>38</v>
      </c>
      <c r="C146" s="1" t="s">
        <v>527</v>
      </c>
      <c r="D146" s="1" t="s">
        <v>363</v>
      </c>
      <c r="E146" s="1">
        <v>534</v>
      </c>
      <c r="F146" s="1">
        <v>20</v>
      </c>
      <c r="G146" s="1" t="s">
        <v>5</v>
      </c>
      <c r="H146" s="1">
        <v>16</v>
      </c>
      <c r="I146" s="1">
        <f t="shared" ref="I146" si="65">(E146+F146+H146)</f>
        <v>570</v>
      </c>
      <c r="J146" s="1"/>
      <c r="K146" s="1"/>
      <c r="L146" s="1"/>
      <c r="M146" s="8"/>
      <c r="N146" s="1" t="s">
        <v>528</v>
      </c>
      <c r="O146" s="1"/>
      <c r="P146" s="1" t="s">
        <v>609</v>
      </c>
    </row>
    <row r="147" spans="1:16" hidden="1">
      <c r="A147" s="1" t="s">
        <v>13</v>
      </c>
      <c r="B147" s="1" t="s">
        <v>97</v>
      </c>
      <c r="C147" s="1" t="s">
        <v>725</v>
      </c>
      <c r="D147" s="1" t="s">
        <v>363</v>
      </c>
      <c r="E147" s="1">
        <v>1333</v>
      </c>
      <c r="F147" s="1">
        <v>47</v>
      </c>
      <c r="G147" s="1" t="s">
        <v>5</v>
      </c>
      <c r="H147" s="1">
        <v>40</v>
      </c>
      <c r="I147" s="1">
        <f t="shared" ref="I147" si="66">(E147+F147+H147)</f>
        <v>1420</v>
      </c>
      <c r="J147" s="1"/>
      <c r="K147" s="1"/>
      <c r="L147" s="1"/>
      <c r="M147" s="8"/>
      <c r="N147" s="1"/>
      <c r="O147" s="1" t="s">
        <v>303</v>
      </c>
      <c r="P147" s="1" t="s">
        <v>609</v>
      </c>
    </row>
    <row r="148" spans="1:16" hidden="1">
      <c r="A148" s="1" t="s">
        <v>13</v>
      </c>
      <c r="B148" s="1" t="s">
        <v>97</v>
      </c>
      <c r="C148" s="1" t="s">
        <v>663</v>
      </c>
      <c r="D148" s="1" t="s">
        <v>8</v>
      </c>
      <c r="E148" s="1">
        <v>1795</v>
      </c>
      <c r="F148" s="1">
        <v>52</v>
      </c>
      <c r="G148" s="1" t="s">
        <v>337</v>
      </c>
      <c r="H148" s="1">
        <v>53</v>
      </c>
      <c r="I148" s="1">
        <f>(E148+F148+H148)</f>
        <v>1900</v>
      </c>
      <c r="J148" s="1"/>
      <c r="K148" s="1"/>
      <c r="L148" s="1"/>
      <c r="M148" s="8"/>
      <c r="N148" s="1" t="s">
        <v>24</v>
      </c>
      <c r="O148" s="1" t="s">
        <v>303</v>
      </c>
      <c r="P148" s="1" t="s">
        <v>609</v>
      </c>
    </row>
    <row r="149" spans="1:16" hidden="1">
      <c r="A149" s="1" t="s">
        <v>13</v>
      </c>
      <c r="B149" s="1" t="s">
        <v>38</v>
      </c>
      <c r="C149" s="1" t="s">
        <v>481</v>
      </c>
      <c r="D149" s="1" t="s">
        <v>8</v>
      </c>
      <c r="E149" s="1">
        <v>258</v>
      </c>
      <c r="F149" s="1">
        <v>43</v>
      </c>
      <c r="G149" s="1" t="s">
        <v>5</v>
      </c>
      <c r="H149" s="1">
        <v>12</v>
      </c>
      <c r="I149" s="1">
        <f>(E149+F149+H149)</f>
        <v>313</v>
      </c>
      <c r="J149" s="1"/>
      <c r="K149" s="1"/>
      <c r="L149" s="1"/>
      <c r="M149" s="8"/>
      <c r="N149" s="1"/>
      <c r="O149" s="1"/>
      <c r="P149" s="1" t="s">
        <v>608</v>
      </c>
    </row>
    <row r="150" spans="1:16" hidden="1">
      <c r="A150" s="1" t="s">
        <v>13</v>
      </c>
      <c r="B150" s="1" t="s">
        <v>38</v>
      </c>
      <c r="C150" s="1" t="s">
        <v>534</v>
      </c>
      <c r="D150" s="1" t="s">
        <v>363</v>
      </c>
      <c r="E150" s="1">
        <v>103</v>
      </c>
      <c r="F150" s="1">
        <v>8</v>
      </c>
      <c r="G150" s="1" t="s">
        <v>5</v>
      </c>
      <c r="H150" s="1">
        <v>5</v>
      </c>
      <c r="I150" s="1">
        <f t="shared" ref="I150" si="67">(E150+F150+H150)</f>
        <v>116</v>
      </c>
      <c r="J150" s="1"/>
      <c r="K150" s="1"/>
      <c r="L150" s="1"/>
      <c r="M150" s="8"/>
      <c r="N150" s="1" t="s">
        <v>535</v>
      </c>
      <c r="O150" s="1"/>
      <c r="P150" s="1" t="s">
        <v>608</v>
      </c>
    </row>
    <row r="151" spans="1:16" hidden="1">
      <c r="A151" s="1" t="s">
        <v>13</v>
      </c>
      <c r="B151" s="1" t="s">
        <v>97</v>
      </c>
      <c r="C151" s="1" t="s">
        <v>725</v>
      </c>
      <c r="D151" s="1" t="s">
        <v>363</v>
      </c>
      <c r="E151" s="1">
        <v>1240</v>
      </c>
      <c r="F151" s="1">
        <v>67</v>
      </c>
      <c r="G151" s="1" t="s">
        <v>5</v>
      </c>
      <c r="H151" s="1">
        <v>57</v>
      </c>
      <c r="I151" s="1">
        <f>(E151+F151+H151)</f>
        <v>1364</v>
      </c>
      <c r="J151" s="1"/>
      <c r="K151" s="1"/>
      <c r="L151" s="1"/>
      <c r="M151" s="8"/>
      <c r="N151" s="1"/>
      <c r="O151" s="1" t="s">
        <v>303</v>
      </c>
      <c r="P151" s="1" t="s">
        <v>608</v>
      </c>
    </row>
    <row r="152" spans="1:16" hidden="1">
      <c r="A152" s="1" t="s">
        <v>13</v>
      </c>
      <c r="B152" s="1" t="s">
        <v>536</v>
      </c>
      <c r="C152" s="1" t="s">
        <v>537</v>
      </c>
      <c r="D152" s="1" t="s">
        <v>363</v>
      </c>
      <c r="E152" s="1">
        <v>444</v>
      </c>
      <c r="F152" s="1">
        <v>11</v>
      </c>
      <c r="G152" s="1" t="s">
        <v>5</v>
      </c>
      <c r="H152" s="1">
        <v>21</v>
      </c>
      <c r="I152" s="1">
        <f t="shared" ref="I152" si="68">(E152+F152+H152)</f>
        <v>476</v>
      </c>
      <c r="J152" s="1"/>
      <c r="K152" s="1"/>
      <c r="L152" s="1"/>
      <c r="M152" s="8"/>
      <c r="N152" s="1"/>
      <c r="O152" s="1"/>
      <c r="P152" s="1" t="s">
        <v>608</v>
      </c>
    </row>
    <row r="153" spans="1:16" hidden="1">
      <c r="A153" s="1" t="s">
        <v>13</v>
      </c>
      <c r="B153" s="1" t="s">
        <v>97</v>
      </c>
      <c r="C153" s="1" t="s">
        <v>550</v>
      </c>
      <c r="D153" s="1" t="s">
        <v>29</v>
      </c>
      <c r="E153" s="1">
        <v>808</v>
      </c>
      <c r="F153" s="1">
        <v>58</v>
      </c>
      <c r="G153" s="1" t="s">
        <v>337</v>
      </c>
      <c r="H153" s="1">
        <v>37</v>
      </c>
      <c r="I153" s="1">
        <f t="shared" ref="I153" si="69">(E153+F153+H153)</f>
        <v>903</v>
      </c>
      <c r="J153" s="1"/>
      <c r="K153" s="1"/>
      <c r="L153" s="1"/>
      <c r="M153" s="8"/>
      <c r="N153" s="1" t="s">
        <v>548</v>
      </c>
      <c r="O153" s="1" t="s">
        <v>303</v>
      </c>
      <c r="P153" s="1" t="s">
        <v>608</v>
      </c>
    </row>
    <row r="154" spans="1:16" hidden="1">
      <c r="A154" s="1" t="s">
        <v>13</v>
      </c>
      <c r="B154" s="1" t="s">
        <v>97</v>
      </c>
      <c r="C154" s="1" t="s">
        <v>50</v>
      </c>
      <c r="D154" s="1" t="s">
        <v>8</v>
      </c>
      <c r="E154" s="1">
        <v>2111</v>
      </c>
      <c r="F154" s="1">
        <v>133</v>
      </c>
      <c r="G154" s="1" t="s">
        <v>337</v>
      </c>
      <c r="H154" s="1">
        <v>130</v>
      </c>
      <c r="I154" s="1">
        <f>(E154+F154+H154)</f>
        <v>2374</v>
      </c>
      <c r="J154" s="1"/>
      <c r="K154" s="1"/>
      <c r="L154" s="1"/>
      <c r="M154" s="8"/>
      <c r="N154" s="1" t="s">
        <v>529</v>
      </c>
      <c r="O154" s="1" t="s">
        <v>303</v>
      </c>
      <c r="P154" s="1" t="s">
        <v>634</v>
      </c>
    </row>
    <row r="155" spans="1:16" hidden="1">
      <c r="A155" s="1" t="s">
        <v>13</v>
      </c>
      <c r="B155" s="1" t="s">
        <v>38</v>
      </c>
      <c r="C155" s="1" t="s">
        <v>473</v>
      </c>
      <c r="D155" s="1" t="s">
        <v>363</v>
      </c>
      <c r="E155" s="1">
        <v>745</v>
      </c>
      <c r="F155" s="1">
        <v>79</v>
      </c>
      <c r="G155" s="1" t="s">
        <v>5</v>
      </c>
      <c r="H155" s="1">
        <v>46</v>
      </c>
      <c r="I155" s="1">
        <f t="shared" ref="I155" si="70">(E155+F155+H155)</f>
        <v>870</v>
      </c>
      <c r="N155" s="1" t="s">
        <v>528</v>
      </c>
      <c r="P155" s="1" t="s">
        <v>635</v>
      </c>
    </row>
    <row r="156" spans="1:16" hidden="1">
      <c r="A156" s="1" t="s">
        <v>13</v>
      </c>
      <c r="B156" s="1" t="s">
        <v>38</v>
      </c>
      <c r="C156" s="1" t="s">
        <v>530</v>
      </c>
      <c r="D156" s="1" t="s">
        <v>363</v>
      </c>
      <c r="E156" s="1">
        <v>169</v>
      </c>
      <c r="F156" s="1">
        <v>46</v>
      </c>
      <c r="G156" s="1" t="s">
        <v>5</v>
      </c>
      <c r="H156" s="1">
        <v>10</v>
      </c>
      <c r="I156" s="1">
        <f t="shared" ref="I156" si="71">(E156+F156+H156)</f>
        <v>225</v>
      </c>
      <c r="N156" s="1" t="s">
        <v>528</v>
      </c>
      <c r="P156" s="1" t="s">
        <v>635</v>
      </c>
    </row>
    <row r="157" spans="1:16" hidden="1">
      <c r="A157" s="1" t="s">
        <v>13</v>
      </c>
      <c r="B157" s="1" t="s">
        <v>38</v>
      </c>
      <c r="C157" s="1" t="s">
        <v>531</v>
      </c>
      <c r="D157" s="1" t="s">
        <v>363</v>
      </c>
      <c r="E157" s="1">
        <v>170</v>
      </c>
      <c r="F157" s="1">
        <v>46</v>
      </c>
      <c r="G157" s="1" t="s">
        <v>5</v>
      </c>
      <c r="H157" s="1">
        <v>11</v>
      </c>
      <c r="I157" s="1">
        <f t="shared" ref="I157:I158" si="72">(E157+F157+H157)</f>
        <v>227</v>
      </c>
      <c r="N157" s="1" t="s">
        <v>528</v>
      </c>
      <c r="P157" s="1" t="s">
        <v>635</v>
      </c>
    </row>
    <row r="158" spans="1:16" hidden="1">
      <c r="A158" s="1" t="s">
        <v>13</v>
      </c>
      <c r="B158" s="1" t="s">
        <v>40</v>
      </c>
      <c r="C158" s="1" t="s">
        <v>718</v>
      </c>
      <c r="D158" s="1" t="s">
        <v>363</v>
      </c>
      <c r="E158" s="1">
        <v>470</v>
      </c>
      <c r="F158" s="1"/>
      <c r="G158" s="1" t="s">
        <v>337</v>
      </c>
      <c r="H158" s="1"/>
      <c r="I158" s="1">
        <f t="shared" si="72"/>
        <v>470</v>
      </c>
      <c r="J158" s="1"/>
      <c r="K158" s="1"/>
      <c r="L158" s="1"/>
      <c r="M158" s="8"/>
      <c r="N158" s="1"/>
      <c r="O158" s="1"/>
    </row>
    <row r="159" spans="1:16" hidden="1">
      <c r="A159" s="1" t="s">
        <v>13</v>
      </c>
      <c r="B159" s="1" t="s">
        <v>40</v>
      </c>
      <c r="C159" s="1" t="s">
        <v>718</v>
      </c>
      <c r="D159" s="1" t="s">
        <v>363</v>
      </c>
      <c r="E159" s="1">
        <v>500</v>
      </c>
      <c r="F159" s="1"/>
      <c r="G159" s="1" t="s">
        <v>337</v>
      </c>
      <c r="H159" s="1"/>
      <c r="I159" s="1">
        <f t="shared" ref="I159:I160" si="73">(E159+F159+H159)</f>
        <v>500</v>
      </c>
      <c r="J159" s="1"/>
      <c r="N159" s="1"/>
      <c r="P159" s="1"/>
    </row>
    <row r="160" spans="1:16" hidden="1">
      <c r="A160" s="1" t="s">
        <v>13</v>
      </c>
      <c r="B160" s="1" t="s">
        <v>97</v>
      </c>
      <c r="C160" s="1" t="s">
        <v>719</v>
      </c>
      <c r="D160" s="1" t="s">
        <v>8</v>
      </c>
      <c r="E160" s="1">
        <v>1530</v>
      </c>
      <c r="F160" s="1">
        <v>30</v>
      </c>
      <c r="G160" s="1" t="s">
        <v>337</v>
      </c>
      <c r="H160" s="1"/>
      <c r="I160" s="1">
        <f t="shared" si="73"/>
        <v>1560</v>
      </c>
      <c r="N160" s="1" t="s">
        <v>717</v>
      </c>
      <c r="P160" s="1"/>
    </row>
    <row r="161" spans="1:16" hidden="1">
      <c r="A161" s="1" t="s">
        <v>13</v>
      </c>
      <c r="B161" s="1" t="s">
        <v>97</v>
      </c>
      <c r="C161" s="1" t="s">
        <v>720</v>
      </c>
      <c r="D161" s="1" t="s">
        <v>8</v>
      </c>
      <c r="E161" s="1">
        <v>1531</v>
      </c>
      <c r="F161" s="1">
        <v>30</v>
      </c>
      <c r="G161" s="1" t="s">
        <v>337</v>
      </c>
      <c r="H161" s="1"/>
      <c r="I161" s="1">
        <f t="shared" ref="I161:I162" si="74">(E161+F161+H161)</f>
        <v>1561</v>
      </c>
      <c r="N161" s="1" t="s">
        <v>717</v>
      </c>
      <c r="P161" s="1"/>
    </row>
    <row r="162" spans="1:16" hidden="1">
      <c r="A162" s="1" t="s">
        <v>132</v>
      </c>
      <c r="B162" s="1" t="s">
        <v>133</v>
      </c>
      <c r="C162" s="1" t="s">
        <v>498</v>
      </c>
      <c r="D162" s="1" t="s">
        <v>8</v>
      </c>
      <c r="E162" s="9">
        <v>738</v>
      </c>
      <c r="G162" s="9" t="s">
        <v>5</v>
      </c>
      <c r="I162" s="1">
        <f t="shared" si="74"/>
        <v>738</v>
      </c>
      <c r="L162" s="6"/>
      <c r="N162" s="14" t="s">
        <v>506</v>
      </c>
      <c r="P162" s="1"/>
    </row>
    <row r="163" spans="1:16" hidden="1">
      <c r="A163" s="1"/>
      <c r="B163" s="1"/>
      <c r="D163" s="1"/>
      <c r="E163" s="9"/>
      <c r="F163" s="9"/>
      <c r="J163" s="6"/>
      <c r="K163" s="14"/>
      <c r="N163" s="1"/>
      <c r="P163" s="1"/>
    </row>
    <row r="164" spans="1:16" hidden="1"/>
    <row r="165" spans="1:16" hidden="1">
      <c r="A165" s="1" t="s">
        <v>13</v>
      </c>
      <c r="B165" s="1" t="s">
        <v>38</v>
      </c>
      <c r="C165" s="1" t="s">
        <v>487</v>
      </c>
      <c r="D165" s="1" t="s">
        <v>8</v>
      </c>
      <c r="E165" s="1">
        <v>2062</v>
      </c>
      <c r="F165" s="1"/>
      <c r="G165" s="1" t="s">
        <v>337</v>
      </c>
      <c r="H165" s="1"/>
      <c r="I165" s="1">
        <f>(E165+F165+H165)</f>
        <v>2062</v>
      </c>
      <c r="J165" s="1"/>
      <c r="K165" s="1"/>
      <c r="L165" s="1"/>
      <c r="M165" s="8"/>
      <c r="N165" s="1"/>
      <c r="O165" s="1" t="s">
        <v>303</v>
      </c>
      <c r="P165" s="1"/>
    </row>
    <row r="166" spans="1:16" hidden="1">
      <c r="A166" s="1" t="s">
        <v>13</v>
      </c>
      <c r="B166" s="1" t="s">
        <v>97</v>
      </c>
      <c r="C166" s="1" t="s">
        <v>716</v>
      </c>
      <c r="D166" s="1" t="s">
        <v>8</v>
      </c>
      <c r="E166" s="1">
        <v>1477</v>
      </c>
      <c r="F166" s="1"/>
      <c r="G166" s="1" t="s">
        <v>337</v>
      </c>
      <c r="H166" s="1"/>
      <c r="I166" s="1"/>
      <c r="N166" s="1" t="s">
        <v>717</v>
      </c>
    </row>
    <row r="167" spans="1:16" hidden="1">
      <c r="A167" s="1" t="s">
        <v>722</v>
      </c>
      <c r="B167" s="1" t="s">
        <v>723</v>
      </c>
      <c r="C167" s="1" t="s">
        <v>721</v>
      </c>
      <c r="D167" s="1" t="s">
        <v>8</v>
      </c>
      <c r="E167" s="1">
        <v>1209</v>
      </c>
      <c r="F167" s="1"/>
      <c r="G167" s="1" t="s">
        <v>337</v>
      </c>
      <c r="H167" s="1"/>
      <c r="I167" s="1">
        <f>(E167+F167+H167)</f>
        <v>1209</v>
      </c>
      <c r="N167" s="1" t="s">
        <v>724</v>
      </c>
    </row>
    <row r="168" spans="1:16">
      <c r="A168" s="1"/>
      <c r="C168"/>
      <c r="M168"/>
    </row>
    <row r="169" spans="1:16">
      <c r="A169" s="1"/>
      <c r="C169"/>
      <c r="M169"/>
    </row>
    <row r="170" spans="1:16">
      <c r="A170" s="1"/>
      <c r="C170"/>
      <c r="M170"/>
    </row>
    <row r="171" spans="1:16">
      <c r="A171" s="1"/>
      <c r="C171"/>
      <c r="M171"/>
    </row>
    <row r="172" spans="1:16">
      <c r="A172" s="1"/>
      <c r="C172"/>
      <c r="M172"/>
    </row>
    <row r="173" spans="1:16">
      <c r="A173" s="1"/>
      <c r="C173"/>
      <c r="M173"/>
    </row>
    <row r="174" spans="1:16">
      <c r="A174" s="1"/>
      <c r="C174"/>
      <c r="M174"/>
    </row>
    <row r="175" spans="1:16">
      <c r="A175" s="1"/>
      <c r="C175"/>
      <c r="M175"/>
    </row>
    <row r="176" spans="1:16">
      <c r="A176" s="1"/>
      <c r="C176"/>
      <c r="M176"/>
    </row>
    <row r="177" spans="1:13">
      <c r="A177" s="1"/>
      <c r="C177"/>
      <c r="M177"/>
    </row>
    <row r="178" spans="1:13">
      <c r="A178" s="1"/>
      <c r="C178"/>
      <c r="M178"/>
    </row>
    <row r="179" spans="1:13">
      <c r="A179" s="1"/>
      <c r="C179"/>
      <c r="M179"/>
    </row>
  </sheetData>
  <autoFilter ref="A1:R167" xr:uid="{A7AFF284-C55C-40C1-8B50-A8C050C025EF}">
    <filterColumn colId="2">
      <filters>
        <filter val="大布欧"/>
        <filter val="大猿套小布欧"/>
        <filter val="小布欧+赛亚超人"/>
        <filter val="激突_x000a_（小布欧+悟饭+赛亚超人悟饭+达普拉）"/>
        <filter val="魔人布欧"/>
      </filters>
    </filterColumn>
  </autoFilter>
  <phoneticPr fontId="1"/>
  <conditionalFormatting sqref="A2:J2 N2:O2 A78:O78 A32:N32 C40:O40 A64:D64 A33:O39 A57:O63 A68:E68 A70:E70 A66:D67 A69:I69 A72:D72 A73:F73 A74:I74 A71:O71 A65:O65 A75:D77 A3:O31 A105:M105 A106:D106 A79:K79 A93:O96 A92:H92 A110:E112 A101:H101 A123:E123 C102:H102 A103:F103 C107:D107 C108:E109 C113:E113 A114:E114 A115:D115 A116:O116 A117:N117 A118:D119 A120:E121 A124:D124 A151:D152 A133:E135 A41:O55 A139:I141 C142:I142 A147:D147 A143:I146 A148:O148 A149:I150 A153:O153 F155:I157 C1:C157 A20:B154 D20:O154 A168:A179 C168:C1048576 A163:B163 N161:N163 G162">
    <cfRule type="expression" dxfId="489" priority="698">
      <formula>$G1="卖出"</formula>
    </cfRule>
  </conditionalFormatting>
  <conditionalFormatting sqref="K2 M2">
    <cfRule type="expression" dxfId="488" priority="692">
      <formula>$G2="卖出"</formula>
    </cfRule>
  </conditionalFormatting>
  <conditionalFormatting sqref="L2">
    <cfRule type="expression" dxfId="487" priority="671">
      <formula>$G2="卖出"</formula>
    </cfRule>
  </conditionalFormatting>
  <conditionalFormatting sqref="C3:C38">
    <cfRule type="duplicateValues" dxfId="486" priority="715"/>
  </conditionalFormatting>
  <conditionalFormatting sqref="C5">
    <cfRule type="duplicateValues" dxfId="485" priority="599"/>
  </conditionalFormatting>
  <conditionalFormatting sqref="C71:C72 C64">
    <cfRule type="duplicateValues" dxfId="484" priority="598"/>
  </conditionalFormatting>
  <conditionalFormatting sqref="A125">
    <cfRule type="expression" dxfId="483" priority="519">
      <formula>$G125="卖出"</formula>
    </cfRule>
  </conditionalFormatting>
  <conditionalFormatting sqref="D125">
    <cfRule type="expression" dxfId="482" priority="518">
      <formula>$G125="卖出"</formula>
    </cfRule>
  </conditionalFormatting>
  <conditionalFormatting sqref="G125">
    <cfRule type="expression" dxfId="481" priority="517">
      <formula>$G125="卖出"</formula>
    </cfRule>
  </conditionalFormatting>
  <conditionalFormatting sqref="A129">
    <cfRule type="expression" dxfId="480" priority="505">
      <formula>$G129="卖出"</formula>
    </cfRule>
  </conditionalFormatting>
  <conditionalFormatting sqref="B129">
    <cfRule type="expression" dxfId="479" priority="504">
      <formula>$G129="卖出"</formula>
    </cfRule>
  </conditionalFormatting>
  <conditionalFormatting sqref="D129">
    <cfRule type="expression" dxfId="478" priority="501">
      <formula>$G129="卖出"</formula>
    </cfRule>
  </conditionalFormatting>
  <conditionalFormatting sqref="O125">
    <cfRule type="expression" dxfId="477" priority="498">
      <formula>$G125="卖出"</formula>
    </cfRule>
  </conditionalFormatting>
  <conditionalFormatting sqref="A130">
    <cfRule type="expression" dxfId="476" priority="496">
      <formula>$G130="卖出"</formula>
    </cfRule>
  </conditionalFormatting>
  <conditionalFormatting sqref="B130">
    <cfRule type="expression" dxfId="475" priority="495">
      <formula>$G130="卖出"</formula>
    </cfRule>
  </conditionalFormatting>
  <conditionalFormatting sqref="D130">
    <cfRule type="expression" dxfId="474" priority="492">
      <formula>$G130="卖出"</formula>
    </cfRule>
  </conditionalFormatting>
  <conditionalFormatting sqref="G130">
    <cfRule type="expression" dxfId="473" priority="491">
      <formula>$G130="卖出"</formula>
    </cfRule>
  </conditionalFormatting>
  <conditionalFormatting sqref="O129:O130">
    <cfRule type="expression" dxfId="472" priority="490">
      <formula>$G129="卖出"</formula>
    </cfRule>
  </conditionalFormatting>
  <conditionalFormatting sqref="C77 C73">
    <cfRule type="duplicateValues" dxfId="471" priority="777"/>
  </conditionalFormatting>
  <conditionalFormatting sqref="O32">
    <cfRule type="expression" dxfId="470" priority="464">
      <formula>$G32="卖出"</formula>
    </cfRule>
  </conditionalFormatting>
  <conditionalFormatting sqref="B136">
    <cfRule type="expression" dxfId="469" priority="431">
      <formula>$G136="卖出"</formula>
    </cfRule>
  </conditionalFormatting>
  <conditionalFormatting sqref="A136">
    <cfRule type="expression" dxfId="468" priority="432">
      <formula>$G136="卖出"</formula>
    </cfRule>
  </conditionalFormatting>
  <conditionalFormatting sqref="D136">
    <cfRule type="expression" dxfId="467" priority="430">
      <formula>$G136="卖出"</formula>
    </cfRule>
  </conditionalFormatting>
  <conditionalFormatting sqref="B40">
    <cfRule type="expression" dxfId="466" priority="425">
      <formula>$G40="卖出"</formula>
    </cfRule>
  </conditionalFormatting>
  <conditionalFormatting sqref="A137">
    <cfRule type="expression" dxfId="465" priority="391">
      <formula>$G137="卖出"</formula>
    </cfRule>
  </conditionalFormatting>
  <conditionalFormatting sqref="B137">
    <cfRule type="expression" dxfId="464" priority="390">
      <formula>$G137="卖出"</formula>
    </cfRule>
  </conditionalFormatting>
  <conditionalFormatting sqref="D137">
    <cfRule type="expression" dxfId="463" priority="387">
      <formula>$G137="卖出"</formula>
    </cfRule>
  </conditionalFormatting>
  <conditionalFormatting sqref="O137">
    <cfRule type="expression" dxfId="462" priority="377">
      <formula>$G137="卖出"</formula>
    </cfRule>
  </conditionalFormatting>
  <conditionalFormatting sqref="C70 C65 C67:C68">
    <cfRule type="duplicateValues" dxfId="461" priority="846"/>
  </conditionalFormatting>
  <conditionalFormatting sqref="C66">
    <cfRule type="duplicateValues" dxfId="460" priority="871"/>
  </conditionalFormatting>
  <conditionalFormatting sqref="C78:C79 C74 C57:C63 C39:C55">
    <cfRule type="duplicateValues" dxfId="459" priority="875"/>
  </conditionalFormatting>
  <conditionalFormatting sqref="K64:M64">
    <cfRule type="expression" dxfId="458" priority="344">
      <formula>$G64="卖出"</formula>
    </cfRule>
  </conditionalFormatting>
  <conditionalFormatting sqref="E64:H64">
    <cfRule type="expression" dxfId="457" priority="343">
      <formula>$G64="卖出"</formula>
    </cfRule>
  </conditionalFormatting>
  <conditionalFormatting sqref="E64:H64">
    <cfRule type="duplicateValues" dxfId="456" priority="342"/>
  </conditionalFormatting>
  <conditionalFormatting sqref="I64:J64">
    <cfRule type="expression" dxfId="455" priority="341">
      <formula>$G64="卖出"</formula>
    </cfRule>
  </conditionalFormatting>
  <conditionalFormatting sqref="M67">
    <cfRule type="expression" dxfId="454" priority="316">
      <formula>$G67="卖出"</formula>
    </cfRule>
  </conditionalFormatting>
  <conditionalFormatting sqref="E67:L67 N67:O67">
    <cfRule type="expression" dxfId="453" priority="317">
      <formula>$G67="卖出"</formula>
    </cfRule>
  </conditionalFormatting>
  <conditionalFormatting sqref="M75:M76">
    <cfRule type="expression" dxfId="452" priority="304">
      <formula>$G75="卖出"</formula>
    </cfRule>
  </conditionalFormatting>
  <conditionalFormatting sqref="N75:N76">
    <cfRule type="expression" dxfId="451" priority="303">
      <formula>$G75="卖出"</formula>
    </cfRule>
  </conditionalFormatting>
  <conditionalFormatting sqref="L77">
    <cfRule type="expression" dxfId="450" priority="302">
      <formula>$G77="卖出"</formula>
    </cfRule>
  </conditionalFormatting>
  <conditionalFormatting sqref="M77">
    <cfRule type="expression" dxfId="449" priority="301">
      <formula>$G77="卖出"</formula>
    </cfRule>
  </conditionalFormatting>
  <conditionalFormatting sqref="E75:L76">
    <cfRule type="expression" dxfId="448" priority="305">
      <formula>$G75="卖出"</formula>
    </cfRule>
  </conditionalFormatting>
  <conditionalFormatting sqref="A81:B83 O81:O83 D82:G84">
    <cfRule type="expression" dxfId="447" priority="300">
      <formula>$G81="卖出"</formula>
    </cfRule>
  </conditionalFormatting>
  <conditionalFormatting sqref="C69 C75:C76">
    <cfRule type="duplicateValues" dxfId="446" priority="931"/>
  </conditionalFormatting>
  <conditionalFormatting sqref="H84">
    <cfRule type="expression" dxfId="445" priority="298">
      <formula>$G84="卖出"</formula>
    </cfRule>
  </conditionalFormatting>
  <conditionalFormatting sqref="L86">
    <cfRule type="expression" dxfId="444" priority="282">
      <formula>$G86="卖出"</formula>
    </cfRule>
  </conditionalFormatting>
  <conditionalFormatting sqref="M86">
    <cfRule type="expression" dxfId="443" priority="281">
      <formula>$G86="卖出"</formula>
    </cfRule>
  </conditionalFormatting>
  <conditionalFormatting sqref="O106">
    <cfRule type="expression" dxfId="442" priority="945">
      <formula>$G107="卖出"</formula>
    </cfRule>
  </conditionalFormatting>
  <conditionalFormatting sqref="N86">
    <cfRule type="expression" dxfId="441" priority="280">
      <formula>$G86="卖出"</formula>
    </cfRule>
  </conditionalFormatting>
  <conditionalFormatting sqref="O91">
    <cfRule type="expression" dxfId="440" priority="269">
      <formula>$G91="卖出"</formula>
    </cfRule>
  </conditionalFormatting>
  <conditionalFormatting sqref="C168:C1048576 C141 C116 C56 C2 C108:C109">
    <cfRule type="duplicateValues" dxfId="439" priority="947"/>
  </conditionalFormatting>
  <conditionalFormatting sqref="L87">
    <cfRule type="expression" dxfId="438" priority="268">
      <formula>$G87="卖出"</formula>
    </cfRule>
  </conditionalFormatting>
  <conditionalFormatting sqref="M87">
    <cfRule type="expression" dxfId="437" priority="267">
      <formula>$G87="卖出"</formula>
    </cfRule>
  </conditionalFormatting>
  <conditionalFormatting sqref="L79:M80">
    <cfRule type="expression" dxfId="436" priority="266">
      <formula>$G79="卖出"</formula>
    </cfRule>
  </conditionalFormatting>
  <conditionalFormatting sqref="C81:N81">
    <cfRule type="expression" dxfId="435" priority="255">
      <formula>$G81="卖出"</formula>
    </cfRule>
  </conditionalFormatting>
  <conditionalFormatting sqref="C92">
    <cfRule type="duplicateValues" dxfId="434" priority="983"/>
  </conditionalFormatting>
  <conditionalFormatting sqref="C168:C1048576 C1:C154">
    <cfRule type="duplicateValues" dxfId="433" priority="1011"/>
  </conditionalFormatting>
  <conditionalFormatting sqref="E155">
    <cfRule type="expression" dxfId="432" priority="244">
      <formula>$G155="卖出"</formula>
    </cfRule>
  </conditionalFormatting>
  <conditionalFormatting sqref="A155:B155">
    <cfRule type="expression" dxfId="431" priority="243">
      <formula>$G155="卖出"</formula>
    </cfRule>
  </conditionalFormatting>
  <conditionalFormatting sqref="D155">
    <cfRule type="expression" dxfId="430" priority="242">
      <formula>$G155="卖出"</formula>
    </cfRule>
  </conditionalFormatting>
  <conditionalFormatting sqref="O120">
    <cfRule type="expression" dxfId="429" priority="237">
      <formula>$G120="卖出"</formula>
    </cfRule>
  </conditionalFormatting>
  <conditionalFormatting sqref="E156">
    <cfRule type="expression" dxfId="428" priority="226">
      <formula>$G156="卖出"</formula>
    </cfRule>
  </conditionalFormatting>
  <conditionalFormatting sqref="A156:B156">
    <cfRule type="expression" dxfId="427" priority="225">
      <formula>$G156="卖出"</formula>
    </cfRule>
  </conditionalFormatting>
  <conditionalFormatting sqref="D156">
    <cfRule type="expression" dxfId="426" priority="224">
      <formula>$G156="卖出"</formula>
    </cfRule>
  </conditionalFormatting>
  <conditionalFormatting sqref="E157">
    <cfRule type="expression" dxfId="425" priority="219">
      <formula>$G157="卖出"</formula>
    </cfRule>
  </conditionalFormatting>
  <conditionalFormatting sqref="A157:B157">
    <cfRule type="expression" dxfId="424" priority="218">
      <formula>$G157="卖出"</formula>
    </cfRule>
  </conditionalFormatting>
  <conditionalFormatting sqref="D157">
    <cfRule type="expression" dxfId="423" priority="217">
      <formula>$G157="卖出"</formula>
    </cfRule>
  </conditionalFormatting>
  <conditionalFormatting sqref="L99">
    <cfRule type="expression" dxfId="422" priority="177">
      <formula>$G99="卖出"</formula>
    </cfRule>
  </conditionalFormatting>
  <conditionalFormatting sqref="M99">
    <cfRule type="expression" dxfId="421" priority="176">
      <formula>$G99="卖出"</formula>
    </cfRule>
  </conditionalFormatting>
  <conditionalFormatting sqref="O99 A99:K99">
    <cfRule type="expression" dxfId="420" priority="178">
      <formula>$G99="卖出"</formula>
    </cfRule>
  </conditionalFormatting>
  <conditionalFormatting sqref="C99">
    <cfRule type="duplicateValues" dxfId="419" priority="179"/>
  </conditionalFormatting>
  <conditionalFormatting sqref="C99">
    <cfRule type="duplicateValues" dxfId="418" priority="180"/>
  </conditionalFormatting>
  <conditionalFormatting sqref="C99">
    <cfRule type="duplicateValues" dxfId="417" priority="181"/>
  </conditionalFormatting>
  <conditionalFormatting sqref="J74:N74 J73:K73 N73">
    <cfRule type="expression" dxfId="416" priority="170">
      <formula>$G73="卖出"</formula>
    </cfRule>
  </conditionalFormatting>
  <conditionalFormatting sqref="M73">
    <cfRule type="expression" dxfId="415" priority="168">
      <formula>$G73="卖出"</formula>
    </cfRule>
  </conditionalFormatting>
  <conditionalFormatting sqref="L73">
    <cfRule type="expression" dxfId="414" priority="169">
      <formula>$G73="卖出"</formula>
    </cfRule>
  </conditionalFormatting>
  <conditionalFormatting sqref="H73">
    <cfRule type="expression" dxfId="413" priority="167">
      <formula>$G73="卖出"</formula>
    </cfRule>
  </conditionalFormatting>
  <conditionalFormatting sqref="L104">
    <cfRule type="expression" dxfId="412" priority="140">
      <formula>$G104="卖出"</formula>
    </cfRule>
  </conditionalFormatting>
  <conditionalFormatting sqref="M104">
    <cfRule type="expression" dxfId="411" priority="139">
      <formula>$G104="卖出"</formula>
    </cfRule>
  </conditionalFormatting>
  <conditionalFormatting sqref="L102">
    <cfRule type="expression" dxfId="410" priority="138">
      <formula>$G102="卖出"</formula>
    </cfRule>
  </conditionalFormatting>
  <conditionalFormatting sqref="M102">
    <cfRule type="expression" dxfId="409" priority="137">
      <formula>$G102="卖出"</formula>
    </cfRule>
  </conditionalFormatting>
  <conditionalFormatting sqref="I102">
    <cfRule type="expression" dxfId="408" priority="136">
      <formula>$G102="卖出"</formula>
    </cfRule>
  </conditionalFormatting>
  <conditionalFormatting sqref="A102:B102">
    <cfRule type="expression" dxfId="407" priority="132">
      <formula>$G102="卖出"</formula>
    </cfRule>
  </conditionalFormatting>
  <conditionalFormatting sqref="A102:B102">
    <cfRule type="duplicateValues" dxfId="406" priority="133"/>
  </conditionalFormatting>
  <conditionalFormatting sqref="A102:B102">
    <cfRule type="duplicateValues" dxfId="405" priority="134"/>
  </conditionalFormatting>
  <conditionalFormatting sqref="A102:B102">
    <cfRule type="duplicateValues" dxfId="404" priority="135"/>
  </conditionalFormatting>
  <conditionalFormatting sqref="N98:N115">
    <cfRule type="expression" dxfId="403" priority="120">
      <formula>$G98="卖出"</formula>
    </cfRule>
  </conditionalFormatting>
  <conditionalFormatting sqref="C117">
    <cfRule type="duplicateValues" dxfId="402" priority="1132"/>
  </conditionalFormatting>
  <conditionalFormatting sqref="L100">
    <cfRule type="expression" dxfId="401" priority="107">
      <formula>$G100="卖出"</formula>
    </cfRule>
  </conditionalFormatting>
  <conditionalFormatting sqref="M100">
    <cfRule type="expression" dxfId="400" priority="106">
      <formula>$G100="卖出"</formula>
    </cfRule>
  </conditionalFormatting>
  <conditionalFormatting sqref="C140">
    <cfRule type="duplicateValues" dxfId="399" priority="1290"/>
  </conditionalFormatting>
  <conditionalFormatting sqref="L128:M128">
    <cfRule type="expression" dxfId="398" priority="92">
      <formula>$G128="卖出"</formula>
    </cfRule>
  </conditionalFormatting>
  <conditionalFormatting sqref="H128:I128">
    <cfRule type="expression" dxfId="397" priority="91">
      <formula>$G128="卖出"</formula>
    </cfRule>
  </conditionalFormatting>
  <conditionalFormatting sqref="N128">
    <cfRule type="expression" dxfId="396" priority="90">
      <formula>$G128="卖出"</formula>
    </cfRule>
  </conditionalFormatting>
  <conditionalFormatting sqref="E129:G129 J129:K129">
    <cfRule type="expression" dxfId="395" priority="87">
      <formula>$G129="卖出"</formula>
    </cfRule>
  </conditionalFormatting>
  <conditionalFormatting sqref="L129:M129">
    <cfRule type="expression" dxfId="394" priority="86">
      <formula>$G129="卖出"</formula>
    </cfRule>
  </conditionalFormatting>
  <conditionalFormatting sqref="H129:I129">
    <cfRule type="expression" dxfId="393" priority="85">
      <formula>$G129="卖出"</formula>
    </cfRule>
  </conditionalFormatting>
  <conditionalFormatting sqref="N129">
    <cfRule type="expression" dxfId="392" priority="84">
      <formula>$G129="卖出"</formula>
    </cfRule>
  </conditionalFormatting>
  <conditionalFormatting sqref="C128">
    <cfRule type="duplicateValues" dxfId="391" priority="81"/>
  </conditionalFormatting>
  <conditionalFormatting sqref="C128">
    <cfRule type="duplicateValues" dxfId="390" priority="82"/>
  </conditionalFormatting>
  <conditionalFormatting sqref="C128">
    <cfRule type="duplicateValues" dxfId="389" priority="83"/>
  </conditionalFormatting>
  <conditionalFormatting sqref="C128">
    <cfRule type="duplicateValues" dxfId="388" priority="78"/>
  </conditionalFormatting>
  <conditionalFormatting sqref="C128">
    <cfRule type="duplicateValues" dxfId="387" priority="79"/>
  </conditionalFormatting>
  <conditionalFormatting sqref="C128">
    <cfRule type="duplicateValues" dxfId="386" priority="80"/>
  </conditionalFormatting>
  <conditionalFormatting sqref="C128">
    <cfRule type="duplicateValues" dxfId="385" priority="76"/>
  </conditionalFormatting>
  <conditionalFormatting sqref="C128">
    <cfRule type="duplicateValues" dxfId="384" priority="77"/>
  </conditionalFormatting>
  <conditionalFormatting sqref="L88">
    <cfRule type="expression" dxfId="383" priority="70">
      <formula>$G88="卖出"</formula>
    </cfRule>
  </conditionalFormatting>
  <conditionalFormatting sqref="M88">
    <cfRule type="expression" dxfId="382" priority="69">
      <formula>$G88="卖出"</formula>
    </cfRule>
  </conditionalFormatting>
  <conditionalFormatting sqref="I88">
    <cfRule type="expression" dxfId="381" priority="68">
      <formula>$G88="卖出"</formula>
    </cfRule>
  </conditionalFormatting>
  <conditionalFormatting sqref="K130">
    <cfRule type="expression" dxfId="380" priority="67">
      <formula>$G130="卖出"</formula>
    </cfRule>
  </conditionalFormatting>
  <conditionalFormatting sqref="L130:M130">
    <cfRule type="expression" dxfId="379" priority="66">
      <formula>$G130="卖出"</formula>
    </cfRule>
  </conditionalFormatting>
  <conditionalFormatting sqref="N130">
    <cfRule type="expression" dxfId="378" priority="62">
      <formula>$G130="卖出"</formula>
    </cfRule>
  </conditionalFormatting>
  <conditionalFormatting sqref="J130">
    <cfRule type="expression" dxfId="377" priority="65">
      <formula>$G130="卖出"</formula>
    </cfRule>
  </conditionalFormatting>
  <conditionalFormatting sqref="H130:I130">
    <cfRule type="expression" dxfId="376" priority="64">
      <formula>$G130="卖出"</formula>
    </cfRule>
  </conditionalFormatting>
  <conditionalFormatting sqref="E130">
    <cfRule type="expression" dxfId="375" priority="63">
      <formula>$G130="卖出"</formula>
    </cfRule>
  </conditionalFormatting>
  <conditionalFormatting sqref="O144">
    <cfRule type="expression" dxfId="374" priority="61">
      <formula>$G144="卖出"</formula>
    </cfRule>
  </conditionalFormatting>
  <conditionalFormatting sqref="K131">
    <cfRule type="expression" dxfId="373" priority="60">
      <formula>$G131="卖出"</formula>
    </cfRule>
  </conditionalFormatting>
  <conditionalFormatting sqref="L131">
    <cfRule type="expression" dxfId="372" priority="59">
      <formula>$G131="卖出"</formula>
    </cfRule>
  </conditionalFormatting>
  <conditionalFormatting sqref="M131">
    <cfRule type="expression" dxfId="371" priority="58">
      <formula>$G131="卖出"</formula>
    </cfRule>
  </conditionalFormatting>
  <conditionalFormatting sqref="E131:J131">
    <cfRule type="expression" dxfId="370" priority="57">
      <formula>$G131="卖出"</formula>
    </cfRule>
  </conditionalFormatting>
  <conditionalFormatting sqref="L127:M127">
    <cfRule type="expression" dxfId="369" priority="56">
      <formula>$G127="卖出"</formula>
    </cfRule>
  </conditionalFormatting>
  <conditionalFormatting sqref="C153">
    <cfRule type="duplicateValues" dxfId="368" priority="1823"/>
  </conditionalFormatting>
  <conditionalFormatting sqref="C148">
    <cfRule type="duplicateValues" dxfId="367" priority="1848"/>
  </conditionalFormatting>
  <conditionalFormatting sqref="C154:C157 C137:C139 C142:C147 C149:C152 C133:C135 C127:C128">
    <cfRule type="duplicateValues" dxfId="366" priority="1870"/>
  </conditionalFormatting>
  <conditionalFormatting sqref="C2:C154">
    <cfRule type="duplicateValues" dxfId="365" priority="1877"/>
  </conditionalFormatting>
  <conditionalFormatting sqref="C20:C154">
    <cfRule type="duplicateValues" dxfId="364" priority="1878"/>
  </conditionalFormatting>
  <conditionalFormatting sqref="L105">
    <cfRule type="expression" dxfId="363" priority="55">
      <formula>$G105="卖出"</formula>
    </cfRule>
  </conditionalFormatting>
  <conditionalFormatting sqref="M105">
    <cfRule type="expression" dxfId="362" priority="54">
      <formula>$G105="卖出"</formula>
    </cfRule>
  </conditionalFormatting>
  <conditionalFormatting sqref="A165:N165">
    <cfRule type="expression" dxfId="361" priority="49">
      <formula>$G165="卖出"</formula>
    </cfRule>
  </conditionalFormatting>
  <conditionalFormatting sqref="C165">
    <cfRule type="duplicateValues" dxfId="360" priority="50"/>
  </conditionalFormatting>
  <conditionalFormatting sqref="L165:M165">
    <cfRule type="expression" dxfId="359" priority="48">
      <formula>$G165="卖出"</formula>
    </cfRule>
  </conditionalFormatting>
  <conditionalFormatting sqref="C165">
    <cfRule type="duplicateValues" dxfId="358" priority="51"/>
  </conditionalFormatting>
  <conditionalFormatting sqref="C165">
    <cfRule type="duplicateValues" dxfId="357" priority="52"/>
  </conditionalFormatting>
  <conditionalFormatting sqref="C165">
    <cfRule type="duplicateValues" dxfId="356" priority="53"/>
  </conditionalFormatting>
  <conditionalFormatting sqref="O165">
    <cfRule type="expression" dxfId="355" priority="47">
      <formula>$G165="卖出"</formula>
    </cfRule>
  </conditionalFormatting>
  <conditionalFormatting sqref="A166:I166">
    <cfRule type="expression" dxfId="354" priority="42">
      <formula>$G166="卖出"</formula>
    </cfRule>
  </conditionalFormatting>
  <conditionalFormatting sqref="C166">
    <cfRule type="duplicateValues" dxfId="353" priority="43"/>
  </conditionalFormatting>
  <conditionalFormatting sqref="C166">
    <cfRule type="duplicateValues" dxfId="352" priority="44"/>
  </conditionalFormatting>
  <conditionalFormatting sqref="C166">
    <cfRule type="duplicateValues" dxfId="351" priority="45"/>
  </conditionalFormatting>
  <conditionalFormatting sqref="C166">
    <cfRule type="duplicateValues" dxfId="350" priority="46"/>
  </conditionalFormatting>
  <conditionalFormatting sqref="N166">
    <cfRule type="expression" dxfId="349" priority="41">
      <formula>$G166="卖出"</formula>
    </cfRule>
  </conditionalFormatting>
  <conditionalFormatting sqref="A158:C158 E158:O158">
    <cfRule type="expression" dxfId="348" priority="37">
      <formula>$G158="卖出"</formula>
    </cfRule>
  </conditionalFormatting>
  <conditionalFormatting sqref="C158">
    <cfRule type="duplicateValues" dxfId="347" priority="38"/>
  </conditionalFormatting>
  <conditionalFormatting sqref="C158">
    <cfRule type="duplicateValues" dxfId="346" priority="39"/>
  </conditionalFormatting>
  <conditionalFormatting sqref="C158">
    <cfRule type="duplicateValues" dxfId="345" priority="40"/>
  </conditionalFormatting>
  <conditionalFormatting sqref="D158">
    <cfRule type="expression" dxfId="344" priority="36">
      <formula>$G158="卖出"</formula>
    </cfRule>
  </conditionalFormatting>
  <conditionalFormatting sqref="A159:C159 E159:J159">
    <cfRule type="expression" dxfId="343" priority="32">
      <formula>$G159="卖出"</formula>
    </cfRule>
  </conditionalFormatting>
  <conditionalFormatting sqref="C159">
    <cfRule type="duplicateValues" dxfId="342" priority="33"/>
  </conditionalFormatting>
  <conditionalFormatting sqref="C159">
    <cfRule type="duplicateValues" dxfId="341" priority="34"/>
  </conditionalFormatting>
  <conditionalFormatting sqref="C159">
    <cfRule type="duplicateValues" dxfId="340" priority="35"/>
  </conditionalFormatting>
  <conditionalFormatting sqref="D159">
    <cfRule type="expression" dxfId="339" priority="31">
      <formula>$G159="卖出"</formula>
    </cfRule>
  </conditionalFormatting>
  <conditionalFormatting sqref="A160:H160">
    <cfRule type="expression" dxfId="338" priority="26">
      <formula>$G160="卖出"</formula>
    </cfRule>
  </conditionalFormatting>
  <conditionalFormatting sqref="C160">
    <cfRule type="duplicateValues" dxfId="337" priority="27"/>
  </conditionalFormatting>
  <conditionalFormatting sqref="C160">
    <cfRule type="duplicateValues" dxfId="336" priority="28"/>
  </conditionalFormatting>
  <conditionalFormatting sqref="C160">
    <cfRule type="duplicateValues" dxfId="335" priority="29"/>
  </conditionalFormatting>
  <conditionalFormatting sqref="C160">
    <cfRule type="duplicateValues" dxfId="334" priority="30"/>
  </conditionalFormatting>
  <conditionalFormatting sqref="N160">
    <cfRule type="expression" dxfId="333" priority="25">
      <formula>$G160="卖出"</formula>
    </cfRule>
  </conditionalFormatting>
  <conditionalFormatting sqref="I160">
    <cfRule type="expression" dxfId="332" priority="24">
      <formula>$G160="卖出"</formula>
    </cfRule>
  </conditionalFormatting>
  <conditionalFormatting sqref="A161:H161">
    <cfRule type="expression" dxfId="331" priority="19">
      <formula>$G161="卖出"</formula>
    </cfRule>
  </conditionalFormatting>
  <conditionalFormatting sqref="C161">
    <cfRule type="duplicateValues" dxfId="330" priority="20"/>
  </conditionalFormatting>
  <conditionalFormatting sqref="C161">
    <cfRule type="duplicateValues" dxfId="329" priority="21"/>
  </conditionalFormatting>
  <conditionalFormatting sqref="C161">
    <cfRule type="duplicateValues" dxfId="328" priority="22"/>
  </conditionalFormatting>
  <conditionalFormatting sqref="C161">
    <cfRule type="duplicateValues" dxfId="327" priority="23"/>
  </conditionalFormatting>
  <conditionalFormatting sqref="I161">
    <cfRule type="expression" dxfId="326" priority="17">
      <formula>$G161="卖出"</formula>
    </cfRule>
  </conditionalFormatting>
  <conditionalFormatting sqref="A167:I167">
    <cfRule type="expression" dxfId="325" priority="7">
      <formula>$G167="卖出"</formula>
    </cfRule>
  </conditionalFormatting>
  <conditionalFormatting sqref="C167">
    <cfRule type="duplicateValues" dxfId="324" priority="8"/>
  </conditionalFormatting>
  <conditionalFormatting sqref="C167">
    <cfRule type="duplicateValues" dxfId="323" priority="9"/>
  </conditionalFormatting>
  <conditionalFormatting sqref="C167">
    <cfRule type="duplicateValues" dxfId="322" priority="10"/>
  </conditionalFormatting>
  <conditionalFormatting sqref="C167">
    <cfRule type="duplicateValues" dxfId="321" priority="11"/>
  </conditionalFormatting>
  <conditionalFormatting sqref="N167">
    <cfRule type="expression" dxfId="320" priority="6">
      <formula>$G167="卖出"</formula>
    </cfRule>
  </conditionalFormatting>
  <conditionalFormatting sqref="D163:F163 D162 K163">
    <cfRule type="expression" dxfId="319" priority="5">
      <formula>$E162="卖出"</formula>
    </cfRule>
  </conditionalFormatting>
  <conditionalFormatting sqref="A162:B162">
    <cfRule type="expression" dxfId="318" priority="2201">
      <formula>#REF!="卖出"</formula>
    </cfRule>
  </conditionalFormatting>
  <conditionalFormatting sqref="E162">
    <cfRule type="expression" dxfId="317" priority="2">
      <formula>$G162="卖出"</formula>
    </cfRule>
  </conditionalFormatting>
  <conditionalFormatting sqref="I162">
    <cfRule type="expression" dxfId="316" priority="1">
      <formula>$G162="卖出"</formula>
    </cfRule>
  </conditionalFormatting>
  <dataValidations count="3">
    <dataValidation type="list" allowBlank="1" showInputMessage="1" showErrorMessage="1" sqref="G165:G1048576 G1:G162 E163" xr:uid="{F7D522E6-9071-4EBB-9627-ACFC5E70967F}">
      <formula1>"留存,卖出"</formula1>
    </dataValidation>
    <dataValidation type="list" allowBlank="1" showInputMessage="1" showErrorMessage="1" sqref="D165:D167 D2:D161" xr:uid="{004EEDB0-E115-43A5-B048-2BDADCA3EB88}">
      <formula1>"全新,内袋未拆,拆摆,待定"</formula1>
    </dataValidation>
    <dataValidation type="list" allowBlank="1" showInputMessage="1" showErrorMessage="1" sqref="D162:D163" xr:uid="{43DBF25A-C2CF-4B8A-ACB7-26AC139737A1}">
      <formula1>"全新,拆摆,待定"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C6C1E-7CD6-479B-86C2-DDBA32DCCB0F}">
  <sheetPr codeName="Sheet10"/>
  <dimension ref="A1:B6"/>
  <sheetViews>
    <sheetView workbookViewId="0"/>
  </sheetViews>
  <sheetFormatPr defaultRowHeight="15"/>
  <cols>
    <col min="1" max="1" width="12" bestFit="1" customWidth="1"/>
  </cols>
  <sheetData>
    <row r="1" spans="1:2" ht="16.5">
      <c r="A1" s="4" t="s">
        <v>16</v>
      </c>
      <c r="B1" s="5">
        <f>SUM(日淘!R3+闲鱼!P2+并夕夕!N2+预定!Q2+抖音!N2+淘宝!N2+B站市集!O2+GSC小程序!N2+入魂一番赏!N2)</f>
        <v>251017</v>
      </c>
    </row>
    <row r="2" spans="1:2" ht="16.5">
      <c r="A2" s="4" t="s">
        <v>17</v>
      </c>
      <c r="B2" s="5">
        <f>SUM(日淘!R4+闲鱼!P3+并夕夕!N3+预定!Q3+抖音!N3+淘宝!N3+B站市集!O3+GSC小程序!N3+入魂一番赏!N3)</f>
        <v>77683</v>
      </c>
    </row>
    <row r="3" spans="1:2" ht="16.5">
      <c r="A3" s="4" t="s">
        <v>301</v>
      </c>
      <c r="B3" s="5">
        <f>SUM(日淘!R5+闲鱼!P4+并夕夕!N4+预定!Q4+抖音!N4+淘宝!N4+B站市集!O4+GSC小程序!N4+入魂一番赏!N4)</f>
        <v>68262</v>
      </c>
    </row>
    <row r="4" spans="1:2" ht="16.5">
      <c r="A4" s="4" t="s">
        <v>297</v>
      </c>
      <c r="B4" s="5">
        <f>SUM(日淘!R6+闲鱼!P5+并夕夕!N5+预定!Q5+抖音!N5+淘宝!N5+B站市集!O5+GSC小程序!N5+入魂一番赏!N5)</f>
        <v>9421</v>
      </c>
    </row>
    <row r="5" spans="1:2" ht="16.5">
      <c r="A5" s="4" t="s">
        <v>280</v>
      </c>
      <c r="B5" s="10">
        <f>ROUND(B4/B3,4)</f>
        <v>0.13800000000000001</v>
      </c>
    </row>
    <row r="6" spans="1:2" ht="16.5">
      <c r="A6" s="4" t="s">
        <v>18</v>
      </c>
      <c r="B6" s="5">
        <f>SUM(日淘!R8+闲鱼!P7+并夕夕!N7+预定!Q7+抖音!N7+淘宝!N7+B站市集!O7+GSC小程序!N7+入魂一番赏!N7)</f>
        <v>173334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9018-C9A2-4BA2-9F34-7D7D73F604C5}">
  <sheetPr codeName="Sheet2"/>
  <dimension ref="A1:P149"/>
  <sheetViews>
    <sheetView workbookViewId="0">
      <pane ySplit="1" topLeftCell="A101" activePane="bottomLeft" state="frozen"/>
      <selection pane="bottomLeft" activeCell="A112" sqref="A112:H112"/>
    </sheetView>
  </sheetViews>
  <sheetFormatPr defaultRowHeight="15"/>
  <cols>
    <col min="1" max="1" width="20.140625" customWidth="1"/>
    <col min="2" max="2" width="15.28515625" bestFit="1" customWidth="1"/>
    <col min="3" max="3" width="26.42578125" bestFit="1" customWidth="1"/>
    <col min="12" max="12" width="11" style="6" bestFit="1" customWidth="1"/>
    <col min="13" max="13" width="13.140625" bestFit="1" customWidth="1"/>
    <col min="15" max="15" width="10.42578125" bestFit="1" customWidth="1"/>
  </cols>
  <sheetData>
    <row r="1" spans="1:16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6</v>
      </c>
      <c r="G1" s="3" t="s">
        <v>2</v>
      </c>
      <c r="H1" s="3" t="s">
        <v>11</v>
      </c>
      <c r="I1" s="3" t="s">
        <v>296</v>
      </c>
      <c r="J1" s="3" t="s">
        <v>3</v>
      </c>
      <c r="K1" s="3" t="s">
        <v>297</v>
      </c>
      <c r="L1" s="7" t="s">
        <v>280</v>
      </c>
      <c r="M1" s="13" t="s">
        <v>22</v>
      </c>
    </row>
    <row r="2" spans="1:16" ht="16.5">
      <c r="A2" s="1" t="s">
        <v>27</v>
      </c>
      <c r="B2" s="1" t="s">
        <v>239</v>
      </c>
      <c r="C2" s="1" t="s">
        <v>28</v>
      </c>
      <c r="D2" s="1" t="s">
        <v>8</v>
      </c>
      <c r="E2" s="9">
        <v>330</v>
      </c>
      <c r="F2" s="9"/>
      <c r="G2" s="9" t="s">
        <v>5</v>
      </c>
      <c r="H2" s="9">
        <f t="shared" ref="H2:H33" si="0">(E2+F2)</f>
        <v>330</v>
      </c>
      <c r="I2" s="9"/>
      <c r="J2" s="9"/>
      <c r="K2" s="9"/>
      <c r="L2" s="16"/>
      <c r="M2" s="14"/>
      <c r="N2" s="9"/>
      <c r="O2" s="11" t="s">
        <v>16</v>
      </c>
      <c r="P2" s="11">
        <f>SUM(H:H)</f>
        <v>43370</v>
      </c>
    </row>
    <row r="3" spans="1:16" ht="16.5">
      <c r="A3" s="1" t="s">
        <v>13</v>
      </c>
      <c r="B3" s="1" t="s">
        <v>94</v>
      </c>
      <c r="C3" s="1" t="s">
        <v>58</v>
      </c>
      <c r="D3" s="1" t="s">
        <v>9</v>
      </c>
      <c r="E3" s="9">
        <v>580</v>
      </c>
      <c r="F3" s="9"/>
      <c r="G3" s="9" t="s">
        <v>5</v>
      </c>
      <c r="H3" s="9">
        <f t="shared" si="0"/>
        <v>580</v>
      </c>
      <c r="I3" s="9"/>
      <c r="J3" s="9"/>
      <c r="K3" s="9"/>
      <c r="L3" s="16"/>
      <c r="M3" s="14"/>
      <c r="N3" s="9"/>
      <c r="O3" s="11" t="s">
        <v>17</v>
      </c>
      <c r="P3" s="11">
        <f>SUM(J:J)</f>
        <v>3962</v>
      </c>
    </row>
    <row r="4" spans="1:16" ht="16.5">
      <c r="A4" s="1" t="s">
        <v>13</v>
      </c>
      <c r="B4" s="1" t="s">
        <v>38</v>
      </c>
      <c r="C4" s="1" t="s">
        <v>59</v>
      </c>
      <c r="D4" s="1" t="s">
        <v>8</v>
      </c>
      <c r="E4" s="9">
        <v>350</v>
      </c>
      <c r="F4" s="9">
        <v>45</v>
      </c>
      <c r="G4" s="9" t="s">
        <v>5</v>
      </c>
      <c r="H4" s="9">
        <f t="shared" si="0"/>
        <v>395</v>
      </c>
      <c r="I4" s="9"/>
      <c r="J4" s="9"/>
      <c r="K4" s="9"/>
      <c r="L4" s="16"/>
      <c r="M4" s="14"/>
      <c r="N4" s="9"/>
      <c r="O4" s="4" t="s">
        <v>298</v>
      </c>
      <c r="P4" s="11">
        <f>SUM(I:I)</f>
        <v>3676</v>
      </c>
    </row>
    <row r="5" spans="1:16" ht="16.5">
      <c r="A5" s="1" t="s">
        <v>13</v>
      </c>
      <c r="B5" s="1" t="s">
        <v>38</v>
      </c>
      <c r="C5" s="1" t="s">
        <v>338</v>
      </c>
      <c r="D5" s="1" t="s">
        <v>8</v>
      </c>
      <c r="E5" s="9">
        <v>168</v>
      </c>
      <c r="F5" s="9"/>
      <c r="G5" s="9" t="s">
        <v>5</v>
      </c>
      <c r="H5" s="9">
        <f t="shared" si="0"/>
        <v>168</v>
      </c>
      <c r="I5" s="9"/>
      <c r="J5" s="9"/>
      <c r="K5" s="9"/>
      <c r="L5" s="16"/>
      <c r="M5" s="14"/>
      <c r="N5" s="9"/>
      <c r="O5" s="11" t="s">
        <v>297</v>
      </c>
      <c r="P5" s="11">
        <f>SUM(K:K)</f>
        <v>286</v>
      </c>
    </row>
    <row r="6" spans="1:16" ht="16.5">
      <c r="A6" s="1" t="s">
        <v>14</v>
      </c>
      <c r="B6" s="1" t="s">
        <v>38</v>
      </c>
      <c r="C6" s="1" t="s">
        <v>339</v>
      </c>
      <c r="D6" s="1" t="s">
        <v>8</v>
      </c>
      <c r="E6" s="9">
        <v>214</v>
      </c>
      <c r="F6" s="9"/>
      <c r="G6" s="9" t="s">
        <v>5</v>
      </c>
      <c r="H6" s="9">
        <f t="shared" si="0"/>
        <v>214</v>
      </c>
      <c r="I6" s="9"/>
      <c r="J6" s="9"/>
      <c r="K6" s="9"/>
      <c r="L6" s="16"/>
      <c r="M6" s="14"/>
      <c r="N6" s="9"/>
      <c r="O6" s="4" t="s">
        <v>280</v>
      </c>
      <c r="P6" s="10">
        <f>ROUND(P5/P4,4)</f>
        <v>7.7799999999999994E-2</v>
      </c>
    </row>
    <row r="7" spans="1:16" ht="16.5">
      <c r="A7" s="1" t="s">
        <v>14</v>
      </c>
      <c r="B7" s="1" t="s">
        <v>38</v>
      </c>
      <c r="C7" s="1" t="s">
        <v>340</v>
      </c>
      <c r="D7" s="1" t="s">
        <v>8</v>
      </c>
      <c r="E7" s="9">
        <v>200</v>
      </c>
      <c r="F7" s="9"/>
      <c r="G7" s="9" t="s">
        <v>5</v>
      </c>
      <c r="H7" s="9">
        <f t="shared" si="0"/>
        <v>200</v>
      </c>
      <c r="I7" s="9"/>
      <c r="J7" s="9"/>
      <c r="K7" s="9"/>
      <c r="L7" s="16"/>
      <c r="M7" s="14"/>
      <c r="N7" s="9"/>
      <c r="O7" s="11" t="s">
        <v>18</v>
      </c>
      <c r="P7" s="11">
        <f>P2-P3</f>
        <v>39408</v>
      </c>
    </row>
    <row r="8" spans="1:16" ht="16.5">
      <c r="A8" s="1" t="s">
        <v>14</v>
      </c>
      <c r="B8" s="1" t="s">
        <v>38</v>
      </c>
      <c r="C8" s="1" t="s">
        <v>341</v>
      </c>
      <c r="D8" s="1" t="s">
        <v>8</v>
      </c>
      <c r="E8" s="9">
        <v>229</v>
      </c>
      <c r="F8" s="9"/>
      <c r="G8" s="9" t="s">
        <v>5</v>
      </c>
      <c r="H8" s="9">
        <f t="shared" si="0"/>
        <v>229</v>
      </c>
      <c r="I8" s="9"/>
      <c r="J8" s="9"/>
      <c r="K8" s="9"/>
      <c r="L8" s="16"/>
      <c r="M8" s="14"/>
      <c r="N8" s="9"/>
      <c r="O8" s="9"/>
      <c r="P8" s="9"/>
    </row>
    <row r="9" spans="1:16" ht="16.5">
      <c r="A9" s="1" t="s">
        <v>13</v>
      </c>
      <c r="B9" s="1" t="s">
        <v>38</v>
      </c>
      <c r="C9" s="1" t="s">
        <v>342</v>
      </c>
      <c r="D9" s="1" t="s">
        <v>9</v>
      </c>
      <c r="E9" s="9">
        <v>58</v>
      </c>
      <c r="F9" s="9"/>
      <c r="G9" s="9" t="s">
        <v>5</v>
      </c>
      <c r="H9" s="9">
        <f t="shared" si="0"/>
        <v>58</v>
      </c>
      <c r="I9" s="9"/>
      <c r="J9" s="9"/>
      <c r="K9" s="9"/>
      <c r="L9" s="16"/>
      <c r="M9" s="14"/>
      <c r="N9" s="9"/>
      <c r="O9" s="9"/>
      <c r="P9" s="9"/>
    </row>
    <row r="10" spans="1:16" ht="16.5">
      <c r="A10" s="1" t="s">
        <v>13</v>
      </c>
      <c r="B10" s="1" t="s">
        <v>61</v>
      </c>
      <c r="C10" s="1" t="s">
        <v>30</v>
      </c>
      <c r="D10" s="1" t="s">
        <v>8</v>
      </c>
      <c r="E10" s="9">
        <v>185</v>
      </c>
      <c r="F10" s="9"/>
      <c r="G10" s="9" t="s">
        <v>5</v>
      </c>
      <c r="H10" s="9">
        <f t="shared" si="0"/>
        <v>185</v>
      </c>
      <c r="I10" s="9"/>
      <c r="J10" s="9"/>
      <c r="K10" s="9"/>
      <c r="L10" s="16"/>
      <c r="M10" s="14"/>
      <c r="N10" s="9"/>
      <c r="O10" s="9"/>
      <c r="P10" s="9"/>
    </row>
    <row r="11" spans="1:16" ht="16.5">
      <c r="A11" s="1" t="s">
        <v>13</v>
      </c>
      <c r="B11" s="1" t="s">
        <v>38</v>
      </c>
      <c r="C11" s="1" t="s">
        <v>343</v>
      </c>
      <c r="D11" s="1" t="s">
        <v>9</v>
      </c>
      <c r="E11" s="9">
        <v>1266</v>
      </c>
      <c r="F11" s="9"/>
      <c r="G11" s="9" t="s">
        <v>5</v>
      </c>
      <c r="H11" s="9">
        <f t="shared" si="0"/>
        <v>1266</v>
      </c>
      <c r="I11" s="9"/>
      <c r="J11" s="9"/>
      <c r="K11" s="9"/>
      <c r="L11" s="16"/>
      <c r="M11" s="14"/>
      <c r="N11" s="9"/>
      <c r="O11" s="9"/>
      <c r="P11" s="9"/>
    </row>
    <row r="12" spans="1:16" ht="16.5">
      <c r="A12" s="1" t="s">
        <v>13</v>
      </c>
      <c r="B12" s="1" t="s">
        <v>38</v>
      </c>
      <c r="C12" s="1" t="s">
        <v>344</v>
      </c>
      <c r="D12" s="1" t="s">
        <v>8</v>
      </c>
      <c r="E12" s="9">
        <v>1079</v>
      </c>
      <c r="F12" s="9"/>
      <c r="G12" s="9" t="s">
        <v>5</v>
      </c>
      <c r="H12" s="9">
        <f t="shared" si="0"/>
        <v>1079</v>
      </c>
      <c r="I12" s="9"/>
      <c r="J12" s="9"/>
      <c r="K12" s="9"/>
      <c r="L12" s="16"/>
      <c r="M12" s="14"/>
      <c r="N12" s="9"/>
      <c r="O12" s="9"/>
      <c r="P12" s="9"/>
    </row>
    <row r="13" spans="1:16" ht="16.5">
      <c r="A13" s="1" t="s">
        <v>13</v>
      </c>
      <c r="B13" s="1" t="s">
        <v>93</v>
      </c>
      <c r="C13" s="1" t="s">
        <v>62</v>
      </c>
      <c r="D13" s="1" t="s">
        <v>8</v>
      </c>
      <c r="E13" s="9">
        <v>225</v>
      </c>
      <c r="F13" s="9"/>
      <c r="G13" s="9" t="s">
        <v>5</v>
      </c>
      <c r="H13" s="9">
        <f t="shared" si="0"/>
        <v>225</v>
      </c>
      <c r="I13" s="9"/>
      <c r="J13" s="9"/>
      <c r="K13" s="9"/>
      <c r="L13" s="16"/>
      <c r="M13" s="14"/>
      <c r="N13" s="9"/>
      <c r="O13" s="9"/>
      <c r="P13" s="9"/>
    </row>
    <row r="14" spans="1:16" ht="16.5">
      <c r="A14" s="1" t="s">
        <v>13</v>
      </c>
      <c r="B14" s="1" t="s">
        <v>91</v>
      </c>
      <c r="C14" s="1" t="s">
        <v>63</v>
      </c>
      <c r="D14" s="1" t="s">
        <v>8</v>
      </c>
      <c r="E14" s="9">
        <v>226</v>
      </c>
      <c r="F14" s="9">
        <v>11</v>
      </c>
      <c r="G14" s="9" t="s">
        <v>5</v>
      </c>
      <c r="H14" s="9">
        <f t="shared" si="0"/>
        <v>237</v>
      </c>
      <c r="I14" s="9"/>
      <c r="J14" s="9"/>
      <c r="K14" s="9"/>
      <c r="L14" s="16"/>
      <c r="M14" s="14"/>
      <c r="N14" s="9"/>
      <c r="O14" s="9"/>
      <c r="P14" s="9"/>
    </row>
    <row r="15" spans="1:16" ht="16.5">
      <c r="A15" s="1" t="s">
        <v>13</v>
      </c>
      <c r="B15" s="1" t="s">
        <v>91</v>
      </c>
      <c r="C15" s="1" t="s">
        <v>64</v>
      </c>
      <c r="D15" s="1" t="s">
        <v>8</v>
      </c>
      <c r="E15" s="9">
        <v>226</v>
      </c>
      <c r="F15" s="9">
        <v>11</v>
      </c>
      <c r="G15" s="9" t="s">
        <v>5</v>
      </c>
      <c r="H15" s="9">
        <f t="shared" si="0"/>
        <v>237</v>
      </c>
      <c r="I15" s="9"/>
      <c r="J15" s="9"/>
      <c r="K15" s="9"/>
      <c r="L15" s="16"/>
      <c r="M15" s="14"/>
      <c r="N15" s="9"/>
      <c r="O15" s="9"/>
      <c r="P15" s="9"/>
    </row>
    <row r="16" spans="1:16" ht="16.5">
      <c r="A16" s="1" t="s">
        <v>13</v>
      </c>
      <c r="B16" s="1" t="s">
        <v>38</v>
      </c>
      <c r="C16" s="1" t="s">
        <v>345</v>
      </c>
      <c r="D16" s="1" t="s">
        <v>9</v>
      </c>
      <c r="E16" s="9">
        <v>279</v>
      </c>
      <c r="F16" s="9"/>
      <c r="G16" s="9" t="s">
        <v>5</v>
      </c>
      <c r="H16" s="9">
        <f t="shared" si="0"/>
        <v>279</v>
      </c>
      <c r="I16" s="9"/>
      <c r="J16" s="9"/>
      <c r="K16" s="9"/>
      <c r="L16" s="16"/>
      <c r="M16" s="14"/>
      <c r="N16" s="9"/>
      <c r="O16" s="9"/>
      <c r="P16" s="9"/>
    </row>
    <row r="17" spans="1:16" ht="16.5">
      <c r="A17" s="1" t="s">
        <v>13</v>
      </c>
      <c r="B17" s="1" t="s">
        <v>38</v>
      </c>
      <c r="C17" s="1" t="s">
        <v>346</v>
      </c>
      <c r="D17" s="1" t="s">
        <v>9</v>
      </c>
      <c r="E17" s="9">
        <v>186</v>
      </c>
      <c r="F17" s="9"/>
      <c r="G17" s="9" t="s">
        <v>5</v>
      </c>
      <c r="H17" s="9">
        <f t="shared" si="0"/>
        <v>186</v>
      </c>
      <c r="I17" s="9"/>
      <c r="J17" s="9"/>
      <c r="K17" s="9"/>
      <c r="L17" s="16"/>
      <c r="M17" s="14"/>
      <c r="N17" s="9"/>
      <c r="O17" s="9"/>
      <c r="P17" s="9"/>
    </row>
    <row r="18" spans="1:16" ht="16.5">
      <c r="A18" s="1" t="s">
        <v>14</v>
      </c>
      <c r="B18" s="1" t="s">
        <v>78</v>
      </c>
      <c r="C18" s="1" t="s">
        <v>65</v>
      </c>
      <c r="D18" s="1" t="s">
        <v>8</v>
      </c>
      <c r="E18" s="9">
        <v>50</v>
      </c>
      <c r="F18" s="9"/>
      <c r="G18" s="9" t="s">
        <v>5</v>
      </c>
      <c r="H18" s="9">
        <f t="shared" si="0"/>
        <v>50</v>
      </c>
      <c r="I18" s="9"/>
      <c r="J18" s="9"/>
      <c r="K18" s="9"/>
      <c r="L18" s="16"/>
      <c r="M18" s="14"/>
      <c r="N18" s="9"/>
      <c r="O18" s="9"/>
      <c r="P18" s="9"/>
    </row>
    <row r="19" spans="1:16" ht="16.5">
      <c r="A19" s="1" t="s">
        <v>13</v>
      </c>
      <c r="B19" s="1" t="s">
        <v>67</v>
      </c>
      <c r="C19" s="1" t="s">
        <v>66</v>
      </c>
      <c r="D19" s="1" t="s">
        <v>9</v>
      </c>
      <c r="E19" s="9">
        <v>560</v>
      </c>
      <c r="F19" s="9"/>
      <c r="G19" s="9" t="s">
        <v>5</v>
      </c>
      <c r="H19" s="9">
        <f t="shared" si="0"/>
        <v>560</v>
      </c>
      <c r="I19" s="9"/>
      <c r="J19" s="9"/>
      <c r="K19" s="9"/>
      <c r="L19" s="16"/>
      <c r="M19" s="14"/>
      <c r="N19" s="9"/>
      <c r="O19" s="9"/>
      <c r="P19" s="9"/>
    </row>
    <row r="20" spans="1:16" ht="16.5">
      <c r="A20" s="1" t="s">
        <v>13</v>
      </c>
      <c r="B20" s="1" t="s">
        <v>38</v>
      </c>
      <c r="C20" s="1" t="s">
        <v>68</v>
      </c>
      <c r="D20" s="1" t="s">
        <v>9</v>
      </c>
      <c r="E20" s="9">
        <v>700</v>
      </c>
      <c r="F20" s="9"/>
      <c r="G20" s="9" t="s">
        <v>5</v>
      </c>
      <c r="H20" s="9">
        <f t="shared" si="0"/>
        <v>700</v>
      </c>
      <c r="I20" s="9"/>
      <c r="J20" s="9"/>
      <c r="K20" s="9"/>
      <c r="L20" s="16"/>
      <c r="M20" s="14"/>
      <c r="N20" s="9"/>
      <c r="O20" s="9"/>
      <c r="P20" s="9"/>
    </row>
    <row r="21" spans="1:16" ht="16.5">
      <c r="A21" s="1" t="s">
        <v>13</v>
      </c>
      <c r="B21" s="1" t="s">
        <v>69</v>
      </c>
      <c r="C21" s="1" t="s">
        <v>70</v>
      </c>
      <c r="D21" s="1" t="s">
        <v>8</v>
      </c>
      <c r="E21" s="9">
        <v>298</v>
      </c>
      <c r="F21" s="9">
        <v>20</v>
      </c>
      <c r="G21" s="9" t="s">
        <v>5</v>
      </c>
      <c r="H21" s="9">
        <f t="shared" si="0"/>
        <v>318</v>
      </c>
      <c r="I21" s="9"/>
      <c r="J21" s="9"/>
      <c r="K21" s="9"/>
      <c r="L21" s="16"/>
      <c r="M21" s="14"/>
      <c r="N21" s="9"/>
      <c r="O21" s="9"/>
      <c r="P21" s="9"/>
    </row>
    <row r="22" spans="1:16" ht="16.5">
      <c r="A22" s="1" t="s">
        <v>13</v>
      </c>
      <c r="B22" s="1" t="s">
        <v>71</v>
      </c>
      <c r="C22" s="1" t="s">
        <v>32</v>
      </c>
      <c r="D22" s="1" t="s">
        <v>8</v>
      </c>
      <c r="E22" s="9">
        <v>500</v>
      </c>
      <c r="F22" s="9"/>
      <c r="G22" s="9" t="s">
        <v>5</v>
      </c>
      <c r="H22" s="9">
        <f t="shared" si="0"/>
        <v>500</v>
      </c>
      <c r="I22" s="9"/>
      <c r="J22" s="9"/>
      <c r="K22" s="9"/>
      <c r="L22" s="16"/>
      <c r="M22" s="14"/>
      <c r="N22" s="9"/>
      <c r="O22" s="9"/>
      <c r="P22" s="9"/>
    </row>
    <row r="23" spans="1:16" ht="16.5">
      <c r="A23" s="1" t="s">
        <v>13</v>
      </c>
      <c r="B23" s="1" t="s">
        <v>38</v>
      </c>
      <c r="C23" s="1" t="s">
        <v>229</v>
      </c>
      <c r="D23" s="1" t="s">
        <v>9</v>
      </c>
      <c r="E23" s="9">
        <v>300</v>
      </c>
      <c r="F23" s="9"/>
      <c r="G23" s="9" t="s">
        <v>5</v>
      </c>
      <c r="H23" s="9">
        <f t="shared" si="0"/>
        <v>300</v>
      </c>
      <c r="I23" s="9"/>
      <c r="J23" s="9"/>
      <c r="K23" s="9"/>
      <c r="L23" s="16"/>
      <c r="M23" s="14"/>
    </row>
    <row r="24" spans="1:16" ht="16.5">
      <c r="A24" s="1" t="s">
        <v>13</v>
      </c>
      <c r="B24" s="1" t="s">
        <v>38</v>
      </c>
      <c r="C24" s="1" t="s">
        <v>413</v>
      </c>
      <c r="D24" s="1" t="s">
        <v>9</v>
      </c>
      <c r="E24" s="9">
        <v>200</v>
      </c>
      <c r="F24" s="9"/>
      <c r="G24" s="9" t="s">
        <v>5</v>
      </c>
      <c r="H24" s="9">
        <f t="shared" si="0"/>
        <v>200</v>
      </c>
      <c r="I24" s="9"/>
      <c r="J24" s="9"/>
      <c r="K24" s="9"/>
      <c r="L24" s="16"/>
      <c r="M24" s="14"/>
    </row>
    <row r="25" spans="1:16" ht="16.5">
      <c r="A25" s="1" t="s">
        <v>13</v>
      </c>
      <c r="B25" s="1" t="s">
        <v>38</v>
      </c>
      <c r="C25" s="1" t="s">
        <v>228</v>
      </c>
      <c r="D25" s="1" t="s">
        <v>9</v>
      </c>
      <c r="E25" s="9">
        <v>100</v>
      </c>
      <c r="F25" s="9"/>
      <c r="G25" s="9" t="s">
        <v>5</v>
      </c>
      <c r="H25" s="9">
        <f t="shared" si="0"/>
        <v>100</v>
      </c>
      <c r="I25" s="9"/>
      <c r="J25" s="9"/>
      <c r="K25" s="9"/>
      <c r="L25" s="16"/>
      <c r="M25" s="14"/>
    </row>
    <row r="26" spans="1:16" ht="16.5">
      <c r="A26" s="1" t="s">
        <v>13</v>
      </c>
      <c r="B26" s="1" t="s">
        <v>38</v>
      </c>
      <c r="C26" s="1" t="s">
        <v>73</v>
      </c>
      <c r="D26" s="1" t="s">
        <v>9</v>
      </c>
      <c r="E26" s="9">
        <v>1218</v>
      </c>
      <c r="F26" s="9"/>
      <c r="G26" s="9" t="s">
        <v>121</v>
      </c>
      <c r="H26" s="9">
        <f t="shared" si="0"/>
        <v>1218</v>
      </c>
      <c r="I26" s="9">
        <v>1218</v>
      </c>
      <c r="J26" s="9">
        <v>1179</v>
      </c>
      <c r="K26" s="9">
        <f>J26-I26</f>
        <v>-39</v>
      </c>
      <c r="L26" s="16">
        <f>K26/I26</f>
        <v>-3.2019704433497539E-2</v>
      </c>
      <c r="M26" s="14"/>
    </row>
    <row r="27" spans="1:16" ht="16.5">
      <c r="A27" s="1" t="s">
        <v>13</v>
      </c>
      <c r="B27" s="1" t="s">
        <v>92</v>
      </c>
      <c r="C27" s="1" t="s">
        <v>72</v>
      </c>
      <c r="D27" s="1" t="s">
        <v>8</v>
      </c>
      <c r="E27" s="9">
        <v>85</v>
      </c>
      <c r="F27" s="9"/>
      <c r="G27" s="9" t="s">
        <v>5</v>
      </c>
      <c r="H27" s="9">
        <f t="shared" si="0"/>
        <v>85</v>
      </c>
      <c r="I27" s="9"/>
      <c r="J27" s="9"/>
      <c r="K27" s="9"/>
      <c r="L27" s="16"/>
      <c r="M27" s="14"/>
    </row>
    <row r="28" spans="1:16" ht="16.5">
      <c r="A28" s="1" t="s">
        <v>13</v>
      </c>
      <c r="B28" s="1" t="s">
        <v>38</v>
      </c>
      <c r="C28" s="1" t="s">
        <v>74</v>
      </c>
      <c r="D28" s="1" t="s">
        <v>8</v>
      </c>
      <c r="E28" s="9">
        <v>120</v>
      </c>
      <c r="F28" s="9"/>
      <c r="G28" s="9" t="s">
        <v>5</v>
      </c>
      <c r="H28" s="9">
        <f t="shared" si="0"/>
        <v>120</v>
      </c>
      <c r="I28" s="9"/>
      <c r="J28" s="9"/>
      <c r="K28" s="9"/>
      <c r="L28" s="16"/>
      <c r="M28" s="14"/>
    </row>
    <row r="29" spans="1:16" ht="16.5">
      <c r="A29" s="1" t="s">
        <v>13</v>
      </c>
      <c r="B29" s="1" t="s">
        <v>78</v>
      </c>
      <c r="C29" s="1" t="s">
        <v>75</v>
      </c>
      <c r="D29" s="1" t="s">
        <v>8</v>
      </c>
      <c r="E29" s="9">
        <v>120</v>
      </c>
      <c r="F29" s="9"/>
      <c r="G29" s="9" t="s">
        <v>5</v>
      </c>
      <c r="H29" s="9">
        <f t="shared" si="0"/>
        <v>120</v>
      </c>
      <c r="I29" s="9"/>
      <c r="J29" s="9"/>
      <c r="K29" s="9"/>
      <c r="L29" s="16"/>
      <c r="M29" s="14"/>
    </row>
    <row r="30" spans="1:16" ht="16.5">
      <c r="A30" s="1" t="s">
        <v>13</v>
      </c>
      <c r="B30" s="1" t="s">
        <v>76</v>
      </c>
      <c r="C30" s="1" t="s">
        <v>77</v>
      </c>
      <c r="D30" s="1" t="s">
        <v>8</v>
      </c>
      <c r="E30" s="9">
        <v>135</v>
      </c>
      <c r="F30" s="9"/>
      <c r="G30" s="9" t="s">
        <v>5</v>
      </c>
      <c r="H30" s="9">
        <f t="shared" si="0"/>
        <v>135</v>
      </c>
      <c r="I30" s="9"/>
      <c r="J30" s="9"/>
      <c r="K30" s="9"/>
      <c r="L30" s="16"/>
      <c r="M30" s="14"/>
    </row>
    <row r="31" spans="1:16" ht="16.5">
      <c r="A31" s="1" t="s">
        <v>13</v>
      </c>
      <c r="B31" s="1" t="s">
        <v>437</v>
      </c>
      <c r="C31" s="1" t="s">
        <v>237</v>
      </c>
      <c r="D31" s="1" t="s">
        <v>8</v>
      </c>
      <c r="E31" s="9">
        <v>770</v>
      </c>
      <c r="F31" s="9"/>
      <c r="G31" s="9" t="s">
        <v>5</v>
      </c>
      <c r="H31" s="9">
        <f t="shared" si="0"/>
        <v>770</v>
      </c>
      <c r="I31" s="9"/>
      <c r="J31" s="9"/>
      <c r="K31" s="9"/>
      <c r="L31" s="16"/>
      <c r="M31" s="14" t="s">
        <v>79</v>
      </c>
    </row>
    <row r="32" spans="1:16" ht="16.5">
      <c r="A32" s="1" t="s">
        <v>13</v>
      </c>
      <c r="B32" s="1" t="s">
        <v>53</v>
      </c>
      <c r="C32" s="1" t="s">
        <v>80</v>
      </c>
      <c r="D32" s="1" t="s">
        <v>8</v>
      </c>
      <c r="E32" s="9">
        <v>330</v>
      </c>
      <c r="F32" s="9"/>
      <c r="G32" s="9" t="s">
        <v>5</v>
      </c>
      <c r="H32" s="9">
        <f t="shared" si="0"/>
        <v>330</v>
      </c>
      <c r="I32" s="9"/>
      <c r="J32" s="9"/>
      <c r="K32" s="9"/>
      <c r="L32" s="16"/>
      <c r="M32" s="14"/>
    </row>
    <row r="33" spans="1:13" ht="16.5">
      <c r="A33" s="1" t="s">
        <v>13</v>
      </c>
      <c r="B33" s="1" t="s">
        <v>38</v>
      </c>
      <c r="C33" s="1" t="s">
        <v>81</v>
      </c>
      <c r="D33" s="1" t="s">
        <v>8</v>
      </c>
      <c r="E33" s="9">
        <v>250</v>
      </c>
      <c r="F33" s="9"/>
      <c r="G33" s="9" t="s">
        <v>5</v>
      </c>
      <c r="H33" s="9">
        <f t="shared" si="0"/>
        <v>250</v>
      </c>
      <c r="I33" s="9"/>
      <c r="J33" s="9"/>
      <c r="K33" s="9"/>
      <c r="L33" s="16"/>
      <c r="M33" s="14"/>
    </row>
    <row r="34" spans="1:13" ht="16.5">
      <c r="A34" s="1" t="s">
        <v>13</v>
      </c>
      <c r="B34" s="1" t="s">
        <v>38</v>
      </c>
      <c r="C34" s="1" t="s">
        <v>82</v>
      </c>
      <c r="D34" s="1" t="s">
        <v>9</v>
      </c>
      <c r="E34" s="9">
        <v>166</v>
      </c>
      <c r="F34" s="9"/>
      <c r="G34" s="9" t="s">
        <v>5</v>
      </c>
      <c r="H34" s="9">
        <f t="shared" ref="H34:H65" si="1">(E34+F34)</f>
        <v>166</v>
      </c>
      <c r="I34" s="9"/>
      <c r="J34" s="9"/>
      <c r="K34" s="9"/>
      <c r="L34" s="16"/>
      <c r="M34" s="14"/>
    </row>
    <row r="35" spans="1:13" ht="16.5">
      <c r="A35" s="1" t="s">
        <v>13</v>
      </c>
      <c r="B35" s="1" t="s">
        <v>38</v>
      </c>
      <c r="C35" s="1" t="s">
        <v>83</v>
      </c>
      <c r="D35" s="1" t="s">
        <v>8</v>
      </c>
      <c r="E35" s="9">
        <v>340</v>
      </c>
      <c r="F35" s="9"/>
      <c r="G35" s="9" t="s">
        <v>5</v>
      </c>
      <c r="H35" s="9">
        <f t="shared" si="1"/>
        <v>340</v>
      </c>
      <c r="I35" s="9"/>
      <c r="J35" s="9"/>
      <c r="K35" s="9"/>
      <c r="L35" s="16"/>
      <c r="M35" s="14" t="s">
        <v>85</v>
      </c>
    </row>
    <row r="36" spans="1:13" ht="16.5">
      <c r="A36" s="1" t="s">
        <v>13</v>
      </c>
      <c r="B36" s="1" t="s">
        <v>38</v>
      </c>
      <c r="C36" s="1" t="s">
        <v>84</v>
      </c>
      <c r="D36" s="1" t="s">
        <v>8</v>
      </c>
      <c r="E36" s="9">
        <v>500</v>
      </c>
      <c r="F36" s="9"/>
      <c r="G36" s="9" t="s">
        <v>5</v>
      </c>
      <c r="H36" s="9">
        <f t="shared" si="1"/>
        <v>500</v>
      </c>
      <c r="I36" s="9"/>
      <c r="J36" s="9"/>
      <c r="K36" s="9"/>
      <c r="L36" s="16"/>
      <c r="M36" s="14"/>
    </row>
    <row r="37" spans="1:13" ht="16.5">
      <c r="A37" s="1" t="s">
        <v>13</v>
      </c>
      <c r="B37" s="1" t="s">
        <v>86</v>
      </c>
      <c r="C37" s="1" t="s">
        <v>87</v>
      </c>
      <c r="D37" s="1" t="s">
        <v>8</v>
      </c>
      <c r="E37" s="9">
        <v>350</v>
      </c>
      <c r="F37" s="9"/>
      <c r="G37" s="9" t="s">
        <v>5</v>
      </c>
      <c r="H37" s="9">
        <f t="shared" si="1"/>
        <v>350</v>
      </c>
      <c r="I37" s="9"/>
      <c r="J37" s="9"/>
      <c r="K37" s="9"/>
      <c r="L37" s="16"/>
      <c r="M37" s="14"/>
    </row>
    <row r="38" spans="1:13" ht="16.5">
      <c r="A38" s="1" t="s">
        <v>13</v>
      </c>
      <c r="B38" s="1" t="s">
        <v>86</v>
      </c>
      <c r="C38" s="1" t="s">
        <v>88</v>
      </c>
      <c r="D38" s="1" t="s">
        <v>9</v>
      </c>
      <c r="E38" s="9">
        <v>180</v>
      </c>
      <c r="F38" s="9"/>
      <c r="G38" s="9" t="s">
        <v>121</v>
      </c>
      <c r="H38" s="9">
        <f t="shared" si="1"/>
        <v>180</v>
      </c>
      <c r="I38" s="9">
        <v>180</v>
      </c>
      <c r="J38" s="9">
        <v>149</v>
      </c>
      <c r="K38" s="9">
        <f>J38-I38</f>
        <v>-31</v>
      </c>
      <c r="L38" s="16">
        <f>K38/I38</f>
        <v>-0.17222222222222222</v>
      </c>
      <c r="M38" s="14"/>
    </row>
    <row r="39" spans="1:13" ht="16.5">
      <c r="A39" s="1" t="s">
        <v>13</v>
      </c>
      <c r="B39" s="1" t="s">
        <v>86</v>
      </c>
      <c r="C39" s="1" t="s">
        <v>89</v>
      </c>
      <c r="D39" s="1" t="s">
        <v>8</v>
      </c>
      <c r="E39" s="9">
        <v>120</v>
      </c>
      <c r="F39" s="9"/>
      <c r="G39" s="9" t="s">
        <v>5</v>
      </c>
      <c r="H39" s="9">
        <f t="shared" si="1"/>
        <v>120</v>
      </c>
      <c r="I39" s="9"/>
      <c r="J39" s="9"/>
      <c r="K39" s="9"/>
      <c r="L39" s="16"/>
      <c r="M39" s="14" t="s">
        <v>90</v>
      </c>
    </row>
    <row r="40" spans="1:13" ht="16.5">
      <c r="A40" s="1" t="s">
        <v>13</v>
      </c>
      <c r="B40" s="1" t="s">
        <v>91</v>
      </c>
      <c r="C40" s="1" t="s">
        <v>98</v>
      </c>
      <c r="D40" s="1" t="s">
        <v>8</v>
      </c>
      <c r="E40" s="9">
        <v>230</v>
      </c>
      <c r="F40" s="9"/>
      <c r="G40" s="9" t="s">
        <v>5</v>
      </c>
      <c r="H40" s="9">
        <f t="shared" si="1"/>
        <v>230</v>
      </c>
      <c r="I40" s="9"/>
      <c r="J40" s="9"/>
      <c r="K40" s="9"/>
      <c r="L40" s="16"/>
      <c r="M40" s="14"/>
    </row>
    <row r="41" spans="1:13" ht="16.5">
      <c r="A41" s="1" t="s">
        <v>13</v>
      </c>
      <c r="B41" s="1" t="s">
        <v>38</v>
      </c>
      <c r="C41" s="1" t="s">
        <v>99</v>
      </c>
      <c r="D41" s="1" t="s">
        <v>8</v>
      </c>
      <c r="E41" s="9">
        <v>145</v>
      </c>
      <c r="F41" s="9"/>
      <c r="G41" s="9" t="s">
        <v>5</v>
      </c>
      <c r="H41" s="9">
        <f t="shared" si="1"/>
        <v>145</v>
      </c>
      <c r="I41" s="9"/>
      <c r="J41" s="9"/>
      <c r="K41" s="9"/>
      <c r="L41" s="16"/>
      <c r="M41" s="14"/>
    </row>
    <row r="42" spans="1:13" ht="16.5">
      <c r="A42" s="1" t="s">
        <v>13</v>
      </c>
      <c r="B42" s="1" t="s">
        <v>93</v>
      </c>
      <c r="C42" s="1" t="s">
        <v>100</v>
      </c>
      <c r="D42" s="1" t="s">
        <v>8</v>
      </c>
      <c r="E42" s="9">
        <v>140</v>
      </c>
      <c r="F42" s="9"/>
      <c r="G42" s="9" t="s">
        <v>5</v>
      </c>
      <c r="H42" s="9">
        <f t="shared" si="1"/>
        <v>140</v>
      </c>
      <c r="I42" s="9"/>
      <c r="J42" s="9"/>
      <c r="K42" s="9"/>
      <c r="L42" s="16"/>
      <c r="M42" s="14"/>
    </row>
    <row r="43" spans="1:13" ht="16.5">
      <c r="A43" s="1" t="s">
        <v>13</v>
      </c>
      <c r="B43" s="1" t="s">
        <v>101</v>
      </c>
      <c r="C43" s="1" t="s">
        <v>102</v>
      </c>
      <c r="D43" s="1" t="s">
        <v>8</v>
      </c>
      <c r="E43" s="9">
        <v>223</v>
      </c>
      <c r="F43" s="9"/>
      <c r="G43" s="9" t="s">
        <v>5</v>
      </c>
      <c r="H43" s="9">
        <f t="shared" si="1"/>
        <v>223</v>
      </c>
      <c r="I43" s="9"/>
      <c r="J43" s="9"/>
      <c r="K43" s="9"/>
      <c r="L43" s="16"/>
      <c r="M43" s="14"/>
    </row>
    <row r="44" spans="1:13" ht="16.5">
      <c r="A44" s="1" t="s">
        <v>13</v>
      </c>
      <c r="B44" s="1" t="s">
        <v>101</v>
      </c>
      <c r="C44" s="1" t="s">
        <v>103</v>
      </c>
      <c r="D44" s="1" t="s">
        <v>8</v>
      </c>
      <c r="E44" s="9">
        <v>280</v>
      </c>
      <c r="F44" s="9"/>
      <c r="G44" s="9" t="s">
        <v>5</v>
      </c>
      <c r="H44" s="9">
        <f t="shared" si="1"/>
        <v>280</v>
      </c>
      <c r="I44" s="9"/>
      <c r="J44" s="9"/>
      <c r="K44" s="9"/>
      <c r="L44" s="16"/>
      <c r="M44" s="14"/>
    </row>
    <row r="45" spans="1:13" ht="16.5">
      <c r="A45" s="1" t="s">
        <v>13</v>
      </c>
      <c r="B45" s="1" t="s">
        <v>104</v>
      </c>
      <c r="C45" s="1" t="s">
        <v>105</v>
      </c>
      <c r="D45" s="1" t="s">
        <v>8</v>
      </c>
      <c r="E45" s="9">
        <v>70</v>
      </c>
      <c r="F45" s="9"/>
      <c r="G45" s="9" t="s">
        <v>5</v>
      </c>
      <c r="H45" s="9">
        <f t="shared" si="1"/>
        <v>70</v>
      </c>
      <c r="I45" s="9"/>
      <c r="J45" s="9"/>
      <c r="K45" s="9"/>
      <c r="L45" s="16"/>
      <c r="M45" s="14"/>
    </row>
    <row r="46" spans="1:13" ht="16.5">
      <c r="A46" s="1" t="s">
        <v>13</v>
      </c>
      <c r="B46" s="1" t="s">
        <v>106</v>
      </c>
      <c r="C46" s="1" t="s">
        <v>107</v>
      </c>
      <c r="D46" s="1" t="s">
        <v>9</v>
      </c>
      <c r="E46" s="9">
        <v>400</v>
      </c>
      <c r="F46" s="9"/>
      <c r="G46" s="9" t="s">
        <v>5</v>
      </c>
      <c r="H46" s="9">
        <f t="shared" si="1"/>
        <v>400</v>
      </c>
      <c r="I46" s="9"/>
      <c r="J46" s="9"/>
      <c r="K46" s="9"/>
      <c r="L46" s="16"/>
      <c r="M46" s="14"/>
    </row>
    <row r="47" spans="1:13" ht="16.5">
      <c r="A47" s="1" t="s">
        <v>13</v>
      </c>
      <c r="B47" s="1" t="s">
        <v>108</v>
      </c>
      <c r="C47" s="1" t="s">
        <v>109</v>
      </c>
      <c r="D47" s="1" t="s">
        <v>8</v>
      </c>
      <c r="E47" s="9">
        <v>2000</v>
      </c>
      <c r="F47" s="9">
        <v>50</v>
      </c>
      <c r="G47" s="9" t="s">
        <v>5</v>
      </c>
      <c r="H47" s="9">
        <f t="shared" si="1"/>
        <v>2050</v>
      </c>
      <c r="I47" s="9"/>
      <c r="J47" s="9"/>
      <c r="K47" s="9"/>
      <c r="L47" s="16"/>
      <c r="M47" s="14"/>
    </row>
    <row r="48" spans="1:13" ht="16.5">
      <c r="A48" s="1" t="s">
        <v>13</v>
      </c>
      <c r="B48" s="1" t="s">
        <v>106</v>
      </c>
      <c r="C48" s="1" t="s">
        <v>110</v>
      </c>
      <c r="D48" s="1" t="s">
        <v>9</v>
      </c>
      <c r="E48" s="9">
        <v>460</v>
      </c>
      <c r="F48" s="9"/>
      <c r="G48" s="9" t="s">
        <v>5</v>
      </c>
      <c r="H48" s="9">
        <f t="shared" si="1"/>
        <v>460</v>
      </c>
      <c r="I48" s="9"/>
      <c r="J48" s="9"/>
      <c r="K48" s="9"/>
      <c r="L48" s="16"/>
      <c r="M48" s="14"/>
    </row>
    <row r="49" spans="1:13" ht="16.5">
      <c r="A49" s="1" t="s">
        <v>13</v>
      </c>
      <c r="B49" s="1" t="s">
        <v>93</v>
      </c>
      <c r="C49" s="1" t="s">
        <v>89</v>
      </c>
      <c r="D49" s="1" t="s">
        <v>9</v>
      </c>
      <c r="E49" s="9">
        <v>460</v>
      </c>
      <c r="F49" s="9"/>
      <c r="G49" s="9" t="s">
        <v>5</v>
      </c>
      <c r="H49" s="9">
        <f t="shared" si="1"/>
        <v>460</v>
      </c>
      <c r="I49" s="9"/>
      <c r="J49" s="9"/>
      <c r="K49" s="9"/>
      <c r="L49" s="16"/>
      <c r="M49" s="14"/>
    </row>
    <row r="50" spans="1:13" ht="16.5">
      <c r="A50" s="1" t="s">
        <v>13</v>
      </c>
      <c r="B50" s="1" t="s">
        <v>106</v>
      </c>
      <c r="C50" s="1" t="s">
        <v>111</v>
      </c>
      <c r="D50" s="1" t="s">
        <v>9</v>
      </c>
      <c r="E50" s="9">
        <v>150</v>
      </c>
      <c r="F50" s="9"/>
      <c r="G50" s="9" t="s">
        <v>5</v>
      </c>
      <c r="H50" s="9">
        <f t="shared" si="1"/>
        <v>150</v>
      </c>
      <c r="I50" s="9"/>
      <c r="J50" s="9"/>
      <c r="K50" s="9"/>
      <c r="L50" s="16"/>
      <c r="M50" s="14" t="s">
        <v>112</v>
      </c>
    </row>
    <row r="51" spans="1:13" ht="16.5">
      <c r="A51" s="1" t="s">
        <v>13</v>
      </c>
      <c r="B51" s="1" t="s">
        <v>106</v>
      </c>
      <c r="C51" s="1" t="s">
        <v>113</v>
      </c>
      <c r="D51" s="1" t="s">
        <v>9</v>
      </c>
      <c r="E51" s="9">
        <v>420</v>
      </c>
      <c r="F51" s="9"/>
      <c r="G51" s="9" t="s">
        <v>5</v>
      </c>
      <c r="H51" s="9">
        <f t="shared" si="1"/>
        <v>420</v>
      </c>
      <c r="I51" s="9"/>
      <c r="J51" s="9"/>
      <c r="K51" s="9"/>
      <c r="L51" s="16"/>
      <c r="M51" s="14"/>
    </row>
    <row r="52" spans="1:13" ht="16.5">
      <c r="A52" s="1" t="s">
        <v>13</v>
      </c>
      <c r="B52" s="1" t="s">
        <v>108</v>
      </c>
      <c r="C52" s="1" t="s">
        <v>114</v>
      </c>
      <c r="D52" s="1" t="s">
        <v>8</v>
      </c>
      <c r="E52" s="9">
        <v>1865</v>
      </c>
      <c r="F52" s="9"/>
      <c r="G52" s="9" t="s">
        <v>5</v>
      </c>
      <c r="H52" s="9">
        <f t="shared" si="1"/>
        <v>1865</v>
      </c>
      <c r="I52" s="9"/>
      <c r="J52" s="9"/>
      <c r="K52" s="9"/>
      <c r="L52" s="16"/>
      <c r="M52" s="14"/>
    </row>
    <row r="53" spans="1:13" ht="16.5">
      <c r="A53" s="1" t="s">
        <v>13</v>
      </c>
      <c r="B53" s="1" t="s">
        <v>91</v>
      </c>
      <c r="C53" s="1" t="s">
        <v>245</v>
      </c>
      <c r="D53" s="1" t="s">
        <v>9</v>
      </c>
      <c r="E53" s="9">
        <v>320</v>
      </c>
      <c r="F53" s="9"/>
      <c r="G53" s="9" t="s">
        <v>5</v>
      </c>
      <c r="H53" s="9">
        <f t="shared" si="1"/>
        <v>320</v>
      </c>
      <c r="I53" s="9"/>
      <c r="J53" s="9"/>
      <c r="K53" s="9"/>
      <c r="L53" s="16"/>
      <c r="M53" s="14"/>
    </row>
    <row r="54" spans="1:13" ht="16.5">
      <c r="A54" s="1" t="s">
        <v>13</v>
      </c>
      <c r="B54" s="1" t="s">
        <v>93</v>
      </c>
      <c r="C54" s="1" t="s">
        <v>115</v>
      </c>
      <c r="D54" s="1" t="s">
        <v>8</v>
      </c>
      <c r="E54" s="9">
        <v>210</v>
      </c>
      <c r="F54" s="9"/>
      <c r="G54" s="9" t="s">
        <v>5</v>
      </c>
      <c r="H54" s="9">
        <f t="shared" si="1"/>
        <v>210</v>
      </c>
      <c r="I54" s="9"/>
      <c r="J54" s="9"/>
      <c r="K54" s="9"/>
      <c r="L54" s="16"/>
      <c r="M54" s="14"/>
    </row>
    <row r="55" spans="1:13" ht="16.5">
      <c r="A55" s="1" t="s">
        <v>13</v>
      </c>
      <c r="B55" s="1" t="s">
        <v>38</v>
      </c>
      <c r="C55" s="1" t="s">
        <v>116</v>
      </c>
      <c r="D55" s="1" t="s">
        <v>9</v>
      </c>
      <c r="E55" s="9">
        <v>960</v>
      </c>
      <c r="F55" s="9"/>
      <c r="G55" s="9" t="s">
        <v>5</v>
      </c>
      <c r="H55" s="9">
        <f t="shared" si="1"/>
        <v>960</v>
      </c>
      <c r="I55" s="9"/>
      <c r="J55" s="9"/>
      <c r="K55" s="9"/>
      <c r="L55" s="16"/>
      <c r="M55" s="14" t="s">
        <v>85</v>
      </c>
    </row>
    <row r="56" spans="1:13" ht="16.5">
      <c r="A56" s="1" t="s">
        <v>13</v>
      </c>
      <c r="B56" s="1" t="s">
        <v>91</v>
      </c>
      <c r="C56" s="1" t="s">
        <v>117</v>
      </c>
      <c r="D56" s="1" t="s">
        <v>8</v>
      </c>
      <c r="E56" s="9">
        <v>210</v>
      </c>
      <c r="F56" s="9"/>
      <c r="G56" s="9" t="s">
        <v>5</v>
      </c>
      <c r="H56" s="9">
        <f t="shared" si="1"/>
        <v>210</v>
      </c>
      <c r="I56" s="9"/>
      <c r="J56" s="9"/>
      <c r="K56" s="9"/>
      <c r="L56" s="16"/>
      <c r="M56" s="14"/>
    </row>
    <row r="57" spans="1:13" ht="16.5">
      <c r="A57" s="1" t="s">
        <v>13</v>
      </c>
      <c r="B57" s="1"/>
      <c r="C57" s="1" t="s">
        <v>118</v>
      </c>
      <c r="D57" s="1" t="s">
        <v>8</v>
      </c>
      <c r="E57" s="9">
        <v>100</v>
      </c>
      <c r="F57" s="9"/>
      <c r="G57" s="9" t="s">
        <v>4</v>
      </c>
      <c r="H57" s="9">
        <f t="shared" si="1"/>
        <v>100</v>
      </c>
      <c r="I57" s="9">
        <v>100</v>
      </c>
      <c r="J57" s="9">
        <v>128</v>
      </c>
      <c r="K57" s="9">
        <f>(J57-H57)</f>
        <v>28</v>
      </c>
      <c r="L57" s="16">
        <f>ROUND(K57/I57,4)</f>
        <v>0.28000000000000003</v>
      </c>
      <c r="M57" s="14" t="s">
        <v>119</v>
      </c>
    </row>
    <row r="58" spans="1:13" ht="16.5">
      <c r="A58" s="1" t="s">
        <v>13</v>
      </c>
      <c r="B58" s="1"/>
      <c r="C58" s="1" t="s">
        <v>118</v>
      </c>
      <c r="D58" s="1" t="s">
        <v>8</v>
      </c>
      <c r="E58" s="9">
        <v>100</v>
      </c>
      <c r="F58" s="9"/>
      <c r="G58" s="9" t="s">
        <v>5</v>
      </c>
      <c r="H58" s="9">
        <f t="shared" si="1"/>
        <v>100</v>
      </c>
      <c r="I58" s="9"/>
      <c r="J58" s="9"/>
      <c r="K58" s="9"/>
      <c r="L58" s="16"/>
      <c r="M58" s="14" t="s">
        <v>120</v>
      </c>
    </row>
    <row r="59" spans="1:13" ht="16.5">
      <c r="A59" s="1" t="s">
        <v>13</v>
      </c>
      <c r="B59" s="1" t="s">
        <v>122</v>
      </c>
      <c r="C59" s="1" t="s">
        <v>117</v>
      </c>
      <c r="D59" s="1" t="s">
        <v>8</v>
      </c>
      <c r="E59" s="9">
        <v>220</v>
      </c>
      <c r="F59" s="9"/>
      <c r="G59" s="9" t="s">
        <v>5</v>
      </c>
      <c r="H59" s="9">
        <f t="shared" si="1"/>
        <v>220</v>
      </c>
      <c r="I59" s="9"/>
      <c r="J59" s="9"/>
      <c r="K59" s="9"/>
      <c r="L59" s="16"/>
      <c r="M59" s="14"/>
    </row>
    <row r="60" spans="1:13" ht="16.5">
      <c r="A60" s="1" t="s">
        <v>13</v>
      </c>
      <c r="B60" s="1" t="s">
        <v>86</v>
      </c>
      <c r="C60" s="1" t="s">
        <v>88</v>
      </c>
      <c r="D60" s="1" t="s">
        <v>8</v>
      </c>
      <c r="E60" s="9">
        <v>180</v>
      </c>
      <c r="F60" s="9"/>
      <c r="G60" s="9" t="s">
        <v>5</v>
      </c>
      <c r="H60" s="9">
        <f t="shared" si="1"/>
        <v>180</v>
      </c>
      <c r="I60" s="9"/>
      <c r="J60" s="9"/>
      <c r="K60" s="9"/>
      <c r="L60" s="16"/>
      <c r="M60" s="14"/>
    </row>
    <row r="61" spans="1:13" ht="16.5">
      <c r="A61" s="1" t="s">
        <v>13</v>
      </c>
      <c r="B61" s="1" t="s">
        <v>38</v>
      </c>
      <c r="C61" s="1" t="s">
        <v>123</v>
      </c>
      <c r="D61" s="1" t="s">
        <v>8</v>
      </c>
      <c r="E61" s="9">
        <v>230</v>
      </c>
      <c r="F61" s="9"/>
      <c r="G61" s="9" t="s">
        <v>5</v>
      </c>
      <c r="H61" s="9">
        <f t="shared" si="1"/>
        <v>230</v>
      </c>
      <c r="I61" s="9"/>
      <c r="J61" s="9"/>
      <c r="K61" s="9"/>
      <c r="L61" s="16"/>
      <c r="M61" s="14"/>
    </row>
    <row r="62" spans="1:13" ht="16.5">
      <c r="A62" s="1" t="s">
        <v>13</v>
      </c>
      <c r="B62" s="1" t="s">
        <v>38</v>
      </c>
      <c r="C62" s="1" t="s">
        <v>124</v>
      </c>
      <c r="D62" s="1" t="s">
        <v>8</v>
      </c>
      <c r="E62" s="9">
        <v>320</v>
      </c>
      <c r="F62" s="9"/>
      <c r="G62" s="9" t="s">
        <v>5</v>
      </c>
      <c r="H62" s="9">
        <f t="shared" si="1"/>
        <v>320</v>
      </c>
      <c r="I62" s="9"/>
      <c r="J62" s="9"/>
      <c r="K62" s="9"/>
      <c r="L62" s="16"/>
      <c r="M62" s="14" t="s">
        <v>125</v>
      </c>
    </row>
    <row r="63" spans="1:13" ht="16.5">
      <c r="A63" s="1" t="s">
        <v>13</v>
      </c>
      <c r="B63" s="1" t="s">
        <v>126</v>
      </c>
      <c r="C63" s="1" t="s">
        <v>127</v>
      </c>
      <c r="D63" s="1" t="s">
        <v>8</v>
      </c>
      <c r="E63" s="9">
        <v>2200</v>
      </c>
      <c r="F63" s="9"/>
      <c r="G63" s="9" t="s">
        <v>5</v>
      </c>
      <c r="H63" s="9">
        <f t="shared" si="1"/>
        <v>2200</v>
      </c>
      <c r="I63" s="9"/>
      <c r="J63" s="9"/>
      <c r="K63" s="9"/>
      <c r="L63" s="16"/>
      <c r="M63" s="14"/>
    </row>
    <row r="64" spans="1:13" ht="16.5">
      <c r="A64" s="1" t="s">
        <v>13</v>
      </c>
      <c r="B64" s="1" t="s">
        <v>38</v>
      </c>
      <c r="C64" s="1" t="s">
        <v>128</v>
      </c>
      <c r="D64" s="1" t="s">
        <v>8</v>
      </c>
      <c r="E64" s="9">
        <v>260</v>
      </c>
      <c r="F64" s="9"/>
      <c r="G64" s="9" t="s">
        <v>5</v>
      </c>
      <c r="H64" s="9">
        <f t="shared" si="1"/>
        <v>260</v>
      </c>
      <c r="I64" s="9"/>
      <c r="J64" s="9"/>
      <c r="K64" s="9"/>
      <c r="L64" s="16"/>
      <c r="M64" s="14"/>
    </row>
    <row r="65" spans="1:13" ht="16.5">
      <c r="A65" s="1" t="s">
        <v>13</v>
      </c>
      <c r="B65" s="1" t="s">
        <v>38</v>
      </c>
      <c r="C65" s="1" t="s">
        <v>75</v>
      </c>
      <c r="D65" s="1" t="s">
        <v>8</v>
      </c>
      <c r="E65" s="9">
        <v>140</v>
      </c>
      <c r="F65" s="9"/>
      <c r="G65" s="9" t="s">
        <v>5</v>
      </c>
      <c r="H65" s="9">
        <f t="shared" si="1"/>
        <v>140</v>
      </c>
      <c r="I65" s="9"/>
      <c r="J65" s="9"/>
      <c r="K65" s="9"/>
      <c r="L65" s="16"/>
      <c r="M65" s="14"/>
    </row>
    <row r="66" spans="1:13" ht="16.5">
      <c r="A66" s="1" t="s">
        <v>13</v>
      </c>
      <c r="B66" s="1" t="s">
        <v>38</v>
      </c>
      <c r="C66" s="1" t="s">
        <v>129</v>
      </c>
      <c r="D66" s="1" t="s">
        <v>8</v>
      </c>
      <c r="E66" s="9">
        <v>300</v>
      </c>
      <c r="F66" s="9"/>
      <c r="G66" s="9" t="s">
        <v>5</v>
      </c>
      <c r="H66" s="9">
        <f t="shared" ref="H66:H88" si="2">(E66+F66)</f>
        <v>300</v>
      </c>
      <c r="I66" s="9"/>
      <c r="J66" s="9"/>
      <c r="K66" s="9"/>
      <c r="L66" s="16"/>
      <c r="M66" s="14"/>
    </row>
    <row r="67" spans="1:13" ht="16.5">
      <c r="A67" s="1" t="s">
        <v>13</v>
      </c>
      <c r="B67" s="1" t="s">
        <v>40</v>
      </c>
      <c r="C67" s="1" t="s">
        <v>130</v>
      </c>
      <c r="D67" s="1" t="s">
        <v>9</v>
      </c>
      <c r="E67" s="9">
        <v>770</v>
      </c>
      <c r="F67" s="9"/>
      <c r="G67" s="9" t="s">
        <v>5</v>
      </c>
      <c r="H67" s="9">
        <f t="shared" si="2"/>
        <v>770</v>
      </c>
      <c r="I67" s="9"/>
      <c r="J67" s="9"/>
      <c r="K67" s="9"/>
      <c r="L67" s="16"/>
      <c r="M67" s="14" t="s">
        <v>131</v>
      </c>
    </row>
    <row r="68" spans="1:13" ht="16.5">
      <c r="A68" s="1" t="s">
        <v>132</v>
      </c>
      <c r="B68" s="1" t="s">
        <v>133</v>
      </c>
      <c r="C68" s="1" t="s">
        <v>134</v>
      </c>
      <c r="D68" s="1" t="s">
        <v>8</v>
      </c>
      <c r="E68" s="9">
        <v>910</v>
      </c>
      <c r="F68" s="9"/>
      <c r="G68" s="9" t="s">
        <v>5</v>
      </c>
      <c r="H68" s="9">
        <f t="shared" si="2"/>
        <v>910</v>
      </c>
      <c r="I68" s="9"/>
      <c r="J68" s="9"/>
      <c r="K68" s="9"/>
      <c r="L68" s="16"/>
      <c r="M68" s="14"/>
    </row>
    <row r="69" spans="1:13" ht="16.5">
      <c r="A69" s="1" t="s">
        <v>13</v>
      </c>
      <c r="B69" s="1" t="s">
        <v>38</v>
      </c>
      <c r="C69" s="1" t="s">
        <v>135</v>
      </c>
      <c r="D69" s="1" t="s">
        <v>8</v>
      </c>
      <c r="E69" s="9">
        <v>180</v>
      </c>
      <c r="F69" s="9"/>
      <c r="G69" s="9" t="s">
        <v>5</v>
      </c>
      <c r="H69" s="9">
        <f t="shared" si="2"/>
        <v>180</v>
      </c>
      <c r="I69" s="9"/>
      <c r="J69" s="9"/>
      <c r="K69" s="9"/>
      <c r="L69" s="16"/>
      <c r="M69" s="14"/>
    </row>
    <row r="70" spans="1:13" ht="16.5">
      <c r="A70" s="1" t="s">
        <v>13</v>
      </c>
      <c r="B70" s="1" t="s">
        <v>38</v>
      </c>
      <c r="C70" s="1" t="s">
        <v>136</v>
      </c>
      <c r="D70" s="1" t="s">
        <v>9</v>
      </c>
      <c r="E70" s="9">
        <v>1650</v>
      </c>
      <c r="F70" s="9">
        <v>30</v>
      </c>
      <c r="G70" s="9" t="s">
        <v>121</v>
      </c>
      <c r="H70" s="9">
        <f t="shared" si="2"/>
        <v>1680</v>
      </c>
      <c r="I70" s="9">
        <f>H70</f>
        <v>1680</v>
      </c>
      <c r="J70" s="9">
        <v>1979</v>
      </c>
      <c r="K70" s="1">
        <f t="shared" ref="K70" si="3">(J70-I70)</f>
        <v>299</v>
      </c>
      <c r="L70" s="8">
        <f>ROUND(K70/I70,4)</f>
        <v>0.17799999999999999</v>
      </c>
      <c r="M70" s="14" t="s">
        <v>137</v>
      </c>
    </row>
    <row r="71" spans="1:13" ht="16.5">
      <c r="A71" s="1" t="s">
        <v>13</v>
      </c>
      <c r="B71" s="1" t="s">
        <v>78</v>
      </c>
      <c r="C71" s="1" t="s">
        <v>62</v>
      </c>
      <c r="D71" s="1" t="s">
        <v>8</v>
      </c>
      <c r="E71" s="9">
        <v>128</v>
      </c>
      <c r="F71" s="9"/>
      <c r="G71" s="9" t="s">
        <v>5</v>
      </c>
      <c r="H71" s="9">
        <f t="shared" si="2"/>
        <v>128</v>
      </c>
      <c r="I71" s="9"/>
      <c r="J71" s="9"/>
      <c r="K71" s="9"/>
      <c r="L71" s="16"/>
      <c r="M71" s="14"/>
    </row>
    <row r="72" spans="1:13" ht="16.5">
      <c r="A72" s="1" t="s">
        <v>13</v>
      </c>
      <c r="B72" s="1" t="s">
        <v>38</v>
      </c>
      <c r="C72" s="1" t="s">
        <v>138</v>
      </c>
      <c r="D72" s="1" t="s">
        <v>8</v>
      </c>
      <c r="E72" s="9">
        <v>260</v>
      </c>
      <c r="F72" s="9"/>
      <c r="G72" s="9" t="s">
        <v>5</v>
      </c>
      <c r="H72" s="9">
        <f t="shared" si="2"/>
        <v>260</v>
      </c>
      <c r="I72" s="9"/>
      <c r="J72" s="9"/>
      <c r="K72" s="9"/>
      <c r="L72" s="16"/>
      <c r="M72" s="14"/>
    </row>
    <row r="73" spans="1:13" ht="16.5">
      <c r="A73" s="1" t="s">
        <v>13</v>
      </c>
      <c r="B73" s="1" t="s">
        <v>78</v>
      </c>
      <c r="C73" s="1" t="s">
        <v>139</v>
      </c>
      <c r="D73" s="1" t="s">
        <v>8</v>
      </c>
      <c r="E73" s="9">
        <v>165</v>
      </c>
      <c r="F73" s="9"/>
      <c r="G73" s="9" t="s">
        <v>5</v>
      </c>
      <c r="H73" s="9">
        <f t="shared" si="2"/>
        <v>165</v>
      </c>
      <c r="I73" s="9"/>
      <c r="J73" s="9"/>
      <c r="K73" s="9"/>
      <c r="L73" s="16"/>
      <c r="M73" s="14"/>
    </row>
    <row r="74" spans="1:13" ht="16.5">
      <c r="A74" s="1" t="s">
        <v>13</v>
      </c>
      <c r="B74" s="1" t="s">
        <v>78</v>
      </c>
      <c r="C74" s="1" t="s">
        <v>140</v>
      </c>
      <c r="D74" s="1" t="s">
        <v>8</v>
      </c>
      <c r="E74" s="9">
        <v>155</v>
      </c>
      <c r="F74" s="9"/>
      <c r="G74" s="9" t="s">
        <v>5</v>
      </c>
      <c r="H74" s="9">
        <f t="shared" si="2"/>
        <v>155</v>
      </c>
      <c r="I74" s="9"/>
      <c r="J74" s="9"/>
      <c r="K74" s="9"/>
      <c r="L74" s="16"/>
      <c r="M74" s="14"/>
    </row>
    <row r="75" spans="1:13" ht="16.5">
      <c r="A75" s="1" t="s">
        <v>13</v>
      </c>
      <c r="B75" s="1" t="s">
        <v>38</v>
      </c>
      <c r="C75" s="1" t="s">
        <v>141</v>
      </c>
      <c r="D75" s="1" t="s">
        <v>8</v>
      </c>
      <c r="E75" s="9">
        <v>270</v>
      </c>
      <c r="F75" s="9"/>
      <c r="G75" s="9" t="s">
        <v>5</v>
      </c>
      <c r="H75" s="9">
        <f t="shared" si="2"/>
        <v>270</v>
      </c>
      <c r="I75" s="9"/>
      <c r="J75" s="9"/>
      <c r="K75" s="9"/>
      <c r="L75" s="16"/>
      <c r="M75" s="14"/>
    </row>
    <row r="76" spans="1:13" ht="16.5">
      <c r="A76" s="1" t="s">
        <v>13</v>
      </c>
      <c r="B76" s="1" t="s">
        <v>38</v>
      </c>
      <c r="C76" s="1" t="s">
        <v>142</v>
      </c>
      <c r="D76" s="1" t="s">
        <v>8</v>
      </c>
      <c r="E76" s="9">
        <v>220</v>
      </c>
      <c r="F76" s="9"/>
      <c r="G76" s="9" t="s">
        <v>5</v>
      </c>
      <c r="H76" s="9">
        <f t="shared" si="2"/>
        <v>220</v>
      </c>
      <c r="I76" s="9"/>
      <c r="J76" s="9"/>
      <c r="K76" s="9"/>
      <c r="L76" s="16"/>
      <c r="M76" s="14"/>
    </row>
    <row r="77" spans="1:13" ht="16.5">
      <c r="A77" s="1" t="s">
        <v>13</v>
      </c>
      <c r="B77" s="1" t="s">
        <v>38</v>
      </c>
      <c r="C77" s="1" t="s">
        <v>143</v>
      </c>
      <c r="D77" s="1" t="s">
        <v>8</v>
      </c>
      <c r="E77" s="9">
        <v>65</v>
      </c>
      <c r="F77" s="9"/>
      <c r="G77" s="9" t="s">
        <v>5</v>
      </c>
      <c r="H77" s="9">
        <f t="shared" si="2"/>
        <v>65</v>
      </c>
      <c r="I77" s="9"/>
      <c r="J77" s="9"/>
      <c r="K77" s="9"/>
      <c r="L77" s="16"/>
      <c r="M77" s="14"/>
    </row>
    <row r="78" spans="1:13" ht="16.5">
      <c r="A78" s="1" t="s">
        <v>146</v>
      </c>
      <c r="B78" s="1" t="s">
        <v>144</v>
      </c>
      <c r="C78" s="1" t="s">
        <v>145</v>
      </c>
      <c r="D78" s="1" t="s">
        <v>8</v>
      </c>
      <c r="E78" s="9">
        <v>500</v>
      </c>
      <c r="F78" s="9">
        <v>27</v>
      </c>
      <c r="G78" s="9" t="s">
        <v>5</v>
      </c>
      <c r="H78" s="9">
        <f t="shared" si="2"/>
        <v>527</v>
      </c>
      <c r="I78" s="9"/>
      <c r="J78" s="9"/>
      <c r="K78" s="9"/>
      <c r="L78" s="16"/>
      <c r="M78" s="14"/>
    </row>
    <row r="79" spans="1:13" ht="16.5">
      <c r="A79" s="1" t="s">
        <v>13</v>
      </c>
      <c r="B79" s="1" t="s">
        <v>38</v>
      </c>
      <c r="C79" s="1" t="s">
        <v>147</v>
      </c>
      <c r="D79" s="1" t="s">
        <v>8</v>
      </c>
      <c r="E79" s="9">
        <v>145</v>
      </c>
      <c r="F79" s="9"/>
      <c r="G79" s="9" t="s">
        <v>5</v>
      </c>
      <c r="H79" s="9">
        <f t="shared" si="2"/>
        <v>145</v>
      </c>
      <c r="I79" s="9"/>
      <c r="J79" s="9"/>
      <c r="K79" s="9"/>
      <c r="L79" s="16"/>
      <c r="M79" s="14"/>
    </row>
    <row r="80" spans="1:13" ht="16.5">
      <c r="A80" s="1"/>
      <c r="B80" s="1" t="s">
        <v>149</v>
      </c>
      <c r="C80" s="1" t="s">
        <v>148</v>
      </c>
      <c r="D80" s="1" t="s">
        <v>8</v>
      </c>
      <c r="E80" s="9">
        <v>70</v>
      </c>
      <c r="F80" s="9"/>
      <c r="G80" s="9" t="s">
        <v>5</v>
      </c>
      <c r="H80" s="9">
        <f t="shared" si="2"/>
        <v>70</v>
      </c>
      <c r="I80" s="9"/>
      <c r="J80" s="9"/>
      <c r="K80" s="9"/>
      <c r="L80" s="16"/>
      <c r="M80" s="14"/>
    </row>
    <row r="81" spans="1:13" ht="16.5">
      <c r="A81" s="1"/>
      <c r="B81" s="1" t="s">
        <v>149</v>
      </c>
      <c r="C81" s="1" t="s">
        <v>150</v>
      </c>
      <c r="D81" s="1" t="s">
        <v>8</v>
      </c>
      <c r="E81" s="9">
        <v>70</v>
      </c>
      <c r="F81" s="9"/>
      <c r="G81" s="9" t="s">
        <v>5</v>
      </c>
      <c r="H81" s="9">
        <f t="shared" si="2"/>
        <v>70</v>
      </c>
      <c r="I81" s="9"/>
      <c r="J81" s="9"/>
      <c r="K81" s="9"/>
      <c r="L81" s="16"/>
      <c r="M81" s="14"/>
    </row>
    <row r="82" spans="1:13" ht="16.5">
      <c r="A82" s="1"/>
      <c r="B82" s="1" t="s">
        <v>149</v>
      </c>
      <c r="C82" s="1" t="s">
        <v>152</v>
      </c>
      <c r="D82" s="1" t="s">
        <v>8</v>
      </c>
      <c r="E82" s="9">
        <v>70</v>
      </c>
      <c r="F82" s="9"/>
      <c r="G82" s="9" t="s">
        <v>5</v>
      </c>
      <c r="H82" s="9">
        <f t="shared" si="2"/>
        <v>70</v>
      </c>
      <c r="I82" s="9"/>
      <c r="J82" s="9"/>
      <c r="K82" s="9"/>
      <c r="L82" s="16"/>
      <c r="M82" s="14"/>
    </row>
    <row r="83" spans="1:13" ht="16.5">
      <c r="A83" s="1"/>
      <c r="B83" s="1" t="s">
        <v>151</v>
      </c>
      <c r="C83" s="1" t="s">
        <v>153</v>
      </c>
      <c r="D83" s="1" t="s">
        <v>8</v>
      </c>
      <c r="E83" s="9">
        <v>70</v>
      </c>
      <c r="F83" s="9"/>
      <c r="G83" s="9" t="s">
        <v>5</v>
      </c>
      <c r="H83" s="9">
        <f t="shared" si="2"/>
        <v>70</v>
      </c>
      <c r="I83" s="9"/>
      <c r="J83" s="9"/>
      <c r="K83" s="9"/>
      <c r="L83" s="16"/>
      <c r="M83" s="14"/>
    </row>
    <row r="84" spans="1:13" ht="16.5">
      <c r="A84" s="1" t="s">
        <v>13</v>
      </c>
      <c r="B84" s="1" t="s">
        <v>38</v>
      </c>
      <c r="C84" s="1" t="s">
        <v>154</v>
      </c>
      <c r="D84" s="1" t="s">
        <v>8</v>
      </c>
      <c r="E84" s="9">
        <v>160</v>
      </c>
      <c r="F84" s="9"/>
      <c r="G84" s="9" t="s">
        <v>5</v>
      </c>
      <c r="H84" s="9">
        <f t="shared" si="2"/>
        <v>160</v>
      </c>
      <c r="I84" s="9"/>
      <c r="J84" s="9"/>
      <c r="K84" s="9"/>
      <c r="L84" s="16"/>
      <c r="M84" s="14" t="s">
        <v>208</v>
      </c>
    </row>
    <row r="85" spans="1:13" ht="16.5">
      <c r="A85" s="1" t="s">
        <v>13</v>
      </c>
      <c r="B85" s="1" t="s">
        <v>38</v>
      </c>
      <c r="C85" s="1" t="s">
        <v>155</v>
      </c>
      <c r="D85" s="1" t="s">
        <v>8</v>
      </c>
      <c r="E85" s="9">
        <v>300</v>
      </c>
      <c r="F85" s="9"/>
      <c r="G85" s="9" t="s">
        <v>5</v>
      </c>
      <c r="H85" s="9">
        <f t="shared" si="2"/>
        <v>300</v>
      </c>
      <c r="I85" s="9"/>
      <c r="J85" s="9"/>
      <c r="K85" s="9"/>
      <c r="L85" s="16"/>
      <c r="M85" s="14"/>
    </row>
    <row r="86" spans="1:13" ht="16.5">
      <c r="A86" s="1" t="s">
        <v>13</v>
      </c>
      <c r="B86" s="1" t="s">
        <v>38</v>
      </c>
      <c r="C86" s="1" t="s">
        <v>310</v>
      </c>
      <c r="D86" s="1" t="s">
        <v>347</v>
      </c>
      <c r="E86" s="9">
        <v>117</v>
      </c>
      <c r="F86" s="9"/>
      <c r="G86" s="9" t="s">
        <v>5</v>
      </c>
      <c r="H86" s="9">
        <f t="shared" si="2"/>
        <v>117</v>
      </c>
      <c r="I86" s="9"/>
      <c r="J86" s="9"/>
      <c r="K86" s="9"/>
      <c r="L86" s="16"/>
      <c r="M86" s="14"/>
    </row>
    <row r="87" spans="1:13" ht="16.5">
      <c r="A87" s="1"/>
      <c r="B87" s="1" t="s">
        <v>323</v>
      </c>
      <c r="C87" s="1" t="s">
        <v>324</v>
      </c>
      <c r="D87" s="1" t="s">
        <v>8</v>
      </c>
      <c r="E87" s="9">
        <v>219</v>
      </c>
      <c r="F87" s="9"/>
      <c r="G87" s="9" t="s">
        <v>5</v>
      </c>
      <c r="H87" s="9">
        <f t="shared" si="2"/>
        <v>219</v>
      </c>
      <c r="I87" s="9"/>
      <c r="J87" s="9"/>
      <c r="K87" s="9"/>
      <c r="L87" s="16"/>
      <c r="M87" s="14"/>
    </row>
    <row r="88" spans="1:13" ht="16.5">
      <c r="A88" s="1" t="s">
        <v>13</v>
      </c>
      <c r="B88" s="1" t="s">
        <v>325</v>
      </c>
      <c r="C88" s="1" t="s">
        <v>326</v>
      </c>
      <c r="D88" s="1" t="s">
        <v>9</v>
      </c>
      <c r="E88" s="9">
        <v>600</v>
      </c>
      <c r="F88" s="9"/>
      <c r="G88" s="9" t="s">
        <v>5</v>
      </c>
      <c r="H88" s="9">
        <f t="shared" si="2"/>
        <v>600</v>
      </c>
      <c r="I88" s="9"/>
      <c r="J88" s="9"/>
      <c r="K88" s="9"/>
      <c r="L88" s="16"/>
      <c r="M88" s="14" t="s">
        <v>327</v>
      </c>
    </row>
    <row r="89" spans="1:13" ht="16.5">
      <c r="A89" s="1" t="s">
        <v>355</v>
      </c>
      <c r="B89" s="1" t="s">
        <v>442</v>
      </c>
      <c r="C89" s="1" t="s">
        <v>357</v>
      </c>
      <c r="D89" s="1" t="s">
        <v>8</v>
      </c>
      <c r="E89" s="9">
        <v>40</v>
      </c>
      <c r="F89" s="9"/>
      <c r="G89" s="9" t="s">
        <v>5</v>
      </c>
      <c r="H89" s="9">
        <f t="shared" ref="H89:H92" si="4">(E89+F89)</f>
        <v>40</v>
      </c>
    </row>
    <row r="90" spans="1:13" ht="16.5">
      <c r="A90" s="9" t="s">
        <v>355</v>
      </c>
      <c r="B90" s="9" t="s">
        <v>442</v>
      </c>
      <c r="C90" s="9" t="s">
        <v>357</v>
      </c>
      <c r="D90" s="9" t="s">
        <v>8</v>
      </c>
      <c r="E90" s="9">
        <v>37</v>
      </c>
      <c r="F90" s="9"/>
      <c r="G90" s="9" t="s">
        <v>121</v>
      </c>
      <c r="H90" s="9">
        <f t="shared" si="4"/>
        <v>37</v>
      </c>
      <c r="I90" s="9"/>
      <c r="J90" s="9"/>
      <c r="K90" s="1"/>
      <c r="L90" s="8"/>
      <c r="M90" s="9" t="s">
        <v>369</v>
      </c>
    </row>
    <row r="91" spans="1:13" ht="16.5">
      <c r="A91" s="1" t="s">
        <v>202</v>
      </c>
      <c r="B91" s="1" t="s">
        <v>417</v>
      </c>
      <c r="C91" s="1" t="s">
        <v>203</v>
      </c>
      <c r="D91" s="1" t="s">
        <v>8</v>
      </c>
      <c r="E91" s="9">
        <v>560</v>
      </c>
      <c r="G91" s="9" t="s">
        <v>5</v>
      </c>
      <c r="H91" s="9">
        <f t="shared" si="4"/>
        <v>560</v>
      </c>
    </row>
    <row r="92" spans="1:13" ht="16.5">
      <c r="A92" s="1" t="s">
        <v>669</v>
      </c>
      <c r="B92" s="1" t="s">
        <v>289</v>
      </c>
      <c r="C92" s="1" t="s">
        <v>502</v>
      </c>
      <c r="D92" s="1" t="s">
        <v>8</v>
      </c>
      <c r="E92" s="9">
        <v>989</v>
      </c>
      <c r="G92" s="9" t="s">
        <v>5</v>
      </c>
      <c r="H92" s="9">
        <f t="shared" si="4"/>
        <v>989</v>
      </c>
    </row>
    <row r="93" spans="1:13" ht="16.5">
      <c r="A93" s="1" t="s">
        <v>503</v>
      </c>
      <c r="B93" s="1" t="s">
        <v>504</v>
      </c>
      <c r="C93" s="1" t="s">
        <v>505</v>
      </c>
      <c r="D93" s="1" t="s">
        <v>8</v>
      </c>
      <c r="E93" s="9">
        <v>258</v>
      </c>
      <c r="G93" s="9" t="s">
        <v>5</v>
      </c>
      <c r="H93" s="9">
        <f t="shared" ref="H93:H94" si="5">(E93+F93)</f>
        <v>258</v>
      </c>
    </row>
    <row r="94" spans="1:13" ht="16.5">
      <c r="A94" s="1" t="s">
        <v>13</v>
      </c>
      <c r="B94" s="1" t="s">
        <v>38</v>
      </c>
      <c r="C94" s="1" t="s">
        <v>538</v>
      </c>
      <c r="D94" s="1" t="s">
        <v>8</v>
      </c>
      <c r="E94" s="9">
        <v>475</v>
      </c>
      <c r="F94" s="9"/>
      <c r="G94" s="9" t="s">
        <v>5</v>
      </c>
      <c r="H94" s="9">
        <f t="shared" si="5"/>
        <v>475</v>
      </c>
    </row>
    <row r="95" spans="1:13" ht="16.5">
      <c r="A95" s="1" t="s">
        <v>540</v>
      </c>
      <c r="B95" s="1"/>
      <c r="C95" s="1" t="s">
        <v>539</v>
      </c>
      <c r="D95" s="1" t="s">
        <v>8</v>
      </c>
      <c r="E95" s="9">
        <v>380</v>
      </c>
      <c r="F95" s="9"/>
      <c r="G95" s="9" t="s">
        <v>5</v>
      </c>
      <c r="H95" s="9">
        <f t="shared" ref="H95:H98" si="6">(E95+F95)</f>
        <v>380</v>
      </c>
    </row>
    <row r="96" spans="1:13" ht="16.5">
      <c r="A96" s="1" t="s">
        <v>13</v>
      </c>
      <c r="B96" s="1" t="s">
        <v>541</v>
      </c>
      <c r="C96" s="1" t="s">
        <v>603</v>
      </c>
      <c r="D96" s="1" t="s">
        <v>8</v>
      </c>
      <c r="E96" s="9">
        <v>369</v>
      </c>
      <c r="F96" s="9"/>
      <c r="G96" s="9" t="s">
        <v>5</v>
      </c>
      <c r="H96" s="9">
        <f t="shared" si="6"/>
        <v>369</v>
      </c>
    </row>
    <row r="97" spans="1:13" ht="16.5">
      <c r="A97" s="1" t="s">
        <v>13</v>
      </c>
      <c r="B97" s="1" t="s">
        <v>38</v>
      </c>
      <c r="C97" s="1" t="s">
        <v>577</v>
      </c>
      <c r="D97" s="1" t="s">
        <v>8</v>
      </c>
      <c r="E97" s="9">
        <v>295</v>
      </c>
      <c r="F97" s="9"/>
      <c r="G97" s="9" t="s">
        <v>5</v>
      </c>
      <c r="H97" s="9">
        <f t="shared" si="6"/>
        <v>295</v>
      </c>
    </row>
    <row r="98" spans="1:13" ht="16.5">
      <c r="A98" s="1" t="s">
        <v>13</v>
      </c>
      <c r="B98" s="1" t="s">
        <v>78</v>
      </c>
      <c r="C98" s="1" t="s">
        <v>578</v>
      </c>
      <c r="D98" s="1" t="s">
        <v>8</v>
      </c>
      <c r="E98" s="9">
        <v>840</v>
      </c>
      <c r="F98" s="9"/>
      <c r="G98" s="9" t="s">
        <v>5</v>
      </c>
      <c r="H98" s="9">
        <f t="shared" si="6"/>
        <v>840</v>
      </c>
    </row>
    <row r="99" spans="1:13" ht="16.5">
      <c r="A99" s="1" t="s">
        <v>13</v>
      </c>
      <c r="B99" s="1" t="s">
        <v>38</v>
      </c>
      <c r="C99" s="1" t="s">
        <v>598</v>
      </c>
      <c r="D99" s="1" t="s">
        <v>8</v>
      </c>
      <c r="E99" s="9">
        <v>255</v>
      </c>
      <c r="F99" s="9"/>
      <c r="G99" s="9" t="s">
        <v>5</v>
      </c>
      <c r="H99" s="9">
        <f t="shared" ref="H99" si="7">(E99+F99)</f>
        <v>255</v>
      </c>
    </row>
    <row r="100" spans="1:13" ht="16.5">
      <c r="A100" s="1" t="s">
        <v>13</v>
      </c>
      <c r="B100" s="1" t="s">
        <v>38</v>
      </c>
      <c r="C100" s="1" t="s">
        <v>599</v>
      </c>
      <c r="D100" s="1" t="s">
        <v>8</v>
      </c>
      <c r="E100" s="9">
        <v>265</v>
      </c>
      <c r="F100" s="9"/>
      <c r="G100" s="9" t="s">
        <v>5</v>
      </c>
      <c r="H100" s="9">
        <f t="shared" ref="H100" si="8">(E100+F100)</f>
        <v>265</v>
      </c>
    </row>
    <row r="101" spans="1:13" ht="16.5">
      <c r="A101" s="1" t="s">
        <v>13</v>
      </c>
      <c r="B101" s="1" t="s">
        <v>38</v>
      </c>
      <c r="C101" s="1" t="s">
        <v>646</v>
      </c>
      <c r="D101" s="1" t="s">
        <v>8</v>
      </c>
      <c r="E101" s="9">
        <v>620</v>
      </c>
      <c r="F101" s="9"/>
      <c r="G101" s="9" t="s">
        <v>5</v>
      </c>
      <c r="H101" s="9">
        <f t="shared" ref="H101" si="9">(E101+F101)</f>
        <v>620</v>
      </c>
      <c r="M101" t="s">
        <v>647</v>
      </c>
    </row>
    <row r="102" spans="1:13" ht="16.5">
      <c r="A102" s="1" t="s">
        <v>13</v>
      </c>
      <c r="B102" s="1" t="s">
        <v>38</v>
      </c>
      <c r="C102" s="1" t="s">
        <v>648</v>
      </c>
      <c r="D102" s="1" t="s">
        <v>8</v>
      </c>
      <c r="E102" s="9">
        <v>200</v>
      </c>
      <c r="F102" s="9"/>
      <c r="G102" s="9" t="s">
        <v>5</v>
      </c>
      <c r="H102" s="9">
        <f t="shared" ref="H102" si="10">(E102+F102)</f>
        <v>200</v>
      </c>
      <c r="M102" t="s">
        <v>647</v>
      </c>
    </row>
    <row r="103" spans="1:13" ht="16.5">
      <c r="A103" s="1" t="s">
        <v>13</v>
      </c>
      <c r="B103" s="1" t="s">
        <v>38</v>
      </c>
      <c r="C103" s="1" t="s">
        <v>649</v>
      </c>
      <c r="D103" s="1" t="s">
        <v>8</v>
      </c>
      <c r="E103" s="9">
        <v>280</v>
      </c>
      <c r="F103" s="9"/>
      <c r="G103" s="9" t="s">
        <v>5</v>
      </c>
      <c r="H103" s="9">
        <f t="shared" ref="H103" si="11">(E103+F103)</f>
        <v>280</v>
      </c>
      <c r="M103" t="s">
        <v>647</v>
      </c>
    </row>
    <row r="104" spans="1:13" ht="16.5">
      <c r="A104" s="1" t="s">
        <v>13</v>
      </c>
      <c r="B104" s="1" t="s">
        <v>38</v>
      </c>
      <c r="C104" s="1" t="s">
        <v>650</v>
      </c>
      <c r="D104" s="1" t="s">
        <v>8</v>
      </c>
      <c r="E104" s="9">
        <v>190</v>
      </c>
      <c r="F104" s="9"/>
      <c r="G104" s="9" t="s">
        <v>5</v>
      </c>
      <c r="H104" s="9">
        <f t="shared" ref="H104" si="12">(E104+F104)</f>
        <v>190</v>
      </c>
      <c r="M104" t="s">
        <v>647</v>
      </c>
    </row>
    <row r="105" spans="1:13" ht="16.5">
      <c r="A105" s="1"/>
      <c r="B105" s="1" t="s">
        <v>697</v>
      </c>
      <c r="C105" s="1" t="s">
        <v>696</v>
      </c>
      <c r="D105" s="1" t="s">
        <v>8</v>
      </c>
      <c r="E105" s="9">
        <v>300</v>
      </c>
      <c r="F105" s="9"/>
      <c r="G105" s="9" t="s">
        <v>5</v>
      </c>
      <c r="H105" s="9">
        <f t="shared" ref="H105" si="13">(E105+F105)</f>
        <v>300</v>
      </c>
    </row>
    <row r="106" spans="1:13" ht="16.5">
      <c r="A106" s="9" t="s">
        <v>422</v>
      </c>
      <c r="B106" s="9" t="s">
        <v>640</v>
      </c>
      <c r="C106" s="1" t="s">
        <v>424</v>
      </c>
      <c r="D106" s="1" t="s">
        <v>8</v>
      </c>
      <c r="E106" s="9">
        <v>935</v>
      </c>
      <c r="F106" s="9"/>
      <c r="G106" s="9" t="s">
        <v>5</v>
      </c>
      <c r="H106" s="9">
        <f t="shared" ref="H106" si="14">(E106+F106)</f>
        <v>935</v>
      </c>
    </row>
    <row r="107" spans="1:13" ht="16.5">
      <c r="A107" s="9" t="s">
        <v>13</v>
      </c>
      <c r="B107" s="9" t="s">
        <v>38</v>
      </c>
      <c r="C107" s="1" t="s">
        <v>699</v>
      </c>
      <c r="D107" s="1" t="s">
        <v>8</v>
      </c>
      <c r="E107" s="9">
        <v>400</v>
      </c>
      <c r="F107" s="9"/>
      <c r="G107" s="9" t="s">
        <v>5</v>
      </c>
      <c r="H107" s="9">
        <f t="shared" ref="H107" si="15">(E107+F107)</f>
        <v>400</v>
      </c>
    </row>
    <row r="108" spans="1:13" ht="16.5">
      <c r="A108" s="1" t="s">
        <v>13</v>
      </c>
      <c r="B108" s="1" t="s">
        <v>97</v>
      </c>
      <c r="C108" t="s">
        <v>700</v>
      </c>
      <c r="D108" s="1" t="s">
        <v>8</v>
      </c>
      <c r="E108" s="9">
        <v>440</v>
      </c>
      <c r="F108" s="9"/>
      <c r="G108" s="9" t="s">
        <v>5</v>
      </c>
      <c r="H108" s="9">
        <f t="shared" ref="H108" si="16">(E108+F108)</f>
        <v>440</v>
      </c>
    </row>
    <row r="109" spans="1:13" ht="16.5">
      <c r="A109" s="1" t="s">
        <v>654</v>
      </c>
      <c r="B109" s="1" t="s">
        <v>595</v>
      </c>
      <c r="C109" s="1" t="s">
        <v>701</v>
      </c>
      <c r="D109" s="1" t="s">
        <v>8</v>
      </c>
      <c r="E109" s="1">
        <v>1280</v>
      </c>
      <c r="F109" s="9">
        <v>30</v>
      </c>
      <c r="G109" s="9" t="s">
        <v>5</v>
      </c>
      <c r="H109" s="9">
        <f t="shared" ref="H109:H111" si="17">(E109+F109)</f>
        <v>1310</v>
      </c>
    </row>
    <row r="110" spans="1:13" ht="16.5">
      <c r="A110" s="9" t="s">
        <v>707</v>
      </c>
      <c r="B110" s="9" t="s">
        <v>616</v>
      </c>
      <c r="C110" s="9" t="s">
        <v>714</v>
      </c>
      <c r="D110" s="9" t="s">
        <v>8</v>
      </c>
      <c r="E110" s="9">
        <v>498</v>
      </c>
      <c r="F110" s="9"/>
      <c r="G110" s="9" t="s">
        <v>121</v>
      </c>
      <c r="H110" s="9">
        <f t="shared" si="17"/>
        <v>498</v>
      </c>
      <c r="I110" s="9">
        <v>498</v>
      </c>
      <c r="J110" s="9">
        <v>527</v>
      </c>
      <c r="K110" s="9">
        <f>(J110-H110)</f>
        <v>29</v>
      </c>
      <c r="L110" s="16">
        <f>ROUND(K110/I110,4)</f>
        <v>5.8200000000000002E-2</v>
      </c>
      <c r="M110" s="9" t="s">
        <v>715</v>
      </c>
    </row>
    <row r="111" spans="1:13" ht="16.5">
      <c r="A111" s="9" t="s">
        <v>626</v>
      </c>
      <c r="B111" s="9" t="s">
        <v>38</v>
      </c>
      <c r="C111" s="1" t="s">
        <v>739</v>
      </c>
      <c r="D111" s="1" t="s">
        <v>8</v>
      </c>
      <c r="E111" s="9">
        <v>360</v>
      </c>
      <c r="F111" s="9"/>
      <c r="G111" s="9" t="s">
        <v>5</v>
      </c>
      <c r="H111" s="9">
        <f t="shared" si="17"/>
        <v>360</v>
      </c>
      <c r="M111" t="s">
        <v>647</v>
      </c>
    </row>
    <row r="113" spans="1:8" ht="16.5">
      <c r="A113" s="1"/>
      <c r="B113" s="1"/>
      <c r="D113" s="1"/>
      <c r="E113" s="9"/>
      <c r="F113" s="9"/>
      <c r="G113" s="9"/>
      <c r="H113" s="9"/>
    </row>
    <row r="114" spans="1:8" ht="16.5">
      <c r="A114" s="1"/>
      <c r="B114" s="1"/>
      <c r="D114" s="1"/>
      <c r="E114" s="9"/>
      <c r="F114" s="9"/>
      <c r="G114" s="9"/>
      <c r="H114" s="9"/>
    </row>
    <row r="115" spans="1:8" ht="16.5">
      <c r="A115" s="1"/>
      <c r="B115" s="1"/>
      <c r="D115" s="1"/>
      <c r="E115" s="9"/>
      <c r="F115" s="9"/>
      <c r="G115" s="9"/>
      <c r="H115" s="9"/>
    </row>
    <row r="116" spans="1:8" ht="16.5">
      <c r="A116" s="1"/>
      <c r="B116" s="1"/>
      <c r="D116" s="1"/>
      <c r="E116" s="9"/>
      <c r="F116" s="9"/>
      <c r="G116" s="9"/>
      <c r="H116" s="9"/>
    </row>
    <row r="117" spans="1:8" ht="16.5">
      <c r="A117" s="1"/>
      <c r="B117" s="1"/>
      <c r="D117" s="1"/>
      <c r="E117" s="9"/>
      <c r="F117" s="9"/>
      <c r="G117" s="9"/>
      <c r="H117" s="9"/>
    </row>
    <row r="118" spans="1:8" ht="16.5">
      <c r="A118" s="1"/>
      <c r="B118" s="1"/>
      <c r="D118" s="1"/>
      <c r="E118" s="9"/>
      <c r="F118" s="9"/>
      <c r="G118" s="9"/>
      <c r="H118" s="9"/>
    </row>
    <row r="119" spans="1:8" ht="16.5">
      <c r="A119" s="1"/>
      <c r="B119" s="1"/>
      <c r="D119" s="1"/>
      <c r="E119" s="9"/>
      <c r="F119" s="9"/>
      <c r="G119" s="9"/>
      <c r="H119" s="9"/>
    </row>
    <row r="120" spans="1:8" ht="16.5">
      <c r="A120" s="1"/>
      <c r="B120" s="1"/>
      <c r="D120" s="1"/>
      <c r="E120" s="9"/>
      <c r="F120" s="9"/>
      <c r="G120" s="9"/>
      <c r="H120" s="9"/>
    </row>
    <row r="121" spans="1:8" ht="16.5">
      <c r="A121" s="1"/>
      <c r="B121" s="1"/>
      <c r="D121" s="1"/>
      <c r="E121" s="9"/>
      <c r="F121" s="9"/>
      <c r="G121" s="9"/>
      <c r="H121" s="9"/>
    </row>
    <row r="122" spans="1:8" ht="16.5">
      <c r="A122" s="1"/>
      <c r="B122" s="1"/>
      <c r="D122" s="1"/>
      <c r="E122" s="9"/>
      <c r="F122" s="9"/>
      <c r="G122" s="9"/>
      <c r="H122" s="9"/>
    </row>
    <row r="123" spans="1:8" ht="16.5">
      <c r="A123" s="1"/>
      <c r="B123" s="1"/>
      <c r="D123" s="1"/>
      <c r="E123" s="9"/>
      <c r="F123" s="9"/>
      <c r="G123" s="9"/>
      <c r="H123" s="9"/>
    </row>
    <row r="124" spans="1:8" ht="16.5">
      <c r="A124" s="1"/>
      <c r="B124" s="1"/>
      <c r="D124" s="1"/>
      <c r="E124" s="9"/>
      <c r="F124" s="9"/>
      <c r="G124" s="9"/>
      <c r="H124" s="9"/>
    </row>
    <row r="125" spans="1:8" ht="16.5">
      <c r="A125" s="1"/>
      <c r="B125" s="1"/>
      <c r="D125" s="1"/>
      <c r="E125" s="9"/>
      <c r="F125" s="9"/>
      <c r="G125" s="9"/>
      <c r="H125" s="9"/>
    </row>
    <row r="126" spans="1:8" ht="16.5">
      <c r="A126" s="1"/>
      <c r="B126" s="1"/>
      <c r="D126" s="1"/>
      <c r="E126" s="9"/>
      <c r="F126" s="9"/>
      <c r="G126" s="9"/>
      <c r="H126" s="9"/>
    </row>
    <row r="127" spans="1:8" ht="16.5">
      <c r="A127" s="1"/>
      <c r="B127" s="1"/>
      <c r="D127" s="1"/>
      <c r="E127" s="9"/>
      <c r="F127" s="9"/>
      <c r="G127" s="9"/>
      <c r="H127" s="9"/>
    </row>
    <row r="128" spans="1:8" ht="16.5">
      <c r="A128" s="1"/>
      <c r="B128" s="1"/>
      <c r="D128" s="1"/>
      <c r="E128" s="9"/>
      <c r="F128" s="9"/>
      <c r="G128" s="9"/>
      <c r="H128" s="9"/>
    </row>
    <row r="129" spans="1:8" ht="16.5">
      <c r="A129" s="1"/>
      <c r="B129" s="1"/>
      <c r="D129" s="1"/>
      <c r="E129" s="9"/>
      <c r="F129" s="9"/>
      <c r="G129" s="9"/>
      <c r="H129" s="9"/>
    </row>
    <row r="130" spans="1:8" ht="16.5">
      <c r="A130" s="1"/>
      <c r="B130" s="1"/>
      <c r="D130" s="1"/>
      <c r="E130" s="9"/>
      <c r="F130" s="9"/>
      <c r="G130" s="9"/>
      <c r="H130" s="9"/>
    </row>
    <row r="131" spans="1:8" ht="16.5">
      <c r="A131" s="1"/>
      <c r="B131" s="1"/>
      <c r="D131" s="1"/>
      <c r="E131" s="9"/>
      <c r="F131" s="9"/>
      <c r="G131" s="9"/>
      <c r="H131" s="9"/>
    </row>
    <row r="132" spans="1:8" ht="16.5">
      <c r="A132" s="1"/>
      <c r="B132" s="1"/>
      <c r="D132" s="1"/>
      <c r="E132" s="9"/>
      <c r="F132" s="9"/>
      <c r="G132" s="9"/>
      <c r="H132" s="9"/>
    </row>
    <row r="133" spans="1:8" ht="16.5">
      <c r="A133" s="1"/>
      <c r="B133" s="1"/>
      <c r="D133" s="1"/>
      <c r="E133" s="9"/>
      <c r="F133" s="9"/>
      <c r="G133" s="9"/>
      <c r="H133" s="9"/>
    </row>
    <row r="134" spans="1:8" ht="16.5">
      <c r="A134" s="1"/>
      <c r="B134" s="1"/>
      <c r="D134" s="1"/>
      <c r="E134" s="9"/>
      <c r="F134" s="9"/>
      <c r="G134" s="9"/>
      <c r="H134" s="9"/>
    </row>
    <row r="135" spans="1:8" ht="16.5">
      <c r="A135" s="1"/>
      <c r="B135" s="1"/>
      <c r="D135" s="1"/>
      <c r="E135" s="9"/>
      <c r="F135" s="9"/>
      <c r="G135" s="9"/>
      <c r="H135" s="9"/>
    </row>
    <row r="136" spans="1:8" ht="16.5">
      <c r="A136" s="1"/>
      <c r="B136" s="1"/>
      <c r="D136" s="1"/>
      <c r="E136" s="9"/>
      <c r="F136" s="9"/>
      <c r="G136" s="9"/>
      <c r="H136" s="9"/>
    </row>
    <row r="137" spans="1:8" ht="16.5">
      <c r="A137" s="1"/>
      <c r="B137" s="1"/>
      <c r="D137" s="1"/>
      <c r="E137" s="9"/>
      <c r="F137" s="9"/>
      <c r="G137" s="9"/>
      <c r="H137" s="9"/>
    </row>
    <row r="138" spans="1:8" ht="16.5">
      <c r="A138" s="1"/>
      <c r="B138" s="1"/>
      <c r="D138" s="1"/>
      <c r="E138" s="9"/>
      <c r="F138" s="9"/>
      <c r="G138" s="9"/>
      <c r="H138" s="9"/>
    </row>
    <row r="139" spans="1:8" ht="16.5">
      <c r="A139" s="1"/>
      <c r="B139" s="1"/>
      <c r="D139" s="1"/>
      <c r="E139" s="9"/>
      <c r="F139" s="9"/>
      <c r="G139" s="9"/>
      <c r="H139" s="9"/>
    </row>
    <row r="140" spans="1:8" ht="16.5">
      <c r="A140" s="1"/>
      <c r="B140" s="1"/>
      <c r="D140" s="1"/>
      <c r="E140" s="9"/>
      <c r="F140" s="9"/>
      <c r="G140" s="9"/>
      <c r="H140" s="9"/>
    </row>
    <row r="141" spans="1:8" ht="16.5">
      <c r="A141" s="1"/>
      <c r="B141" s="1"/>
      <c r="D141" s="1"/>
      <c r="E141" s="9"/>
      <c r="F141" s="9"/>
      <c r="G141" s="9"/>
      <c r="H141" s="9"/>
    </row>
    <row r="142" spans="1:8" ht="16.5">
      <c r="A142" s="1"/>
      <c r="B142" s="1"/>
      <c r="D142" s="1"/>
      <c r="E142" s="9"/>
      <c r="F142" s="9"/>
      <c r="G142" s="9"/>
      <c r="H142" s="9"/>
    </row>
    <row r="143" spans="1:8" ht="16.5">
      <c r="A143" s="1"/>
      <c r="B143" s="1"/>
      <c r="D143" s="1"/>
      <c r="E143" s="9"/>
      <c r="F143" s="9"/>
      <c r="G143" s="9"/>
      <c r="H143" s="9"/>
    </row>
    <row r="144" spans="1:8" ht="16.5">
      <c r="A144" s="1"/>
      <c r="B144" s="1"/>
      <c r="D144" s="1"/>
      <c r="E144" s="9"/>
      <c r="F144" s="9"/>
      <c r="G144" s="9"/>
      <c r="H144" s="9"/>
    </row>
    <row r="145" spans="1:8" ht="16.5">
      <c r="A145" s="1"/>
      <c r="B145" s="1"/>
      <c r="D145" s="1"/>
      <c r="E145" s="9"/>
      <c r="F145" s="9"/>
      <c r="G145" s="9"/>
      <c r="H145" s="9"/>
    </row>
    <row r="146" spans="1:8" ht="16.5">
      <c r="A146" s="1"/>
      <c r="B146" s="1"/>
      <c r="D146" s="1"/>
      <c r="E146" s="9"/>
      <c r="F146" s="9"/>
      <c r="G146" s="9"/>
      <c r="H146" s="9"/>
    </row>
    <row r="147" spans="1:8" ht="16.5">
      <c r="A147" s="1"/>
      <c r="B147" s="1"/>
      <c r="D147" s="1"/>
      <c r="E147" s="9"/>
      <c r="F147" s="9"/>
      <c r="G147" s="9"/>
      <c r="H147" s="9"/>
    </row>
    <row r="148" spans="1:8" ht="16.5">
      <c r="A148" s="1"/>
      <c r="B148" s="1"/>
      <c r="D148" s="1"/>
      <c r="E148" s="9"/>
      <c r="F148" s="9"/>
      <c r="G148" s="9"/>
      <c r="H148" s="9"/>
    </row>
    <row r="149" spans="1:8" ht="16.5">
      <c r="A149" s="1"/>
      <c r="B149" s="1"/>
      <c r="D149" s="1"/>
      <c r="E149" s="9"/>
      <c r="F149" s="9"/>
      <c r="G149" s="9"/>
      <c r="H149" s="9"/>
    </row>
  </sheetData>
  <autoFilter ref="A1:M88" xr:uid="{984A7B67-CC21-4C63-8028-A4DB4BEE57C9}"/>
  <phoneticPr fontId="1"/>
  <conditionalFormatting sqref="E89:H89 A90:G90 A2:M88 A91:E91 G91:G92 D92:E93 H90:H92 B92 G93:H93 A94:H98 D99:H108 I90:M90 A99:C105 A108:B108 A109:H109 A110:M110 C111:H111">
    <cfRule type="expression" dxfId="315" priority="119">
      <formula>$G2="卖出"</formula>
    </cfRule>
  </conditionalFormatting>
  <conditionalFormatting sqref="D89:D90 A89:B90 D110 A110:B110">
    <cfRule type="expression" dxfId="314" priority="117">
      <formula>$E89="卖出"</formula>
    </cfRule>
  </conditionalFormatting>
  <conditionalFormatting sqref="C106:C107">
    <cfRule type="expression" dxfId="313" priority="67">
      <formula>$F106="卖出"</formula>
    </cfRule>
  </conditionalFormatting>
  <conditionalFormatting sqref="A106:B107 A111:B111">
    <cfRule type="expression" dxfId="312" priority="66">
      <formula>$D106="卖出"</formula>
    </cfRule>
  </conditionalFormatting>
  <conditionalFormatting sqref="A106:B107 A111:B111">
    <cfRule type="expression" dxfId="311" priority="64">
      <formula>$G106="卖出"</formula>
    </cfRule>
    <cfRule type="expression" dxfId="310" priority="65">
      <formula>$D106="卖出"</formula>
    </cfRule>
  </conditionalFormatting>
  <conditionalFormatting sqref="C106">
    <cfRule type="duplicateValues" dxfId="309" priority="68"/>
  </conditionalFormatting>
  <conditionalFormatting sqref="C107">
    <cfRule type="duplicateValues" dxfId="308" priority="54"/>
  </conditionalFormatting>
  <conditionalFormatting sqref="A113:B149">
    <cfRule type="expression" dxfId="307" priority="39">
      <formula>$G113="卖出"</formula>
    </cfRule>
  </conditionalFormatting>
  <conditionalFormatting sqref="H113:H149">
    <cfRule type="expression" dxfId="306" priority="38">
      <formula>$G113="卖出"</formula>
    </cfRule>
  </conditionalFormatting>
  <conditionalFormatting sqref="E113:E149">
    <cfRule type="expression" dxfId="305" priority="36">
      <formula>$G113="卖出"</formula>
    </cfRule>
  </conditionalFormatting>
  <conditionalFormatting sqref="F113:F149">
    <cfRule type="expression" dxfId="304" priority="37">
      <formula>$G113="卖出"</formula>
    </cfRule>
  </conditionalFormatting>
  <conditionalFormatting sqref="G113:G149">
    <cfRule type="expression" dxfId="303" priority="34">
      <formula>$G113="卖出"</formula>
    </cfRule>
  </conditionalFormatting>
  <conditionalFormatting sqref="D113:D149">
    <cfRule type="expression" dxfId="302" priority="35">
      <formula>$G113="卖出"</formula>
    </cfRule>
  </conditionalFormatting>
  <dataValidations count="3">
    <dataValidation type="list" allowBlank="1" showInputMessage="1" showErrorMessage="1" sqref="D2:D58 D91:D111" xr:uid="{A4498893-1985-4BE8-B8B4-8EA647E06531}">
      <formula1>"全新,拆摆,待定"</formula1>
    </dataValidation>
    <dataValidation type="list" allowBlank="1" showInputMessage="1" showErrorMessage="1" sqref="D59:D90" xr:uid="{960263E6-075D-4AE1-BF20-541C4C67D913}">
      <formula1>"全新,内袋未拆,拆摆,待定"</formula1>
    </dataValidation>
    <dataValidation type="list" allowBlank="1" showInputMessage="1" showErrorMessage="1" sqref="G1:G111" xr:uid="{DD02A089-AD1D-41E4-9916-DCFE0993AC3B}">
      <formula1>"留存,卖出"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0C34-7A81-46D1-ADCE-9A02F6112FA2}">
  <sheetPr codeName="Sheet3"/>
  <dimension ref="A1:N78"/>
  <sheetViews>
    <sheetView workbookViewId="0">
      <pane ySplit="1" topLeftCell="A65" activePane="bottomLeft" state="frozen"/>
      <selection pane="bottomLeft" activeCell="A78" sqref="A78:H79"/>
    </sheetView>
  </sheetViews>
  <sheetFormatPr defaultRowHeight="15"/>
  <cols>
    <col min="1" max="1" width="14.42578125" customWidth="1"/>
    <col min="2" max="2" width="15.28515625" bestFit="1" customWidth="1"/>
    <col min="3" max="3" width="18.7109375" bestFit="1" customWidth="1"/>
    <col min="10" max="10" width="8.7109375" style="6"/>
    <col min="11" max="11" width="14.28515625" style="15" bestFit="1" customWidth="1"/>
    <col min="13" max="13" width="12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13</v>
      </c>
      <c r="B2" s="1" t="s">
        <v>60</v>
      </c>
      <c r="C2" s="1" t="s">
        <v>156</v>
      </c>
      <c r="D2" s="1" t="s">
        <v>8</v>
      </c>
      <c r="E2" s="9" t="s">
        <v>5</v>
      </c>
      <c r="F2" s="9">
        <v>301</v>
      </c>
      <c r="G2" s="9"/>
      <c r="H2" s="9"/>
      <c r="I2" s="9"/>
      <c r="J2" s="16"/>
      <c r="K2" s="14"/>
      <c r="L2" s="9"/>
      <c r="M2" s="11" t="s">
        <v>16</v>
      </c>
      <c r="N2" s="11">
        <f>SUM(F:F)</f>
        <v>16710</v>
      </c>
    </row>
    <row r="3" spans="1:14" ht="16.5">
      <c r="A3" s="1" t="s">
        <v>13</v>
      </c>
      <c r="B3" s="1" t="s">
        <v>38</v>
      </c>
      <c r="C3" s="1" t="s">
        <v>157</v>
      </c>
      <c r="D3" s="1" t="s">
        <v>8</v>
      </c>
      <c r="E3" s="9" t="s">
        <v>5</v>
      </c>
      <c r="F3" s="9">
        <v>191</v>
      </c>
      <c r="G3" s="9"/>
      <c r="H3" s="9"/>
      <c r="I3" s="9"/>
      <c r="J3" s="16"/>
      <c r="K3" s="14"/>
      <c r="L3" s="9"/>
      <c r="M3" s="11" t="s">
        <v>17</v>
      </c>
      <c r="N3" s="11">
        <f>SUM(H:H)</f>
        <v>365</v>
      </c>
    </row>
    <row r="4" spans="1:14" ht="16.5">
      <c r="A4" s="1" t="s">
        <v>13</v>
      </c>
      <c r="B4" s="1" t="s">
        <v>38</v>
      </c>
      <c r="C4" s="1" t="s">
        <v>158</v>
      </c>
      <c r="D4" s="1" t="s">
        <v>8</v>
      </c>
      <c r="E4" s="9" t="s">
        <v>5</v>
      </c>
      <c r="F4" s="9">
        <v>351</v>
      </c>
      <c r="G4" s="9"/>
      <c r="H4" s="9"/>
      <c r="I4" s="9"/>
      <c r="J4" s="16"/>
      <c r="K4" s="14"/>
      <c r="L4" s="9"/>
      <c r="M4" s="4" t="s">
        <v>298</v>
      </c>
      <c r="N4" s="11">
        <f>SUM(G:G)</f>
        <v>313</v>
      </c>
    </row>
    <row r="5" spans="1:14" ht="16.5">
      <c r="A5" s="1" t="s">
        <v>13</v>
      </c>
      <c r="B5" s="1" t="s">
        <v>159</v>
      </c>
      <c r="C5" s="1" t="s">
        <v>46</v>
      </c>
      <c r="D5" s="1" t="s">
        <v>8</v>
      </c>
      <c r="E5" s="9" t="s">
        <v>5</v>
      </c>
      <c r="F5" s="9">
        <v>50</v>
      </c>
      <c r="G5" s="9"/>
      <c r="H5" s="9"/>
      <c r="I5" s="9"/>
      <c r="J5" s="16"/>
      <c r="K5" s="14"/>
      <c r="L5" s="9"/>
      <c r="M5" s="11" t="s">
        <v>297</v>
      </c>
      <c r="N5" s="11">
        <f>SUM(I:I)</f>
        <v>52</v>
      </c>
    </row>
    <row r="6" spans="1:14" ht="16.5">
      <c r="A6" s="1" t="s">
        <v>13</v>
      </c>
      <c r="B6" s="1" t="s">
        <v>38</v>
      </c>
      <c r="C6" s="1" t="s">
        <v>160</v>
      </c>
      <c r="D6" s="1" t="s">
        <v>8</v>
      </c>
      <c r="E6" s="9" t="s">
        <v>5</v>
      </c>
      <c r="F6" s="9">
        <v>289</v>
      </c>
      <c r="G6" s="9"/>
      <c r="H6" s="9"/>
      <c r="I6" s="9"/>
      <c r="J6" s="16"/>
      <c r="K6" s="14"/>
      <c r="M6" s="4" t="s">
        <v>280</v>
      </c>
      <c r="N6" s="17">
        <f>ROUND(N5/N4,4)</f>
        <v>0.1661</v>
      </c>
    </row>
    <row r="7" spans="1:14" ht="16.5">
      <c r="A7" s="1" t="s">
        <v>13</v>
      </c>
      <c r="B7" s="1" t="s">
        <v>94</v>
      </c>
      <c r="C7" s="1" t="s">
        <v>161</v>
      </c>
      <c r="D7" s="1" t="s">
        <v>8</v>
      </c>
      <c r="E7" s="9" t="s">
        <v>5</v>
      </c>
      <c r="F7" s="9">
        <v>663</v>
      </c>
      <c r="G7" s="9"/>
      <c r="H7" s="9"/>
      <c r="I7" s="9"/>
      <c r="J7" s="16"/>
      <c r="K7" s="14"/>
      <c r="M7" s="11" t="s">
        <v>18</v>
      </c>
      <c r="N7" s="11">
        <f>N2-N3</f>
        <v>16345</v>
      </c>
    </row>
    <row r="8" spans="1:14" ht="16.5">
      <c r="A8" s="1" t="s">
        <v>13</v>
      </c>
      <c r="B8" s="1" t="s">
        <v>38</v>
      </c>
      <c r="C8" s="1" t="s">
        <v>162</v>
      </c>
      <c r="D8" s="1" t="s">
        <v>8</v>
      </c>
      <c r="E8" s="9" t="s">
        <v>5</v>
      </c>
      <c r="F8" s="9">
        <v>114</v>
      </c>
      <c r="G8" s="9"/>
      <c r="H8" s="9"/>
      <c r="I8" s="9"/>
      <c r="J8" s="16"/>
      <c r="K8" s="14"/>
    </row>
    <row r="9" spans="1:14" ht="16.5">
      <c r="A9" s="1" t="s">
        <v>13</v>
      </c>
      <c r="B9" s="1" t="s">
        <v>101</v>
      </c>
      <c r="C9" s="1" t="s">
        <v>111</v>
      </c>
      <c r="D9" s="1" t="s">
        <v>8</v>
      </c>
      <c r="E9" s="9" t="s">
        <v>5</v>
      </c>
      <c r="F9" s="9">
        <v>82</v>
      </c>
      <c r="G9" s="9"/>
      <c r="H9" s="9"/>
      <c r="I9" s="9"/>
      <c r="J9" s="16"/>
      <c r="K9" s="14" t="s">
        <v>163</v>
      </c>
    </row>
    <row r="10" spans="1:14" ht="16.5">
      <c r="A10" s="1" t="s">
        <v>13</v>
      </c>
      <c r="B10" s="1" t="s">
        <v>38</v>
      </c>
      <c r="C10" s="1" t="s">
        <v>80</v>
      </c>
      <c r="D10" s="1" t="s">
        <v>8</v>
      </c>
      <c r="E10" s="9" t="s">
        <v>5</v>
      </c>
      <c r="F10" s="9">
        <v>170</v>
      </c>
      <c r="G10" s="9"/>
      <c r="H10" s="9"/>
      <c r="I10" s="9"/>
      <c r="J10" s="16"/>
      <c r="K10" s="14"/>
    </row>
    <row r="11" spans="1:14" ht="16.5">
      <c r="A11" s="1" t="s">
        <v>13</v>
      </c>
      <c r="B11" s="1" t="s">
        <v>38</v>
      </c>
      <c r="C11" s="1" t="s">
        <v>164</v>
      </c>
      <c r="D11" s="1" t="s">
        <v>8</v>
      </c>
      <c r="E11" s="9" t="s">
        <v>5</v>
      </c>
      <c r="F11" s="9">
        <v>359</v>
      </c>
      <c r="G11" s="9"/>
      <c r="H11" s="9"/>
      <c r="I11" s="9"/>
      <c r="J11" s="16"/>
      <c r="K11" s="14"/>
      <c r="L11" s="1"/>
    </row>
    <row r="12" spans="1:14" ht="16.5">
      <c r="A12" s="1" t="s">
        <v>13</v>
      </c>
      <c r="B12" s="1" t="s">
        <v>78</v>
      </c>
      <c r="C12" s="1" t="s">
        <v>165</v>
      </c>
      <c r="D12" s="1" t="s">
        <v>8</v>
      </c>
      <c r="E12" s="9"/>
      <c r="F12" s="9">
        <v>70</v>
      </c>
      <c r="G12" s="9"/>
      <c r="H12" s="9"/>
      <c r="I12" s="9"/>
      <c r="J12" s="16"/>
      <c r="K12" s="14"/>
      <c r="L12" s="1"/>
    </row>
    <row r="13" spans="1:14" ht="16.5">
      <c r="A13" s="1" t="s">
        <v>13</v>
      </c>
      <c r="B13" s="1" t="s">
        <v>38</v>
      </c>
      <c r="C13" s="1" t="s">
        <v>57</v>
      </c>
      <c r="D13" s="1" t="s">
        <v>8</v>
      </c>
      <c r="E13" s="9" t="s">
        <v>5</v>
      </c>
      <c r="F13" s="9">
        <v>161</v>
      </c>
      <c r="G13" s="9"/>
      <c r="H13" s="9"/>
      <c r="I13" s="9"/>
      <c r="J13" s="16"/>
      <c r="K13" s="14"/>
      <c r="L13" s="1"/>
    </row>
    <row r="14" spans="1:14" ht="16.5">
      <c r="A14" s="1" t="s">
        <v>13</v>
      </c>
      <c r="B14" s="1" t="s">
        <v>104</v>
      </c>
      <c r="C14" s="1" t="s">
        <v>166</v>
      </c>
      <c r="D14" s="1" t="s">
        <v>8</v>
      </c>
      <c r="E14" s="9" t="s">
        <v>5</v>
      </c>
      <c r="F14" s="9">
        <v>69</v>
      </c>
      <c r="G14" s="9"/>
      <c r="H14" s="9"/>
      <c r="I14" s="9"/>
      <c r="J14" s="16"/>
      <c r="K14" s="14">
        <v>9</v>
      </c>
      <c r="L14" s="1"/>
    </row>
    <row r="15" spans="1:14" ht="16.5">
      <c r="A15" s="1" t="s">
        <v>13</v>
      </c>
      <c r="B15" s="1" t="s">
        <v>78</v>
      </c>
      <c r="C15" s="1" t="s">
        <v>168</v>
      </c>
      <c r="D15" s="1" t="s">
        <v>8</v>
      </c>
      <c r="E15" s="9" t="s">
        <v>5</v>
      </c>
      <c r="F15" s="9">
        <v>223</v>
      </c>
      <c r="G15" s="9"/>
      <c r="H15" s="9"/>
      <c r="I15" s="9"/>
      <c r="J15" s="16"/>
      <c r="K15" s="14"/>
      <c r="L15" s="1"/>
    </row>
    <row r="16" spans="1:14" ht="16.5">
      <c r="A16" s="1" t="s">
        <v>13</v>
      </c>
      <c r="B16" s="1" t="s">
        <v>40</v>
      </c>
      <c r="C16" s="1" t="s">
        <v>167</v>
      </c>
      <c r="D16" s="1" t="s">
        <v>8</v>
      </c>
      <c r="E16" s="9" t="s">
        <v>5</v>
      </c>
      <c r="F16" s="9">
        <v>325</v>
      </c>
      <c r="G16" s="9"/>
      <c r="H16" s="9"/>
      <c r="I16" s="9"/>
      <c r="J16" s="16"/>
      <c r="K16" s="14"/>
      <c r="L16" s="1"/>
    </row>
    <row r="17" spans="1:12" ht="16.5">
      <c r="A17" s="1" t="s">
        <v>13</v>
      </c>
      <c r="B17" s="1" t="s">
        <v>38</v>
      </c>
      <c r="C17" s="1" t="s">
        <v>169</v>
      </c>
      <c r="D17" s="1" t="s">
        <v>8</v>
      </c>
      <c r="E17" s="9" t="s">
        <v>5</v>
      </c>
      <c r="F17" s="9">
        <v>386</v>
      </c>
      <c r="G17" s="9"/>
      <c r="H17" s="9"/>
      <c r="I17" s="9"/>
      <c r="J17" s="16"/>
      <c r="K17" s="14"/>
      <c r="L17" s="1"/>
    </row>
    <row r="18" spans="1:12" ht="16.5">
      <c r="A18" s="1" t="s">
        <v>13</v>
      </c>
      <c r="B18" s="1" t="s">
        <v>78</v>
      </c>
      <c r="C18" s="1" t="s">
        <v>170</v>
      </c>
      <c r="D18" s="1" t="s">
        <v>8</v>
      </c>
      <c r="E18" s="9" t="s">
        <v>5</v>
      </c>
      <c r="F18" s="9">
        <v>250</v>
      </c>
      <c r="G18" s="9"/>
      <c r="H18" s="9"/>
      <c r="I18" s="9"/>
      <c r="J18" s="16"/>
      <c r="K18" s="14"/>
      <c r="L18" s="1"/>
    </row>
    <row r="19" spans="1:12" ht="16.5">
      <c r="A19" s="1" t="s">
        <v>13</v>
      </c>
      <c r="B19" s="1" t="s">
        <v>38</v>
      </c>
      <c r="C19" s="1" t="s">
        <v>172</v>
      </c>
      <c r="D19" s="1" t="s">
        <v>8</v>
      </c>
      <c r="E19" s="9" t="s">
        <v>5</v>
      </c>
      <c r="F19" s="9">
        <v>502</v>
      </c>
      <c r="G19" s="9"/>
      <c r="H19" s="9"/>
      <c r="I19" s="9"/>
      <c r="J19" s="16"/>
      <c r="K19" s="14"/>
      <c r="L19" s="1"/>
    </row>
    <row r="20" spans="1:12" ht="16.5">
      <c r="A20" s="1" t="s">
        <v>13</v>
      </c>
      <c r="B20" s="1" t="s">
        <v>171</v>
      </c>
      <c r="C20" s="1" t="s">
        <v>173</v>
      </c>
      <c r="D20" s="1" t="s">
        <v>8</v>
      </c>
      <c r="E20" s="9" t="s">
        <v>5</v>
      </c>
      <c r="F20" s="9">
        <v>124</v>
      </c>
      <c r="G20" s="9"/>
      <c r="H20" s="9"/>
      <c r="I20" s="9"/>
      <c r="J20" s="16"/>
      <c r="K20" s="14" t="s">
        <v>389</v>
      </c>
      <c r="L20" s="1"/>
    </row>
    <row r="21" spans="1:12" ht="16.5">
      <c r="A21" s="1" t="s">
        <v>13</v>
      </c>
      <c r="B21" s="1" t="s">
        <v>171</v>
      </c>
      <c r="C21" s="1" t="s">
        <v>174</v>
      </c>
      <c r="D21" s="1" t="s">
        <v>8</v>
      </c>
      <c r="E21" s="9" t="s">
        <v>5</v>
      </c>
      <c r="F21" s="9">
        <v>45</v>
      </c>
      <c r="G21" s="9"/>
      <c r="H21" s="9"/>
      <c r="I21" s="9"/>
      <c r="J21" s="16"/>
      <c r="K21" s="14" t="s">
        <v>388</v>
      </c>
      <c r="L21" s="1"/>
    </row>
    <row r="22" spans="1:12" ht="16.5">
      <c r="A22" s="1" t="s">
        <v>13</v>
      </c>
      <c r="B22" s="1" t="s">
        <v>92</v>
      </c>
      <c r="C22" s="1" t="s">
        <v>175</v>
      </c>
      <c r="D22" s="1" t="s">
        <v>8</v>
      </c>
      <c r="E22" s="9" t="s">
        <v>5</v>
      </c>
      <c r="F22" s="9">
        <v>62</v>
      </c>
      <c r="G22" s="9"/>
      <c r="H22" s="9"/>
      <c r="I22" s="9"/>
      <c r="J22" s="16"/>
      <c r="K22" s="14"/>
      <c r="L22" s="1"/>
    </row>
    <row r="23" spans="1:12" ht="16.5">
      <c r="A23" s="1" t="s">
        <v>13</v>
      </c>
      <c r="B23" s="1" t="s">
        <v>176</v>
      </c>
      <c r="C23" s="1" t="s">
        <v>177</v>
      </c>
      <c r="D23" s="1" t="s">
        <v>8</v>
      </c>
      <c r="E23" s="9" t="s">
        <v>5</v>
      </c>
      <c r="F23" s="9">
        <v>87</v>
      </c>
      <c r="G23" s="9"/>
      <c r="H23" s="9"/>
      <c r="I23" s="9"/>
      <c r="J23" s="16"/>
      <c r="K23" s="14"/>
      <c r="L23" s="1"/>
    </row>
    <row r="24" spans="1:12" ht="16.5">
      <c r="A24" s="1" t="s">
        <v>14</v>
      </c>
      <c r="B24" s="1" t="s">
        <v>78</v>
      </c>
      <c r="C24" s="1" t="s">
        <v>178</v>
      </c>
      <c r="D24" s="1" t="s">
        <v>8</v>
      </c>
      <c r="E24" s="9" t="s">
        <v>5</v>
      </c>
      <c r="F24" s="9">
        <v>45</v>
      </c>
      <c r="G24" s="9"/>
      <c r="H24" s="9"/>
      <c r="I24" s="9"/>
      <c r="J24" s="16"/>
      <c r="K24" s="14"/>
    </row>
    <row r="25" spans="1:12" ht="16.5">
      <c r="A25" s="1" t="s">
        <v>14</v>
      </c>
      <c r="B25" s="1" t="s">
        <v>78</v>
      </c>
      <c r="C25" s="1" t="s">
        <v>179</v>
      </c>
      <c r="D25" s="1" t="s">
        <v>8</v>
      </c>
      <c r="E25" s="9" t="s">
        <v>5</v>
      </c>
      <c r="F25" s="9">
        <v>69</v>
      </c>
      <c r="G25" s="9"/>
      <c r="H25" s="9"/>
      <c r="I25" s="9"/>
      <c r="J25" s="16"/>
      <c r="K25" s="14"/>
    </row>
    <row r="26" spans="1:12" ht="16.5">
      <c r="A26" s="1" t="s">
        <v>13</v>
      </c>
      <c r="B26" s="1" t="s">
        <v>76</v>
      </c>
      <c r="C26" s="1" t="s">
        <v>89</v>
      </c>
      <c r="D26" s="1" t="s">
        <v>8</v>
      </c>
      <c r="E26" s="9" t="s">
        <v>5</v>
      </c>
      <c r="F26" s="9">
        <v>61</v>
      </c>
      <c r="G26" s="9"/>
      <c r="H26" s="9"/>
      <c r="I26" s="9"/>
      <c r="J26" s="16"/>
      <c r="K26" s="14"/>
    </row>
    <row r="27" spans="1:12" ht="16.5">
      <c r="A27" s="1" t="s">
        <v>13</v>
      </c>
      <c r="B27" s="1" t="s">
        <v>76</v>
      </c>
      <c r="C27" s="1" t="s">
        <v>180</v>
      </c>
      <c r="D27" s="1" t="s">
        <v>8</v>
      </c>
      <c r="E27" s="9" t="s">
        <v>5</v>
      </c>
      <c r="F27" s="9">
        <v>56</v>
      </c>
      <c r="G27" s="9"/>
      <c r="H27" s="9"/>
      <c r="I27" s="9"/>
      <c r="J27" s="16"/>
      <c r="K27" s="14"/>
    </row>
    <row r="28" spans="1:12" ht="16.5">
      <c r="A28" s="1" t="s">
        <v>13</v>
      </c>
      <c r="B28" s="1" t="s">
        <v>181</v>
      </c>
      <c r="C28" s="1" t="s">
        <v>182</v>
      </c>
      <c r="D28" s="1" t="s">
        <v>8</v>
      </c>
      <c r="E28" s="9" t="s">
        <v>5</v>
      </c>
      <c r="F28" s="9">
        <v>61</v>
      </c>
      <c r="G28" s="9"/>
      <c r="H28" s="9"/>
      <c r="I28" s="9"/>
      <c r="J28" s="16"/>
      <c r="K28" s="14"/>
    </row>
    <row r="29" spans="1:12" ht="16.5">
      <c r="A29" s="1" t="s">
        <v>13</v>
      </c>
      <c r="B29" s="1" t="s">
        <v>181</v>
      </c>
      <c r="C29" s="1" t="s">
        <v>183</v>
      </c>
      <c r="D29" s="1" t="s">
        <v>8</v>
      </c>
      <c r="E29" s="9" t="s">
        <v>5</v>
      </c>
      <c r="F29" s="9">
        <v>67</v>
      </c>
      <c r="G29" s="9"/>
      <c r="H29" s="9"/>
      <c r="I29" s="9"/>
      <c r="J29" s="16"/>
      <c r="K29" s="14"/>
    </row>
    <row r="30" spans="1:12" ht="16.5">
      <c r="A30" s="1" t="s">
        <v>13</v>
      </c>
      <c r="B30" s="1" t="s">
        <v>181</v>
      </c>
      <c r="C30" s="1" t="s">
        <v>117</v>
      </c>
      <c r="D30" s="1" t="s">
        <v>8</v>
      </c>
      <c r="E30" s="9" t="s">
        <v>5</v>
      </c>
      <c r="F30" s="9">
        <v>78</v>
      </c>
      <c r="G30" s="9"/>
      <c r="H30" s="9"/>
      <c r="I30" s="9"/>
      <c r="J30" s="16"/>
      <c r="K30" s="14"/>
    </row>
    <row r="31" spans="1:12" ht="16.5">
      <c r="A31" s="1" t="s">
        <v>13</v>
      </c>
      <c r="B31" s="1" t="s">
        <v>184</v>
      </c>
      <c r="C31" s="1" t="s">
        <v>185</v>
      </c>
      <c r="D31" s="1" t="s">
        <v>8</v>
      </c>
      <c r="E31" s="9" t="s">
        <v>5</v>
      </c>
      <c r="F31" s="9">
        <v>201</v>
      </c>
      <c r="G31" s="9"/>
      <c r="H31" s="9"/>
      <c r="I31" s="9"/>
      <c r="J31" s="16"/>
      <c r="K31" s="14"/>
    </row>
    <row r="32" spans="1:12" ht="16.5">
      <c r="A32" s="1" t="s">
        <v>13</v>
      </c>
      <c r="B32" s="1" t="s">
        <v>78</v>
      </c>
      <c r="C32" s="1" t="s">
        <v>186</v>
      </c>
      <c r="D32" s="1" t="s">
        <v>8</v>
      </c>
      <c r="E32" s="9" t="s">
        <v>5</v>
      </c>
      <c r="F32" s="9">
        <v>100</v>
      </c>
      <c r="G32" s="9"/>
      <c r="H32" s="9"/>
      <c r="I32" s="9"/>
      <c r="J32" s="16"/>
      <c r="K32" s="14"/>
    </row>
    <row r="33" spans="1:12" ht="16.5">
      <c r="A33" s="1" t="s">
        <v>13</v>
      </c>
      <c r="B33" s="1" t="s">
        <v>101</v>
      </c>
      <c r="C33" s="1" t="s">
        <v>34</v>
      </c>
      <c r="D33" s="1" t="s">
        <v>8</v>
      </c>
      <c r="E33" s="9" t="s">
        <v>5</v>
      </c>
      <c r="F33" s="9">
        <v>227</v>
      </c>
      <c r="G33" s="9"/>
      <c r="H33" s="9"/>
      <c r="I33" s="9"/>
      <c r="J33" s="16"/>
      <c r="K33" s="14" t="s">
        <v>189</v>
      </c>
    </row>
    <row r="34" spans="1:12" ht="16.5">
      <c r="A34" s="1" t="s">
        <v>13</v>
      </c>
      <c r="B34" s="1" t="s">
        <v>40</v>
      </c>
      <c r="C34" s="1" t="s">
        <v>187</v>
      </c>
      <c r="D34" s="1" t="s">
        <v>8</v>
      </c>
      <c r="E34" s="9" t="s">
        <v>5</v>
      </c>
      <c r="F34" s="9">
        <v>238</v>
      </c>
      <c r="G34" s="9"/>
      <c r="H34" s="9"/>
      <c r="I34" s="9"/>
      <c r="J34" s="16"/>
      <c r="K34" s="14"/>
    </row>
    <row r="35" spans="1:12" ht="16.5">
      <c r="A35" s="1" t="s">
        <v>13</v>
      </c>
      <c r="B35" s="1" t="s">
        <v>91</v>
      </c>
      <c r="C35" s="1" t="s">
        <v>188</v>
      </c>
      <c r="D35" s="1" t="s">
        <v>8</v>
      </c>
      <c r="E35" s="9" t="s">
        <v>5</v>
      </c>
      <c r="F35" s="9">
        <v>92</v>
      </c>
      <c r="G35" s="9"/>
      <c r="H35" s="9"/>
      <c r="I35" s="9"/>
      <c r="J35" s="16"/>
      <c r="K35" s="14"/>
    </row>
    <row r="36" spans="1:12" ht="16.5">
      <c r="A36" s="1" t="s">
        <v>13</v>
      </c>
      <c r="B36" s="1" t="s">
        <v>101</v>
      </c>
      <c r="C36" s="1" t="s">
        <v>34</v>
      </c>
      <c r="D36" s="1" t="s">
        <v>8</v>
      </c>
      <c r="E36" s="9" t="s">
        <v>5</v>
      </c>
      <c r="F36" s="9">
        <v>82</v>
      </c>
      <c r="G36" s="9"/>
      <c r="H36" s="9"/>
      <c r="I36" s="9"/>
      <c r="J36" s="16"/>
      <c r="K36" s="14" t="s">
        <v>190</v>
      </c>
    </row>
    <row r="37" spans="1:12" ht="16.5">
      <c r="A37" s="1" t="s">
        <v>13</v>
      </c>
      <c r="B37" s="1" t="s">
        <v>101</v>
      </c>
      <c r="C37" s="1" t="s">
        <v>191</v>
      </c>
      <c r="D37" s="1" t="s">
        <v>8</v>
      </c>
      <c r="E37" s="9" t="s">
        <v>5</v>
      </c>
      <c r="F37" s="9">
        <v>260</v>
      </c>
      <c r="G37" s="9"/>
      <c r="H37" s="9"/>
      <c r="I37" s="9"/>
      <c r="J37" s="16"/>
      <c r="K37" s="14" t="s">
        <v>192</v>
      </c>
    </row>
    <row r="38" spans="1:12" ht="16.5">
      <c r="A38" s="1" t="s">
        <v>13</v>
      </c>
      <c r="B38" s="1" t="s">
        <v>40</v>
      </c>
      <c r="C38" s="1" t="s">
        <v>193</v>
      </c>
      <c r="D38" s="1" t="s">
        <v>8</v>
      </c>
      <c r="E38" s="9" t="s">
        <v>5</v>
      </c>
      <c r="F38" s="9">
        <v>388</v>
      </c>
      <c r="G38" s="9"/>
      <c r="H38" s="9"/>
      <c r="I38" s="9"/>
      <c r="J38" s="16"/>
      <c r="K38" s="14" t="s">
        <v>194</v>
      </c>
    </row>
    <row r="39" spans="1:12" ht="16.5">
      <c r="A39" s="1" t="s">
        <v>13</v>
      </c>
      <c r="B39" s="1" t="s">
        <v>195</v>
      </c>
      <c r="C39" s="1" t="s">
        <v>89</v>
      </c>
      <c r="D39" s="1" t="s">
        <v>8</v>
      </c>
      <c r="E39" s="9" t="s">
        <v>5</v>
      </c>
      <c r="F39" s="9">
        <v>54</v>
      </c>
      <c r="G39" s="9"/>
      <c r="H39" s="9"/>
      <c r="I39" s="9"/>
      <c r="J39" s="16"/>
      <c r="K39" s="14"/>
    </row>
    <row r="40" spans="1:12" ht="16.5">
      <c r="A40" s="1" t="s">
        <v>13</v>
      </c>
      <c r="B40" s="1" t="s">
        <v>76</v>
      </c>
      <c r="C40" s="1" t="s">
        <v>196</v>
      </c>
      <c r="D40" s="1" t="s">
        <v>8</v>
      </c>
      <c r="E40" s="9" t="s">
        <v>5</v>
      </c>
      <c r="F40" s="9">
        <v>66</v>
      </c>
      <c r="G40" s="9"/>
      <c r="H40" s="9"/>
      <c r="I40" s="9"/>
      <c r="J40" s="16"/>
      <c r="K40" s="14"/>
    </row>
    <row r="41" spans="1:12" ht="16.5">
      <c r="A41" s="1" t="s">
        <v>13</v>
      </c>
      <c r="B41" s="1" t="s">
        <v>40</v>
      </c>
      <c r="C41" s="1" t="s">
        <v>197</v>
      </c>
      <c r="D41" s="1" t="s">
        <v>8</v>
      </c>
      <c r="E41" s="9" t="s">
        <v>5</v>
      </c>
      <c r="F41" s="9">
        <v>138</v>
      </c>
      <c r="G41" s="9"/>
      <c r="H41" s="9"/>
      <c r="I41" s="9"/>
      <c r="J41" s="16"/>
      <c r="K41" s="14"/>
      <c r="L41" s="9"/>
    </row>
    <row r="42" spans="1:12" ht="16.5">
      <c r="A42" s="1" t="s">
        <v>13</v>
      </c>
      <c r="B42" s="1" t="s">
        <v>40</v>
      </c>
      <c r="C42" s="1" t="s">
        <v>198</v>
      </c>
      <c r="D42" s="1" t="s">
        <v>8</v>
      </c>
      <c r="E42" s="9" t="s">
        <v>4</v>
      </c>
      <c r="F42" s="9">
        <v>138</v>
      </c>
      <c r="G42" s="9">
        <f>F42</f>
        <v>138</v>
      </c>
      <c r="H42" s="9">
        <v>175</v>
      </c>
      <c r="I42" s="9">
        <f>H42-G42</f>
        <v>37</v>
      </c>
      <c r="J42" s="16">
        <f>I42/G42</f>
        <v>0.26811594202898553</v>
      </c>
      <c r="K42" s="14"/>
      <c r="L42" s="9"/>
    </row>
    <row r="43" spans="1:12" ht="16.5">
      <c r="A43" s="1" t="s">
        <v>199</v>
      </c>
      <c r="B43" s="1" t="s">
        <v>201</v>
      </c>
      <c r="C43" s="1" t="s">
        <v>200</v>
      </c>
      <c r="D43" s="1" t="s">
        <v>8</v>
      </c>
      <c r="E43" s="9" t="s">
        <v>5</v>
      </c>
      <c r="F43" s="9">
        <v>359</v>
      </c>
      <c r="G43" s="9"/>
      <c r="H43" s="9"/>
      <c r="I43" s="9"/>
      <c r="J43" s="16"/>
      <c r="K43" s="14"/>
      <c r="L43" s="9"/>
    </row>
    <row r="44" spans="1:12" ht="16.5">
      <c r="A44" s="1" t="s">
        <v>202</v>
      </c>
      <c r="B44" s="1" t="s">
        <v>273</v>
      </c>
      <c r="C44" s="1" t="s">
        <v>203</v>
      </c>
      <c r="D44" s="1" t="s">
        <v>8</v>
      </c>
      <c r="E44" s="9" t="s">
        <v>5</v>
      </c>
      <c r="F44" s="9">
        <v>132</v>
      </c>
      <c r="G44" s="9"/>
      <c r="H44" s="9"/>
      <c r="I44" s="9"/>
      <c r="J44" s="16"/>
      <c r="K44" s="14"/>
      <c r="L44" s="9"/>
    </row>
    <row r="45" spans="1:12" ht="16.5">
      <c r="A45" s="1" t="s">
        <v>13</v>
      </c>
      <c r="B45" s="1" t="s">
        <v>38</v>
      </c>
      <c r="C45" s="1" t="s">
        <v>204</v>
      </c>
      <c r="D45" s="1" t="s">
        <v>8</v>
      </c>
      <c r="E45" s="9" t="s">
        <v>5</v>
      </c>
      <c r="F45" s="9">
        <v>185</v>
      </c>
      <c r="G45" s="9"/>
      <c r="H45" s="9"/>
      <c r="I45" s="9"/>
      <c r="J45" s="16"/>
      <c r="K45" s="14"/>
      <c r="L45" s="9"/>
    </row>
    <row r="46" spans="1:12" ht="16.5">
      <c r="A46" s="1" t="s">
        <v>13</v>
      </c>
      <c r="B46" s="1" t="s">
        <v>38</v>
      </c>
      <c r="C46" s="1" t="s">
        <v>188</v>
      </c>
      <c r="D46" s="1" t="s">
        <v>8</v>
      </c>
      <c r="E46" s="9" t="s">
        <v>5</v>
      </c>
      <c r="F46" s="9">
        <v>233</v>
      </c>
      <c r="G46" s="9"/>
      <c r="H46" s="9"/>
      <c r="I46" s="9"/>
      <c r="J46" s="16"/>
      <c r="K46" s="14"/>
      <c r="L46" s="9"/>
    </row>
    <row r="47" spans="1:12" ht="16.5">
      <c r="A47" s="1" t="s">
        <v>13</v>
      </c>
      <c r="B47" s="1" t="s">
        <v>38</v>
      </c>
      <c r="C47" s="1" t="s">
        <v>34</v>
      </c>
      <c r="D47" s="1" t="s">
        <v>8</v>
      </c>
      <c r="E47" s="9" t="s">
        <v>5</v>
      </c>
      <c r="F47" s="9">
        <v>233</v>
      </c>
      <c r="G47" s="9"/>
      <c r="H47" s="9"/>
      <c r="I47" s="9"/>
      <c r="J47" s="16"/>
      <c r="K47" s="14"/>
      <c r="L47" s="9"/>
    </row>
    <row r="48" spans="1:12" ht="16.5">
      <c r="A48" s="1" t="s">
        <v>13</v>
      </c>
      <c r="B48" s="1" t="s">
        <v>38</v>
      </c>
      <c r="C48" s="1" t="s">
        <v>211</v>
      </c>
      <c r="D48" s="1" t="s">
        <v>8</v>
      </c>
      <c r="E48" s="9" t="s">
        <v>5</v>
      </c>
      <c r="F48" s="9">
        <v>636</v>
      </c>
      <c r="G48" s="9"/>
      <c r="H48" s="9"/>
      <c r="I48" s="9"/>
      <c r="J48" s="16"/>
      <c r="K48" s="14"/>
      <c r="L48" s="9"/>
    </row>
    <row r="49" spans="1:12" ht="16.5">
      <c r="A49" s="1" t="s">
        <v>13</v>
      </c>
      <c r="B49" s="1" t="s">
        <v>38</v>
      </c>
      <c r="C49" s="1" t="s">
        <v>212</v>
      </c>
      <c r="D49" s="1" t="s">
        <v>8</v>
      </c>
      <c r="E49" s="9" t="s">
        <v>5</v>
      </c>
      <c r="F49" s="9">
        <v>593</v>
      </c>
      <c r="G49" s="9"/>
      <c r="H49" s="9"/>
      <c r="I49" s="9"/>
      <c r="J49" s="16"/>
      <c r="K49" s="14"/>
      <c r="L49" s="9"/>
    </row>
    <row r="50" spans="1:12" ht="16.5">
      <c r="A50" s="1" t="s">
        <v>13</v>
      </c>
      <c r="B50" s="1" t="s">
        <v>38</v>
      </c>
      <c r="C50" s="1" t="s">
        <v>205</v>
      </c>
      <c r="D50" s="1" t="s">
        <v>8</v>
      </c>
      <c r="E50" s="9" t="s">
        <v>5</v>
      </c>
      <c r="F50" s="9">
        <v>202</v>
      </c>
      <c r="G50" s="9"/>
      <c r="H50" s="9"/>
      <c r="I50" s="9"/>
      <c r="J50" s="16"/>
      <c r="K50" s="14" t="s">
        <v>206</v>
      </c>
      <c r="L50" s="9"/>
    </row>
    <row r="51" spans="1:12" ht="16.5">
      <c r="A51" s="1" t="s">
        <v>13</v>
      </c>
      <c r="B51" s="1" t="s">
        <v>38</v>
      </c>
      <c r="C51" s="1" t="s">
        <v>207</v>
      </c>
      <c r="D51" s="1" t="s">
        <v>8</v>
      </c>
      <c r="E51" s="9" t="s">
        <v>5</v>
      </c>
      <c r="F51" s="9">
        <v>360</v>
      </c>
      <c r="G51" s="9"/>
      <c r="H51" s="9"/>
      <c r="I51" s="9"/>
      <c r="J51" s="16"/>
      <c r="K51" s="14" t="s">
        <v>208</v>
      </c>
      <c r="L51" s="9"/>
    </row>
    <row r="52" spans="1:12" ht="16.5">
      <c r="A52" s="1" t="s">
        <v>13</v>
      </c>
      <c r="B52" s="1" t="s">
        <v>38</v>
      </c>
      <c r="C52" s="1" t="s">
        <v>209</v>
      </c>
      <c r="D52" s="1" t="s">
        <v>8</v>
      </c>
      <c r="E52" s="9" t="s">
        <v>5</v>
      </c>
      <c r="F52" s="9">
        <v>185</v>
      </c>
      <c r="G52" s="9"/>
      <c r="H52" s="9"/>
      <c r="I52" s="9"/>
      <c r="J52" s="16"/>
      <c r="K52" s="14" t="s">
        <v>208</v>
      </c>
      <c r="L52" s="9"/>
    </row>
    <row r="53" spans="1:12" ht="16.5">
      <c r="A53" s="1" t="s">
        <v>13</v>
      </c>
      <c r="B53" s="1" t="s">
        <v>38</v>
      </c>
      <c r="C53" s="1" t="s">
        <v>210</v>
      </c>
      <c r="D53" s="1" t="s">
        <v>8</v>
      </c>
      <c r="E53" s="9" t="s">
        <v>5</v>
      </c>
      <c r="F53" s="9">
        <v>214</v>
      </c>
      <c r="G53" s="9"/>
      <c r="H53" s="9"/>
      <c r="I53" s="9"/>
      <c r="J53" s="16"/>
      <c r="K53" s="14"/>
      <c r="L53" s="9"/>
    </row>
    <row r="54" spans="1:12" ht="16.5">
      <c r="A54" s="1" t="s">
        <v>13</v>
      </c>
      <c r="B54" s="1" t="s">
        <v>38</v>
      </c>
      <c r="C54" s="1" t="s">
        <v>213</v>
      </c>
      <c r="D54" s="1" t="s">
        <v>8</v>
      </c>
      <c r="E54" s="9" t="s">
        <v>5</v>
      </c>
      <c r="F54" s="9">
        <v>358</v>
      </c>
      <c r="G54" s="9"/>
      <c r="H54" s="9"/>
      <c r="I54" s="9"/>
      <c r="J54" s="16"/>
      <c r="K54" s="14"/>
      <c r="L54" s="9"/>
    </row>
    <row r="55" spans="1:12" ht="16.5">
      <c r="A55" s="1" t="s">
        <v>13</v>
      </c>
      <c r="B55" s="1" t="s">
        <v>38</v>
      </c>
      <c r="C55" s="1" t="s">
        <v>214</v>
      </c>
      <c r="D55" s="1" t="s">
        <v>8</v>
      </c>
      <c r="E55" s="9" t="s">
        <v>5</v>
      </c>
      <c r="F55" s="9">
        <v>328</v>
      </c>
      <c r="G55" s="9"/>
      <c r="H55" s="9"/>
      <c r="I55" s="9"/>
      <c r="J55" s="16"/>
      <c r="K55" s="14" t="s">
        <v>206</v>
      </c>
      <c r="L55" s="9"/>
    </row>
    <row r="56" spans="1:12" ht="16.5">
      <c r="A56" s="1" t="s">
        <v>13</v>
      </c>
      <c r="B56" s="1" t="s">
        <v>38</v>
      </c>
      <c r="C56" s="1" t="s">
        <v>215</v>
      </c>
      <c r="D56" s="1" t="s">
        <v>8</v>
      </c>
      <c r="E56" s="9" t="s">
        <v>5</v>
      </c>
      <c r="F56" s="9">
        <v>358</v>
      </c>
      <c r="G56" s="9"/>
      <c r="H56" s="9"/>
      <c r="I56" s="9"/>
      <c r="J56" s="16"/>
      <c r="K56" s="14"/>
      <c r="L56" s="9"/>
    </row>
    <row r="57" spans="1:12" ht="16.5">
      <c r="A57" s="1" t="s">
        <v>13</v>
      </c>
      <c r="B57" s="1" t="s">
        <v>38</v>
      </c>
      <c r="C57" s="1" t="s">
        <v>216</v>
      </c>
      <c r="D57" s="1" t="s">
        <v>8</v>
      </c>
      <c r="E57" s="9" t="s">
        <v>5</v>
      </c>
      <c r="F57" s="9">
        <v>366</v>
      </c>
      <c r="G57" s="9"/>
      <c r="H57" s="9"/>
      <c r="I57" s="9"/>
      <c r="J57" s="16"/>
      <c r="K57" s="14"/>
      <c r="L57" s="9"/>
    </row>
    <row r="58" spans="1:12" ht="16.5">
      <c r="A58" s="1" t="s">
        <v>13</v>
      </c>
      <c r="B58" s="1" t="s">
        <v>38</v>
      </c>
      <c r="C58" s="1" t="s">
        <v>218</v>
      </c>
      <c r="D58" s="1" t="s">
        <v>8</v>
      </c>
      <c r="E58" s="9" t="s">
        <v>5</v>
      </c>
      <c r="F58" s="9">
        <v>285</v>
      </c>
      <c r="G58" s="9"/>
      <c r="H58" s="9"/>
      <c r="I58" s="9"/>
      <c r="J58" s="16"/>
      <c r="K58" s="14"/>
      <c r="L58" s="9"/>
    </row>
    <row r="59" spans="1:12" ht="16.5">
      <c r="A59" s="1" t="s">
        <v>13</v>
      </c>
      <c r="B59" s="1" t="s">
        <v>93</v>
      </c>
      <c r="C59" s="1" t="s">
        <v>217</v>
      </c>
      <c r="D59" s="1" t="s">
        <v>8</v>
      </c>
      <c r="E59" s="9" t="s">
        <v>5</v>
      </c>
      <c r="F59" s="9">
        <v>196</v>
      </c>
      <c r="G59" s="9"/>
      <c r="H59" s="9"/>
      <c r="I59" s="9"/>
      <c r="J59" s="16"/>
      <c r="K59" s="14"/>
      <c r="L59" s="9"/>
    </row>
    <row r="60" spans="1:12" ht="16.5">
      <c r="A60" s="1" t="s">
        <v>13</v>
      </c>
      <c r="B60" s="1" t="s">
        <v>38</v>
      </c>
      <c r="C60" s="1" t="s">
        <v>219</v>
      </c>
      <c r="D60" s="1" t="s">
        <v>8</v>
      </c>
      <c r="E60" s="9" t="s">
        <v>5</v>
      </c>
      <c r="F60" s="9">
        <v>351</v>
      </c>
      <c r="G60" s="9"/>
      <c r="H60" s="9"/>
      <c r="I60" s="9"/>
      <c r="J60" s="16"/>
      <c r="K60" s="14"/>
      <c r="L60" s="9"/>
    </row>
    <row r="61" spans="1:12" ht="16.5">
      <c r="A61" s="1" t="s">
        <v>13</v>
      </c>
      <c r="B61" s="1" t="s">
        <v>38</v>
      </c>
      <c r="C61" s="1" t="s">
        <v>220</v>
      </c>
      <c r="D61" s="1" t="s">
        <v>8</v>
      </c>
      <c r="E61" s="9" t="s">
        <v>5</v>
      </c>
      <c r="F61" s="9">
        <v>389</v>
      </c>
      <c r="G61" s="9"/>
      <c r="H61" s="9"/>
      <c r="I61" s="9"/>
      <c r="J61" s="16"/>
      <c r="K61" s="14"/>
      <c r="L61" s="9"/>
    </row>
    <row r="62" spans="1:12" ht="16.5">
      <c r="A62" s="1" t="s">
        <v>13</v>
      </c>
      <c r="B62" s="1" t="s">
        <v>38</v>
      </c>
      <c r="C62" s="1" t="s">
        <v>221</v>
      </c>
      <c r="D62" s="1" t="s">
        <v>8</v>
      </c>
      <c r="E62" s="9" t="s">
        <v>5</v>
      </c>
      <c r="F62" s="9">
        <v>475</v>
      </c>
      <c r="G62" s="9"/>
      <c r="H62" s="9"/>
      <c r="I62" s="9"/>
      <c r="J62" s="16"/>
      <c r="K62" s="14"/>
      <c r="L62" s="9"/>
    </row>
    <row r="63" spans="1:12" ht="16.5">
      <c r="A63" s="1" t="s">
        <v>13</v>
      </c>
      <c r="B63" s="1" t="s">
        <v>40</v>
      </c>
      <c r="C63" s="1" t="s">
        <v>198</v>
      </c>
      <c r="D63" s="1" t="s">
        <v>8</v>
      </c>
      <c r="E63" s="9" t="s">
        <v>5</v>
      </c>
      <c r="F63" s="9">
        <v>180</v>
      </c>
      <c r="G63" s="9"/>
      <c r="H63" s="9"/>
      <c r="I63" s="9"/>
      <c r="J63" s="16"/>
      <c r="K63" s="14"/>
      <c r="L63" s="9"/>
    </row>
    <row r="64" spans="1:12" ht="16.5">
      <c r="A64" s="1" t="s">
        <v>13</v>
      </c>
      <c r="B64" s="1" t="s">
        <v>96</v>
      </c>
      <c r="C64" s="1" t="s">
        <v>62</v>
      </c>
      <c r="D64" s="1" t="s">
        <v>8</v>
      </c>
      <c r="E64" s="9" t="s">
        <v>5</v>
      </c>
      <c r="F64" s="9">
        <v>83</v>
      </c>
      <c r="G64" s="9"/>
      <c r="H64" s="9"/>
      <c r="I64" s="9"/>
      <c r="J64" s="16"/>
      <c r="K64" s="14"/>
      <c r="L64" s="9"/>
    </row>
    <row r="65" spans="1:12" ht="16.5">
      <c r="A65" s="1" t="s">
        <v>13</v>
      </c>
      <c r="B65" s="1" t="s">
        <v>40</v>
      </c>
      <c r="C65" s="1" t="s">
        <v>222</v>
      </c>
      <c r="D65" s="1" t="s">
        <v>8</v>
      </c>
      <c r="E65" s="9" t="s">
        <v>5</v>
      </c>
      <c r="F65" s="9">
        <v>137</v>
      </c>
      <c r="G65" s="9"/>
      <c r="H65" s="9"/>
      <c r="I65" s="9"/>
      <c r="J65" s="16"/>
      <c r="K65" s="14"/>
      <c r="L65" s="9"/>
    </row>
    <row r="66" spans="1:12" ht="16.5">
      <c r="A66" s="1" t="s">
        <v>13</v>
      </c>
      <c r="B66" s="1" t="s">
        <v>78</v>
      </c>
      <c r="C66" s="1" t="s">
        <v>223</v>
      </c>
      <c r="D66" s="1" t="s">
        <v>8</v>
      </c>
      <c r="E66" s="9" t="s">
        <v>5</v>
      </c>
      <c r="F66" s="9">
        <v>136</v>
      </c>
      <c r="G66" s="9"/>
      <c r="H66" s="9"/>
      <c r="I66" s="9"/>
      <c r="J66" s="16"/>
      <c r="K66" s="14"/>
      <c r="L66" s="9"/>
    </row>
    <row r="67" spans="1:12" ht="16.5">
      <c r="A67" s="1" t="s">
        <v>13</v>
      </c>
      <c r="B67" s="1" t="s">
        <v>76</v>
      </c>
      <c r="C67" s="1" t="s">
        <v>127</v>
      </c>
      <c r="D67" s="1" t="s">
        <v>8</v>
      </c>
      <c r="E67" s="9" t="s">
        <v>5</v>
      </c>
      <c r="F67" s="9">
        <v>64</v>
      </c>
      <c r="G67" s="9"/>
      <c r="H67" s="9"/>
      <c r="I67" s="9"/>
      <c r="J67" s="16"/>
      <c r="K67" s="14"/>
      <c r="L67" s="9"/>
    </row>
    <row r="68" spans="1:12" ht="16.5">
      <c r="A68" s="1" t="s">
        <v>13</v>
      </c>
      <c r="B68" s="1" t="s">
        <v>76</v>
      </c>
      <c r="C68" s="1" t="s">
        <v>224</v>
      </c>
      <c r="D68" s="1" t="s">
        <v>8</v>
      </c>
      <c r="E68" s="9" t="s">
        <v>5</v>
      </c>
      <c r="F68" s="9">
        <v>70</v>
      </c>
      <c r="G68" s="9"/>
      <c r="H68" s="9"/>
      <c r="I68" s="9"/>
      <c r="J68" s="16"/>
      <c r="K68" s="14"/>
      <c r="L68" s="9"/>
    </row>
    <row r="69" spans="1:12" ht="16.5">
      <c r="A69" s="1" t="s">
        <v>13</v>
      </c>
      <c r="B69" s="1" t="s">
        <v>76</v>
      </c>
      <c r="C69" s="1" t="s">
        <v>182</v>
      </c>
      <c r="D69" s="1" t="s">
        <v>8</v>
      </c>
      <c r="E69" s="9" t="s">
        <v>5</v>
      </c>
      <c r="F69" s="9">
        <v>53</v>
      </c>
      <c r="G69" s="9"/>
      <c r="H69" s="9"/>
      <c r="I69" s="9"/>
      <c r="J69" s="16"/>
      <c r="K69" s="14"/>
      <c r="L69" s="9"/>
    </row>
    <row r="70" spans="1:12" ht="16.5">
      <c r="A70" s="1" t="s">
        <v>13</v>
      </c>
      <c r="B70" s="1" t="s">
        <v>76</v>
      </c>
      <c r="C70" s="1" t="s">
        <v>62</v>
      </c>
      <c r="D70" s="1" t="s">
        <v>8</v>
      </c>
      <c r="E70" s="9" t="s">
        <v>5</v>
      </c>
      <c r="F70" s="9">
        <v>155</v>
      </c>
      <c r="G70" s="9"/>
      <c r="H70" s="9"/>
      <c r="I70" s="9"/>
      <c r="J70" s="16"/>
      <c r="K70" s="14"/>
      <c r="L70" s="9"/>
    </row>
    <row r="71" spans="1:12" ht="16.5">
      <c r="A71" s="1" t="s">
        <v>13</v>
      </c>
      <c r="B71" s="1" t="s">
        <v>171</v>
      </c>
      <c r="C71" s="1" t="s">
        <v>225</v>
      </c>
      <c r="D71" s="1" t="s">
        <v>8</v>
      </c>
      <c r="E71" s="9" t="s">
        <v>5</v>
      </c>
      <c r="F71" s="9">
        <v>44</v>
      </c>
      <c r="G71" s="9"/>
      <c r="H71" s="9"/>
      <c r="I71" s="9"/>
      <c r="J71" s="16"/>
      <c r="K71" s="14" t="s">
        <v>388</v>
      </c>
      <c r="L71" s="9"/>
    </row>
    <row r="72" spans="1:12" ht="16.5">
      <c r="A72" s="1" t="s">
        <v>13</v>
      </c>
      <c r="B72" s="1" t="s">
        <v>38</v>
      </c>
      <c r="C72" s="1" t="s">
        <v>226</v>
      </c>
      <c r="D72" s="1" t="s">
        <v>8</v>
      </c>
      <c r="E72" s="9" t="s">
        <v>121</v>
      </c>
      <c r="F72" s="9">
        <v>175</v>
      </c>
      <c r="G72" s="9">
        <v>175</v>
      </c>
      <c r="H72" s="9">
        <v>190</v>
      </c>
      <c r="I72" s="9">
        <f>H72-G72</f>
        <v>15</v>
      </c>
      <c r="J72" s="16">
        <f>I72/G72</f>
        <v>8.5714285714285715E-2</v>
      </c>
      <c r="K72" s="14" t="s">
        <v>415</v>
      </c>
      <c r="L72" s="9"/>
    </row>
    <row r="73" spans="1:12" ht="16.5">
      <c r="A73" s="1" t="s">
        <v>13</v>
      </c>
      <c r="B73" s="1" t="s">
        <v>76</v>
      </c>
      <c r="C73" s="1" t="s">
        <v>204</v>
      </c>
      <c r="D73" s="1" t="s">
        <v>8</v>
      </c>
      <c r="E73" s="9" t="s">
        <v>5</v>
      </c>
      <c r="F73" s="9">
        <v>65</v>
      </c>
      <c r="G73" s="9"/>
      <c r="H73" s="9"/>
      <c r="I73" s="9"/>
      <c r="J73" s="16"/>
      <c r="K73" s="14"/>
      <c r="L73" s="9"/>
    </row>
    <row r="74" spans="1:12" ht="16.5">
      <c r="A74" s="1" t="s">
        <v>13</v>
      </c>
      <c r="B74" s="1" t="s">
        <v>437</v>
      </c>
      <c r="C74" s="1" t="s">
        <v>227</v>
      </c>
      <c r="D74" s="1" t="s">
        <v>8</v>
      </c>
      <c r="E74" s="9" t="s">
        <v>5</v>
      </c>
      <c r="F74" s="9">
        <v>850</v>
      </c>
      <c r="G74" s="9"/>
      <c r="H74" s="9"/>
      <c r="I74" s="9"/>
      <c r="J74" s="16"/>
      <c r="K74" s="14"/>
      <c r="L74" s="9"/>
    </row>
    <row r="75" spans="1:12" ht="16.5">
      <c r="A75" s="1" t="s">
        <v>13</v>
      </c>
      <c r="B75" s="1" t="s">
        <v>38</v>
      </c>
      <c r="C75" s="1" t="s">
        <v>307</v>
      </c>
      <c r="D75" s="1" t="s">
        <v>8</v>
      </c>
      <c r="E75" s="9" t="s">
        <v>5</v>
      </c>
      <c r="F75" s="9">
        <v>116</v>
      </c>
      <c r="G75" s="9"/>
      <c r="H75" s="9"/>
      <c r="I75" s="9"/>
      <c r="J75" s="16"/>
      <c r="K75" s="14"/>
      <c r="L75" s="9"/>
    </row>
    <row r="76" spans="1:12" ht="16.5">
      <c r="A76" s="1" t="s">
        <v>13</v>
      </c>
      <c r="B76" s="1" t="s">
        <v>251</v>
      </c>
      <c r="C76" s="1" t="s">
        <v>62</v>
      </c>
      <c r="D76" s="1" t="s">
        <v>8</v>
      </c>
      <c r="E76" s="9" t="s">
        <v>5</v>
      </c>
      <c r="F76" s="9">
        <v>82</v>
      </c>
      <c r="G76" s="9"/>
      <c r="H76" s="9"/>
      <c r="I76" s="9"/>
      <c r="J76" s="16"/>
      <c r="K76" s="9"/>
      <c r="L76" s="9"/>
    </row>
    <row r="77" spans="1:12" ht="16.5">
      <c r="A77" s="1" t="s">
        <v>13</v>
      </c>
      <c r="B77" s="1" t="s">
        <v>402</v>
      </c>
      <c r="C77" s="1" t="s">
        <v>403</v>
      </c>
      <c r="D77" s="1" t="s">
        <v>8</v>
      </c>
      <c r="E77" s="9" t="s">
        <v>5</v>
      </c>
      <c r="F77" s="9">
        <v>292</v>
      </c>
      <c r="G77" s="9"/>
      <c r="H77" s="9"/>
      <c r="I77" s="9"/>
      <c r="J77" s="16"/>
      <c r="K77" s="9"/>
      <c r="L77" s="9"/>
    </row>
    <row r="78" spans="1:12" ht="16.5">
      <c r="A78" s="1" t="s">
        <v>494</v>
      </c>
      <c r="B78" s="1" t="s">
        <v>497</v>
      </c>
      <c r="C78" s="1" t="s">
        <v>495</v>
      </c>
      <c r="D78" s="1" t="s">
        <v>8</v>
      </c>
      <c r="E78" s="9" t="s">
        <v>5</v>
      </c>
      <c r="F78" s="9">
        <v>475</v>
      </c>
      <c r="K78" s="14" t="s">
        <v>496</v>
      </c>
    </row>
  </sheetData>
  <autoFilter ref="A1:K76" xr:uid="{3BE3ED1C-BD9F-48C9-A4C8-8797A54B2A01}"/>
  <phoneticPr fontId="1"/>
  <conditionalFormatting sqref="A2:K2">
    <cfRule type="expression" dxfId="301" priority="11">
      <formula>$E2="卖出"</formula>
    </cfRule>
  </conditionalFormatting>
  <conditionalFormatting sqref="A3:K75 A78:B78">
    <cfRule type="expression" dxfId="300" priority="10">
      <formula>$E3="卖出"</formula>
    </cfRule>
  </conditionalFormatting>
  <conditionalFormatting sqref="A76:F76">
    <cfRule type="expression" dxfId="299" priority="9">
      <formula>$E76="卖出"</formula>
    </cfRule>
  </conditionalFormatting>
  <conditionalFormatting sqref="A77">
    <cfRule type="expression" dxfId="298" priority="8">
      <formula>$E77="卖出"</formula>
    </cfRule>
  </conditionalFormatting>
  <conditionalFormatting sqref="D77:F77">
    <cfRule type="expression" dxfId="297" priority="7">
      <formula>$E77="卖出"</formula>
    </cfRule>
  </conditionalFormatting>
  <conditionalFormatting sqref="K78">
    <cfRule type="expression" dxfId="296" priority="5">
      <formula>$E78="卖出"</formula>
    </cfRule>
  </conditionalFormatting>
  <conditionalFormatting sqref="D78:F78">
    <cfRule type="expression" dxfId="295" priority="4">
      <formula>$E78="卖出"</formula>
    </cfRule>
  </conditionalFormatting>
  <dataValidations count="3">
    <dataValidation type="list" allowBlank="1" showInputMessage="1" showErrorMessage="1" sqref="E13:E74 E1:E11 E76:E78" xr:uid="{28F6922D-F060-4FBD-91FF-B4081BF6DF37}">
      <formula1>"留存,卖出"</formula1>
    </dataValidation>
    <dataValidation type="list" allowBlank="1" showInputMessage="1" showErrorMessage="1" sqref="D44:D74 D76:D78" xr:uid="{43DBF25A-C2CF-4B8A-ACB7-26AC139737A1}">
      <formula1>"全新,拆摆,待定"</formula1>
    </dataValidation>
    <dataValidation type="list" allowBlank="1" showInputMessage="1" showErrorMessage="1" sqref="D2:D43 D75" xr:uid="{64088474-1E9B-4D78-A1A7-C073D12076A9}">
      <formula1>"全新,内袋未拆,拆摆,待定"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4EDF-2039-4DEB-A429-193A076759CF}">
  <sheetPr codeName="Sheet4"/>
  <dimension ref="A1:Q128"/>
  <sheetViews>
    <sheetView tabSelected="1" workbookViewId="0">
      <pane ySplit="1" topLeftCell="A74" activePane="bottomLeft" state="frozen"/>
      <selection pane="bottomLeft" activeCell="F82" sqref="F82"/>
    </sheetView>
  </sheetViews>
  <sheetFormatPr defaultRowHeight="15"/>
  <cols>
    <col min="1" max="1" width="18.7109375" bestFit="1" customWidth="1"/>
    <col min="2" max="2" width="15.7109375" bestFit="1" customWidth="1"/>
    <col min="3" max="3" width="32" bestFit="1" customWidth="1"/>
    <col min="5" max="5" width="9.5703125" bestFit="1" customWidth="1"/>
    <col min="13" max="13" width="17" bestFit="1" customWidth="1"/>
    <col min="14" max="14" width="25.85546875" bestFit="1" customWidth="1"/>
    <col min="16" max="16" width="12" customWidth="1"/>
  </cols>
  <sheetData>
    <row r="1" spans="1:17" ht="18">
      <c r="A1" s="12" t="s">
        <v>12</v>
      </c>
      <c r="B1" s="12" t="s">
        <v>31</v>
      </c>
      <c r="C1" s="2" t="s">
        <v>0</v>
      </c>
      <c r="D1" s="3" t="s">
        <v>270</v>
      </c>
      <c r="E1" s="3" t="s">
        <v>271</v>
      </c>
      <c r="F1" s="3" t="s">
        <v>6</v>
      </c>
      <c r="G1" s="3" t="s">
        <v>2</v>
      </c>
      <c r="H1" s="3" t="s">
        <v>11</v>
      </c>
      <c r="I1" s="3" t="s">
        <v>300</v>
      </c>
      <c r="J1" s="3" t="s">
        <v>3</v>
      </c>
      <c r="K1" s="3" t="s">
        <v>297</v>
      </c>
      <c r="L1" s="7" t="s">
        <v>280</v>
      </c>
      <c r="M1" s="7" t="s">
        <v>563</v>
      </c>
      <c r="N1" s="13" t="s">
        <v>22</v>
      </c>
    </row>
    <row r="2" spans="1:17" ht="16.5">
      <c r="A2" s="9" t="s">
        <v>13</v>
      </c>
      <c r="B2" s="9" t="s">
        <v>251</v>
      </c>
      <c r="C2" s="1" t="s">
        <v>252</v>
      </c>
      <c r="D2" s="9">
        <v>10</v>
      </c>
      <c r="E2" s="9"/>
      <c r="F2" s="9"/>
      <c r="G2" s="9"/>
      <c r="H2" s="9">
        <f t="shared" ref="H2:H24" si="0">D2+E2+F2</f>
        <v>10</v>
      </c>
      <c r="I2" s="9"/>
      <c r="J2" s="9"/>
      <c r="K2" s="9"/>
      <c r="L2" s="9"/>
      <c r="M2" s="9" t="s">
        <v>689</v>
      </c>
      <c r="N2" s="9" t="s">
        <v>698</v>
      </c>
      <c r="O2" s="9"/>
      <c r="P2" s="11" t="s">
        <v>16</v>
      </c>
      <c r="Q2" s="11">
        <f>SUM(H:H)</f>
        <v>33520</v>
      </c>
    </row>
    <row r="3" spans="1:17" ht="16.5">
      <c r="A3" s="9" t="s">
        <v>13</v>
      </c>
      <c r="B3" s="9" t="s">
        <v>94</v>
      </c>
      <c r="C3" s="1" t="s">
        <v>263</v>
      </c>
      <c r="D3" s="9">
        <v>81</v>
      </c>
      <c r="E3" s="9">
        <v>668</v>
      </c>
      <c r="F3" s="9"/>
      <c r="G3" s="9"/>
      <c r="H3" s="9">
        <f t="shared" si="0"/>
        <v>749</v>
      </c>
      <c r="I3" s="9"/>
      <c r="J3" s="9"/>
      <c r="K3" s="9"/>
      <c r="L3" s="9"/>
      <c r="M3" s="9" t="s">
        <v>597</v>
      </c>
      <c r="N3" s="9" t="s">
        <v>268</v>
      </c>
      <c r="P3" s="11" t="s">
        <v>17</v>
      </c>
      <c r="Q3" s="11">
        <f>SUM(J:J)</f>
        <v>3606</v>
      </c>
    </row>
    <row r="4" spans="1:17" ht="16.5">
      <c r="A4" s="9" t="s">
        <v>264</v>
      </c>
      <c r="B4" s="9" t="s">
        <v>236</v>
      </c>
      <c r="C4" s="1" t="s">
        <v>265</v>
      </c>
      <c r="D4" s="9">
        <v>34</v>
      </c>
      <c r="E4" s="9">
        <v>409</v>
      </c>
      <c r="F4" s="9"/>
      <c r="G4" s="9"/>
      <c r="H4" s="9">
        <f t="shared" si="0"/>
        <v>443</v>
      </c>
      <c r="I4" s="9"/>
      <c r="J4" s="9"/>
      <c r="K4" s="9"/>
      <c r="L4" s="9"/>
      <c r="M4" s="9" t="s">
        <v>597</v>
      </c>
      <c r="N4" s="9" t="s">
        <v>267</v>
      </c>
      <c r="O4" s="9"/>
      <c r="P4" s="4" t="s">
        <v>298</v>
      </c>
      <c r="Q4" s="11">
        <f>SUM(I:I)</f>
        <v>3455</v>
      </c>
    </row>
    <row r="5" spans="1:17" ht="16.5">
      <c r="A5" s="9" t="s">
        <v>13</v>
      </c>
      <c r="B5" s="9" t="s">
        <v>97</v>
      </c>
      <c r="C5" s="1" t="s">
        <v>284</v>
      </c>
      <c r="D5" s="9">
        <v>333</v>
      </c>
      <c r="E5" s="9">
        <v>1428</v>
      </c>
      <c r="F5" s="9"/>
      <c r="G5" s="9" t="s">
        <v>121</v>
      </c>
      <c r="H5" s="9">
        <f t="shared" si="0"/>
        <v>1761</v>
      </c>
      <c r="I5" s="9">
        <v>1761</v>
      </c>
      <c r="J5" s="9">
        <v>1846</v>
      </c>
      <c r="K5" s="9">
        <f>J5-I5</f>
        <v>85</v>
      </c>
      <c r="L5" s="16">
        <f>ROUND(K5/I5,4)</f>
        <v>4.8300000000000003E-2</v>
      </c>
      <c r="M5" s="16" t="s">
        <v>597</v>
      </c>
      <c r="N5" s="9" t="s">
        <v>268</v>
      </c>
      <c r="O5" s="9"/>
      <c r="P5" s="11" t="s">
        <v>297</v>
      </c>
      <c r="Q5" s="11">
        <f>SUM(K:K)</f>
        <v>151</v>
      </c>
    </row>
    <row r="6" spans="1:17" ht="16.5">
      <c r="A6" s="9" t="s">
        <v>13</v>
      </c>
      <c r="B6" s="9" t="s">
        <v>97</v>
      </c>
      <c r="C6" s="1" t="s">
        <v>285</v>
      </c>
      <c r="D6" s="9">
        <v>284</v>
      </c>
      <c r="E6" s="9">
        <v>1415</v>
      </c>
      <c r="F6" s="9">
        <v>16</v>
      </c>
      <c r="G6" s="9"/>
      <c r="H6" s="9">
        <f t="shared" si="0"/>
        <v>1715</v>
      </c>
      <c r="I6" s="9"/>
      <c r="J6" s="9"/>
      <c r="K6" s="9"/>
      <c r="L6" s="9"/>
      <c r="M6" s="9" t="s">
        <v>685</v>
      </c>
      <c r="N6" s="9" t="s">
        <v>287</v>
      </c>
      <c r="P6" s="4" t="s">
        <v>280</v>
      </c>
      <c r="Q6" s="17">
        <f>ROUND(Q5/Q4,4)</f>
        <v>4.3700000000000003E-2</v>
      </c>
    </row>
    <row r="7" spans="1:17" ht="16.5">
      <c r="A7" s="9" t="s">
        <v>13</v>
      </c>
      <c r="B7" s="9" t="s">
        <v>97</v>
      </c>
      <c r="C7" s="1" t="s">
        <v>44</v>
      </c>
      <c r="D7" s="9">
        <v>299</v>
      </c>
      <c r="E7" s="9">
        <v>1395</v>
      </c>
      <c r="F7" s="9"/>
      <c r="G7" s="9" t="s">
        <v>121</v>
      </c>
      <c r="H7" s="9">
        <f t="shared" si="0"/>
        <v>1694</v>
      </c>
      <c r="I7" s="9">
        <v>1694</v>
      </c>
      <c r="J7" s="9">
        <v>1760</v>
      </c>
      <c r="K7" s="9">
        <f>J7-I7</f>
        <v>66</v>
      </c>
      <c r="L7" s="16">
        <f>ROUND(K7/I7,4)</f>
        <v>3.9E-2</v>
      </c>
      <c r="M7" s="16" t="s">
        <v>597</v>
      </c>
      <c r="N7" s="9" t="s">
        <v>286</v>
      </c>
      <c r="P7" s="11" t="s">
        <v>18</v>
      </c>
      <c r="Q7" s="11">
        <f>Q2-Q3</f>
        <v>29914</v>
      </c>
    </row>
    <row r="8" spans="1:17" ht="16.5">
      <c r="A8" s="9" t="s">
        <v>13</v>
      </c>
      <c r="B8" s="9" t="s">
        <v>233</v>
      </c>
      <c r="C8" s="1" t="s">
        <v>109</v>
      </c>
      <c r="D8" s="9">
        <v>46</v>
      </c>
      <c r="E8" s="9">
        <v>410</v>
      </c>
      <c r="F8" s="9"/>
      <c r="G8" s="9"/>
      <c r="H8" s="9">
        <f t="shared" si="0"/>
        <v>456</v>
      </c>
      <c r="I8" s="9"/>
      <c r="J8" s="9"/>
      <c r="K8" s="9"/>
      <c r="L8" s="9"/>
      <c r="M8" s="9" t="s">
        <v>597</v>
      </c>
      <c r="N8" s="9" t="s">
        <v>286</v>
      </c>
    </row>
    <row r="9" spans="1:17" ht="16.5">
      <c r="A9" s="9" t="s">
        <v>13</v>
      </c>
      <c r="B9" s="9" t="s">
        <v>97</v>
      </c>
      <c r="C9" s="1" t="s">
        <v>44</v>
      </c>
      <c r="D9" s="9">
        <v>295</v>
      </c>
      <c r="E9" s="9">
        <v>1438</v>
      </c>
      <c r="F9" s="9"/>
      <c r="G9" s="9" t="s">
        <v>337</v>
      </c>
      <c r="H9" s="9">
        <f t="shared" si="0"/>
        <v>1733</v>
      </c>
      <c r="I9" s="9"/>
      <c r="J9" s="9"/>
      <c r="K9" s="9"/>
      <c r="L9" s="9"/>
      <c r="M9" s="9" t="s">
        <v>685</v>
      </c>
      <c r="N9" s="9" t="s">
        <v>286</v>
      </c>
    </row>
    <row r="10" spans="1:17" ht="16.5">
      <c r="A10" s="9" t="s">
        <v>13</v>
      </c>
      <c r="B10" s="9" t="s">
        <v>241</v>
      </c>
      <c r="C10" s="1" t="s">
        <v>58</v>
      </c>
      <c r="D10" s="9">
        <v>76</v>
      </c>
      <c r="E10" s="9">
        <v>360</v>
      </c>
      <c r="F10" s="9"/>
      <c r="G10" s="9"/>
      <c r="H10" s="9">
        <f t="shared" si="0"/>
        <v>436</v>
      </c>
      <c r="I10" s="9"/>
      <c r="J10" s="9"/>
      <c r="K10" s="9"/>
      <c r="L10" s="9"/>
      <c r="M10" s="9" t="s">
        <v>592</v>
      </c>
      <c r="N10" s="9" t="s">
        <v>269</v>
      </c>
    </row>
    <row r="11" spans="1:17" ht="16.5">
      <c r="A11" s="9" t="s">
        <v>349</v>
      </c>
      <c r="B11" s="9" t="s">
        <v>350</v>
      </c>
      <c r="C11" s="1" t="s">
        <v>352</v>
      </c>
      <c r="D11" s="9">
        <v>70</v>
      </c>
      <c r="E11" s="9">
        <v>504</v>
      </c>
      <c r="F11" s="9"/>
      <c r="G11" s="9"/>
      <c r="H11" s="9">
        <f t="shared" si="0"/>
        <v>574</v>
      </c>
      <c r="I11" s="9"/>
      <c r="J11" s="9"/>
      <c r="K11" s="9"/>
      <c r="L11" s="9"/>
      <c r="M11" s="9" t="s">
        <v>565</v>
      </c>
      <c r="N11" s="9" t="s">
        <v>564</v>
      </c>
    </row>
    <row r="12" spans="1:17" ht="16.5">
      <c r="A12" s="9" t="s">
        <v>349</v>
      </c>
      <c r="B12" s="9" t="s">
        <v>350</v>
      </c>
      <c r="C12" s="1" t="s">
        <v>352</v>
      </c>
      <c r="D12" s="9">
        <v>192</v>
      </c>
      <c r="E12" s="9">
        <v>436</v>
      </c>
      <c r="F12" s="9"/>
      <c r="G12" s="9"/>
      <c r="H12" s="9">
        <f t="shared" si="0"/>
        <v>628</v>
      </c>
      <c r="I12" s="9"/>
      <c r="J12" s="9"/>
      <c r="K12" s="9"/>
      <c r="L12" s="9"/>
      <c r="M12" s="9" t="s">
        <v>412</v>
      </c>
      <c r="N12" s="9" t="s">
        <v>269</v>
      </c>
    </row>
    <row r="13" spans="1:17" ht="16.5">
      <c r="A13" s="9" t="s">
        <v>272</v>
      </c>
      <c r="B13" s="9" t="s">
        <v>438</v>
      </c>
      <c r="C13" s="1" t="s">
        <v>439</v>
      </c>
      <c r="D13" s="9">
        <v>196</v>
      </c>
      <c r="E13" s="9">
        <v>911</v>
      </c>
      <c r="F13" s="9"/>
      <c r="G13" s="9"/>
      <c r="H13" s="9">
        <f t="shared" si="0"/>
        <v>1107</v>
      </c>
      <c r="I13" s="9"/>
      <c r="J13" s="9"/>
      <c r="K13" s="9"/>
      <c r="L13" s="9"/>
      <c r="M13" s="9" t="s">
        <v>670</v>
      </c>
      <c r="N13" s="9" t="s">
        <v>440</v>
      </c>
    </row>
    <row r="14" spans="1:17" ht="16.5">
      <c r="A14" s="1" t="s">
        <v>488</v>
      </c>
      <c r="C14" s="1" t="s">
        <v>489</v>
      </c>
      <c r="D14" s="9">
        <v>450</v>
      </c>
      <c r="E14" s="9">
        <v>0</v>
      </c>
      <c r="F14" s="9">
        <v>18</v>
      </c>
      <c r="H14" s="9">
        <f t="shared" si="0"/>
        <v>468</v>
      </c>
      <c r="M14" s="9" t="s">
        <v>565</v>
      </c>
      <c r="N14" s="1" t="s">
        <v>490</v>
      </c>
    </row>
    <row r="15" spans="1:17" ht="16.5">
      <c r="A15" s="9" t="s">
        <v>260</v>
      </c>
      <c r="B15" s="9" t="s">
        <v>640</v>
      </c>
      <c r="C15" s="1" t="s">
        <v>261</v>
      </c>
      <c r="D15" s="9">
        <v>245</v>
      </c>
      <c r="E15" s="9">
        <v>1700</v>
      </c>
      <c r="F15" s="9">
        <v>18</v>
      </c>
      <c r="G15" s="9"/>
      <c r="H15" s="9">
        <f t="shared" si="0"/>
        <v>1963</v>
      </c>
      <c r="I15" s="9"/>
      <c r="J15" s="9"/>
      <c r="K15" s="9"/>
      <c r="L15" s="9"/>
      <c r="M15" s="9" t="s">
        <v>690</v>
      </c>
      <c r="N15" s="9" t="s">
        <v>269</v>
      </c>
    </row>
    <row r="16" spans="1:17" ht="16.5">
      <c r="A16" s="1" t="s">
        <v>13</v>
      </c>
      <c r="B16" s="1" t="s">
        <v>236</v>
      </c>
      <c r="C16" s="1" t="s">
        <v>247</v>
      </c>
      <c r="D16" s="9">
        <v>46</v>
      </c>
      <c r="E16" s="9">
        <v>1250</v>
      </c>
      <c r="F16" s="9"/>
      <c r="G16" s="9"/>
      <c r="H16" s="9">
        <f t="shared" si="0"/>
        <v>1296</v>
      </c>
      <c r="I16" s="16"/>
      <c r="J16" s="1"/>
      <c r="M16" s="9" t="s">
        <v>592</v>
      </c>
    </row>
    <row r="17" spans="1:15" ht="16.5">
      <c r="B17" s="1" t="s">
        <v>478</v>
      </c>
      <c r="C17" s="1" t="s">
        <v>477</v>
      </c>
      <c r="D17" s="9">
        <v>248</v>
      </c>
      <c r="E17" s="9">
        <v>650</v>
      </c>
      <c r="H17" s="9">
        <f t="shared" si="0"/>
        <v>898</v>
      </c>
      <c r="M17" s="9" t="s">
        <v>571</v>
      </c>
      <c r="N17" s="9" t="s">
        <v>570</v>
      </c>
    </row>
    <row r="18" spans="1:15" ht="16.5">
      <c r="A18" s="9" t="s">
        <v>311</v>
      </c>
      <c r="B18" s="9" t="s">
        <v>313</v>
      </c>
      <c r="C18" s="1" t="s">
        <v>312</v>
      </c>
      <c r="D18" s="9">
        <v>173</v>
      </c>
      <c r="E18" s="9">
        <v>290</v>
      </c>
      <c r="F18" s="9"/>
      <c r="G18" s="9"/>
      <c r="H18" s="9">
        <f t="shared" si="0"/>
        <v>463</v>
      </c>
      <c r="I18" s="9"/>
      <c r="J18" s="9"/>
      <c r="K18" s="9"/>
      <c r="L18" s="9"/>
      <c r="M18" s="9" t="s">
        <v>566</v>
      </c>
      <c r="N18" s="9" t="s">
        <v>567</v>
      </c>
    </row>
    <row r="19" spans="1:15" ht="16.5">
      <c r="A19" s="1" t="s">
        <v>132</v>
      </c>
      <c r="B19" s="1" t="s">
        <v>133</v>
      </c>
      <c r="C19" s="1" t="s">
        <v>614</v>
      </c>
      <c r="D19" s="9">
        <v>150</v>
      </c>
      <c r="E19" s="9">
        <v>904</v>
      </c>
      <c r="H19" s="9">
        <f t="shared" si="0"/>
        <v>1054</v>
      </c>
      <c r="M19" s="9" t="s">
        <v>691</v>
      </c>
      <c r="N19" s="9" t="s">
        <v>615</v>
      </c>
    </row>
    <row r="20" spans="1:15" ht="16.5">
      <c r="A20" s="9" t="s">
        <v>317</v>
      </c>
      <c r="B20" s="9" t="s">
        <v>737</v>
      </c>
      <c r="C20" s="1" t="s">
        <v>316</v>
      </c>
      <c r="D20" s="9">
        <v>146</v>
      </c>
      <c r="E20" s="9">
        <v>967</v>
      </c>
      <c r="F20" s="9"/>
      <c r="G20" s="9"/>
      <c r="H20" s="9">
        <f t="shared" si="0"/>
        <v>1113</v>
      </c>
      <c r="I20" s="9"/>
      <c r="J20" s="9"/>
      <c r="K20" s="9"/>
      <c r="L20" s="9"/>
      <c r="M20" s="9" t="s">
        <v>675</v>
      </c>
      <c r="N20" s="9" t="s">
        <v>318</v>
      </c>
    </row>
    <row r="21" spans="1:15" ht="16.5">
      <c r="A21" s="9" t="s">
        <v>349</v>
      </c>
      <c r="B21" s="9" t="s">
        <v>350</v>
      </c>
      <c r="C21" s="1" t="s">
        <v>348</v>
      </c>
      <c r="D21" s="9">
        <v>123</v>
      </c>
      <c r="E21" s="9">
        <v>488</v>
      </c>
      <c r="F21" s="9"/>
      <c r="G21" s="9"/>
      <c r="H21" s="9">
        <f t="shared" si="0"/>
        <v>611</v>
      </c>
      <c r="I21" s="9"/>
      <c r="J21" s="9"/>
      <c r="K21" s="9"/>
      <c r="L21" s="9"/>
      <c r="M21" s="9" t="s">
        <v>675</v>
      </c>
      <c r="N21" s="9" t="s">
        <v>351</v>
      </c>
    </row>
    <row r="22" spans="1:15" ht="16.5">
      <c r="A22" s="9" t="s">
        <v>707</v>
      </c>
      <c r="B22" s="9" t="s">
        <v>350</v>
      </c>
      <c r="C22" s="1" t="s">
        <v>354</v>
      </c>
      <c r="D22" s="9">
        <v>107</v>
      </c>
      <c r="E22" s="9">
        <v>691</v>
      </c>
      <c r="F22" s="9"/>
      <c r="G22" s="9"/>
      <c r="H22" s="9">
        <f t="shared" si="0"/>
        <v>798</v>
      </c>
      <c r="I22" s="9"/>
      <c r="J22" s="9"/>
      <c r="K22" s="9"/>
      <c r="L22" s="9"/>
      <c r="M22" s="9" t="s">
        <v>675</v>
      </c>
      <c r="N22" s="9" t="s">
        <v>621</v>
      </c>
    </row>
    <row r="23" spans="1:15" ht="16.5">
      <c r="A23" s="1" t="s">
        <v>637</v>
      </c>
      <c r="B23" s="1" t="s">
        <v>638</v>
      </c>
      <c r="C23" s="1" t="s">
        <v>636</v>
      </c>
      <c r="D23" s="9">
        <v>30</v>
      </c>
      <c r="E23" s="9">
        <v>131</v>
      </c>
      <c r="H23" s="9">
        <f t="shared" si="0"/>
        <v>161</v>
      </c>
      <c r="M23" s="9" t="s">
        <v>597</v>
      </c>
      <c r="N23" s="9" t="s">
        <v>621</v>
      </c>
    </row>
    <row r="24" spans="1:15" ht="16.5">
      <c r="A24" s="9" t="s">
        <v>15</v>
      </c>
      <c r="B24" s="9" t="s">
        <v>236</v>
      </c>
      <c r="C24" s="1" t="s">
        <v>400</v>
      </c>
      <c r="D24" s="9">
        <v>278</v>
      </c>
      <c r="E24" s="9">
        <v>1217</v>
      </c>
      <c r="F24" s="9"/>
      <c r="G24" s="9"/>
      <c r="H24" s="9">
        <f t="shared" si="0"/>
        <v>1495</v>
      </c>
      <c r="I24" s="9"/>
      <c r="J24" s="9"/>
      <c r="K24" s="9"/>
      <c r="L24" s="9"/>
      <c r="M24" s="9" t="s">
        <v>597</v>
      </c>
      <c r="N24" s="9" t="s">
        <v>351</v>
      </c>
    </row>
    <row r="25" spans="1:15" ht="16.5">
      <c r="A25" s="1" t="s">
        <v>384</v>
      </c>
      <c r="B25" s="1" t="s">
        <v>730</v>
      </c>
      <c r="C25" s="1" t="s">
        <v>509</v>
      </c>
      <c r="D25" s="9">
        <v>40</v>
      </c>
      <c r="E25" s="9">
        <v>383</v>
      </c>
      <c r="H25" s="9">
        <f t="shared" ref="H25" si="1">D25+E25+F25</f>
        <v>423</v>
      </c>
      <c r="M25" s="9" t="s">
        <v>675</v>
      </c>
      <c r="N25" s="9" t="s">
        <v>621</v>
      </c>
    </row>
    <row r="26" spans="1:15" ht="16.5">
      <c r="A26" s="1" t="s">
        <v>508</v>
      </c>
      <c r="B26" s="1" t="s">
        <v>507</v>
      </c>
      <c r="C26" s="1" t="s">
        <v>729</v>
      </c>
      <c r="D26" s="9">
        <v>106</v>
      </c>
      <c r="E26" s="9">
        <v>591</v>
      </c>
      <c r="H26" s="9">
        <f>D26+E26+F26</f>
        <v>697</v>
      </c>
      <c r="M26" s="9" t="s">
        <v>670</v>
      </c>
      <c r="N26" s="9" t="s">
        <v>558</v>
      </c>
      <c r="O26" s="9"/>
    </row>
    <row r="27" spans="1:15" ht="16.5">
      <c r="A27" s="9" t="s">
        <v>272</v>
      </c>
      <c r="B27" s="9" t="s">
        <v>273</v>
      </c>
      <c r="C27" s="1" t="s">
        <v>629</v>
      </c>
      <c r="D27" s="9">
        <v>22</v>
      </c>
      <c r="E27" s="9">
        <v>65</v>
      </c>
      <c r="F27" s="9">
        <v>8</v>
      </c>
      <c r="H27" s="9">
        <f>D27+E27+F27</f>
        <v>95</v>
      </c>
      <c r="M27" s="9" t="s">
        <v>569</v>
      </c>
      <c r="N27" s="9" t="s">
        <v>558</v>
      </c>
    </row>
    <row r="28" spans="1:15" ht="16.5">
      <c r="A28" s="9" t="s">
        <v>13</v>
      </c>
      <c r="B28" s="9" t="s">
        <v>437</v>
      </c>
      <c r="C28" s="1" t="s">
        <v>436</v>
      </c>
      <c r="D28" s="9">
        <v>103</v>
      </c>
      <c r="E28" s="9">
        <v>474</v>
      </c>
      <c r="F28" s="9"/>
      <c r="G28" s="9"/>
      <c r="H28" s="9">
        <f>D28+E28+F28</f>
        <v>577</v>
      </c>
      <c r="I28" s="9"/>
      <c r="J28" s="9"/>
      <c r="K28" s="9"/>
      <c r="L28" s="9"/>
      <c r="M28" s="9" t="s">
        <v>670</v>
      </c>
      <c r="N28" s="9" t="s">
        <v>558</v>
      </c>
    </row>
    <row r="29" spans="1:15" ht="16.5">
      <c r="A29" s="9" t="s">
        <v>288</v>
      </c>
      <c r="B29" s="9" t="s">
        <v>289</v>
      </c>
      <c r="C29" s="1" t="s">
        <v>290</v>
      </c>
      <c r="D29" s="9">
        <v>121</v>
      </c>
      <c r="E29" s="9">
        <v>665</v>
      </c>
      <c r="F29" s="9"/>
      <c r="G29" s="9"/>
      <c r="H29" s="9">
        <f>D29+E29+F29</f>
        <v>786</v>
      </c>
      <c r="I29" s="9"/>
      <c r="J29" s="9"/>
      <c r="K29" s="9"/>
      <c r="L29" s="9"/>
      <c r="M29" s="9" t="s">
        <v>675</v>
      </c>
      <c r="N29" s="9" t="s">
        <v>428</v>
      </c>
    </row>
    <row r="30" spans="1:15" ht="16.5">
      <c r="A30" s="1" t="s">
        <v>508</v>
      </c>
      <c r="B30" s="1" t="s">
        <v>423</v>
      </c>
      <c r="C30" s="1" t="s">
        <v>509</v>
      </c>
      <c r="D30" s="9">
        <v>60</v>
      </c>
      <c r="E30" s="9">
        <v>566</v>
      </c>
      <c r="H30" s="9">
        <f t="shared" ref="H30" si="2">D30+E30+F30</f>
        <v>626</v>
      </c>
      <c r="M30" s="9" t="s">
        <v>675</v>
      </c>
      <c r="N30" s="9" t="s">
        <v>731</v>
      </c>
    </row>
    <row r="31" spans="1:15" ht="16.5">
      <c r="A31" s="1" t="s">
        <v>575</v>
      </c>
      <c r="C31" s="1" t="s">
        <v>576</v>
      </c>
      <c r="D31" s="9">
        <v>50</v>
      </c>
      <c r="E31" s="9">
        <v>248</v>
      </c>
      <c r="H31" s="9">
        <f>D31+E31+F31</f>
        <v>298</v>
      </c>
      <c r="M31" s="9" t="s">
        <v>569</v>
      </c>
      <c r="N31" s="9" t="s">
        <v>613</v>
      </c>
    </row>
    <row r="32" spans="1:15" ht="16.5">
      <c r="A32" s="1"/>
      <c r="C32" s="1"/>
      <c r="D32" s="9"/>
      <c r="E32" s="9"/>
      <c r="H32" s="9"/>
      <c r="M32" s="9"/>
      <c r="N32" s="9"/>
    </row>
    <row r="33" spans="1:14" ht="16.5">
      <c r="E33" s="9"/>
    </row>
    <row r="34" spans="1:14" ht="16.5">
      <c r="A34" s="9" t="s">
        <v>13</v>
      </c>
      <c r="B34" s="9" t="s">
        <v>94</v>
      </c>
      <c r="C34" s="1" t="s">
        <v>425</v>
      </c>
      <c r="D34" s="9">
        <v>130</v>
      </c>
      <c r="E34" s="9"/>
      <c r="F34" s="9"/>
      <c r="G34" s="9"/>
      <c r="H34" s="9">
        <f t="shared" ref="H34" si="3">D34+E34+F34</f>
        <v>130</v>
      </c>
      <c r="I34" s="9"/>
      <c r="J34" s="9"/>
      <c r="K34" s="9"/>
      <c r="L34" s="9"/>
      <c r="M34" s="9" t="s">
        <v>597</v>
      </c>
      <c r="N34" s="9" t="s">
        <v>426</v>
      </c>
    </row>
    <row r="35" spans="1:14" ht="16.5">
      <c r="A35" s="9" t="s">
        <v>676</v>
      </c>
      <c r="B35" s="9" t="s">
        <v>273</v>
      </c>
      <c r="C35" s="1" t="s">
        <v>677</v>
      </c>
      <c r="D35" s="9">
        <v>22</v>
      </c>
      <c r="E35" s="9"/>
      <c r="F35" s="9"/>
      <c r="G35" s="9"/>
      <c r="H35" s="9">
        <f t="shared" ref="H35:H39" si="4">D35+E35+F35</f>
        <v>22</v>
      </c>
      <c r="I35" s="9"/>
      <c r="J35" s="9"/>
      <c r="K35" s="9"/>
      <c r="L35" s="9"/>
      <c r="M35" s="9" t="s">
        <v>569</v>
      </c>
      <c r="N35" s="9" t="s">
        <v>594</v>
      </c>
    </row>
    <row r="36" spans="1:14" ht="16.5">
      <c r="A36" s="1" t="s">
        <v>384</v>
      </c>
      <c r="B36" s="1" t="s">
        <v>641</v>
      </c>
      <c r="C36" s="1" t="s">
        <v>745</v>
      </c>
      <c r="D36" s="9">
        <v>656</v>
      </c>
      <c r="E36" s="9"/>
      <c r="F36" s="9"/>
      <c r="G36" s="9"/>
      <c r="H36" s="9">
        <f t="shared" si="4"/>
        <v>656</v>
      </c>
      <c r="I36" s="9"/>
      <c r="J36" s="9"/>
      <c r="K36" s="9"/>
      <c r="L36" s="9"/>
      <c r="M36" s="9" t="s">
        <v>746</v>
      </c>
      <c r="N36" s="9" t="s">
        <v>688</v>
      </c>
    </row>
    <row r="37" spans="1:14" ht="16.5">
      <c r="A37" s="1" t="s">
        <v>639</v>
      </c>
      <c r="B37" s="1" t="s">
        <v>289</v>
      </c>
      <c r="C37" s="1" t="s">
        <v>687</v>
      </c>
      <c r="D37" s="9">
        <v>99</v>
      </c>
      <c r="E37" s="9"/>
      <c r="F37" s="9"/>
      <c r="G37" s="9"/>
      <c r="H37" s="9">
        <f t="shared" si="4"/>
        <v>99</v>
      </c>
      <c r="I37" s="9"/>
      <c r="J37" s="9"/>
      <c r="K37" s="9"/>
      <c r="L37" s="9"/>
      <c r="M37" s="9" t="s">
        <v>683</v>
      </c>
      <c r="N37" s="9" t="s">
        <v>688</v>
      </c>
    </row>
    <row r="38" spans="1:14" ht="16.5">
      <c r="A38" s="1" t="s">
        <v>639</v>
      </c>
      <c r="B38" s="1" t="s">
        <v>289</v>
      </c>
      <c r="C38" s="1" t="s">
        <v>687</v>
      </c>
      <c r="D38" s="9">
        <v>90</v>
      </c>
      <c r="E38" s="9"/>
      <c r="F38" s="9"/>
      <c r="G38" s="9"/>
      <c r="H38" s="9">
        <f t="shared" si="4"/>
        <v>90</v>
      </c>
      <c r="I38" s="9"/>
      <c r="J38" s="9"/>
      <c r="K38" s="9"/>
      <c r="L38" s="9"/>
      <c r="M38" s="9" t="s">
        <v>683</v>
      </c>
      <c r="N38" s="9" t="s">
        <v>688</v>
      </c>
    </row>
    <row r="39" spans="1:14" ht="16.5">
      <c r="A39" s="1" t="s">
        <v>639</v>
      </c>
      <c r="B39" s="1" t="s">
        <v>289</v>
      </c>
      <c r="C39" s="1" t="s">
        <v>687</v>
      </c>
      <c r="D39" s="9">
        <v>100</v>
      </c>
      <c r="E39" s="9"/>
      <c r="F39" s="9"/>
      <c r="G39" s="9"/>
      <c r="H39" s="9">
        <f t="shared" si="4"/>
        <v>100</v>
      </c>
      <c r="I39" s="9"/>
      <c r="J39" s="9"/>
      <c r="K39" s="9"/>
      <c r="L39" s="9"/>
      <c r="M39" s="9" t="s">
        <v>683</v>
      </c>
      <c r="N39" s="9" t="s">
        <v>688</v>
      </c>
    </row>
    <row r="40" spans="1:14" ht="16.5">
      <c r="A40" s="1" t="s">
        <v>623</v>
      </c>
      <c r="B40" s="1" t="s">
        <v>273</v>
      </c>
      <c r="C40" s="1" t="s">
        <v>624</v>
      </c>
      <c r="D40" s="9">
        <v>22</v>
      </c>
      <c r="E40" s="9"/>
      <c r="H40" s="9">
        <f>D40+E40+F40</f>
        <v>22</v>
      </c>
      <c r="M40" s="9" t="s">
        <v>569</v>
      </c>
      <c r="N40" s="9" t="s">
        <v>693</v>
      </c>
    </row>
    <row r="41" spans="1:14" ht="16.5">
      <c r="A41" t="s">
        <v>626</v>
      </c>
      <c r="B41" s="1" t="s">
        <v>78</v>
      </c>
      <c r="C41" s="1" t="s">
        <v>627</v>
      </c>
      <c r="D41" s="9">
        <v>23</v>
      </c>
      <c r="E41" s="9"/>
      <c r="H41" s="9">
        <f>D41+E41+F41</f>
        <v>23</v>
      </c>
      <c r="M41" s="9" t="s">
        <v>597</v>
      </c>
      <c r="N41" s="9" t="s">
        <v>568</v>
      </c>
    </row>
    <row r="42" spans="1:14" ht="16.5">
      <c r="A42" s="9" t="s">
        <v>272</v>
      </c>
      <c r="B42" s="9" t="s">
        <v>273</v>
      </c>
      <c r="C42" s="1" t="s">
        <v>439</v>
      </c>
      <c r="D42" s="9">
        <v>20</v>
      </c>
      <c r="E42" s="9"/>
      <c r="F42" s="9"/>
      <c r="G42" s="9"/>
      <c r="H42" s="9">
        <f t="shared" ref="H42" si="5">D42+E42+F42</f>
        <v>20</v>
      </c>
      <c r="I42" s="9"/>
      <c r="J42" s="9"/>
      <c r="K42" s="9"/>
      <c r="L42" s="9"/>
      <c r="M42" s="9" t="s">
        <v>569</v>
      </c>
      <c r="N42" s="9" t="s">
        <v>568</v>
      </c>
    </row>
    <row r="43" spans="1:14" ht="16.5">
      <c r="A43" s="1" t="s">
        <v>572</v>
      </c>
      <c r="C43" s="1" t="s">
        <v>573</v>
      </c>
      <c r="D43" s="9">
        <v>200</v>
      </c>
      <c r="E43" s="9"/>
      <c r="H43" s="9">
        <f t="shared" ref="H43:H57" si="6">D43+E43+F43</f>
        <v>200</v>
      </c>
      <c r="M43" s="9" t="s">
        <v>574</v>
      </c>
      <c r="N43" s="9" t="s">
        <v>568</v>
      </c>
    </row>
    <row r="44" spans="1:14" ht="16.5">
      <c r="A44" s="1" t="s">
        <v>13</v>
      </c>
      <c r="B44" s="1" t="s">
        <v>236</v>
      </c>
      <c r="C44" s="1" t="s">
        <v>593</v>
      </c>
      <c r="D44" s="9">
        <v>94</v>
      </c>
      <c r="E44" s="9"/>
      <c r="F44" s="9"/>
      <c r="G44" s="9"/>
      <c r="H44" s="9">
        <f t="shared" si="6"/>
        <v>94</v>
      </c>
      <c r="I44" s="16"/>
      <c r="J44" s="1"/>
      <c r="M44" s="9" t="s">
        <v>592</v>
      </c>
      <c r="N44" s="9" t="s">
        <v>568</v>
      </c>
    </row>
    <row r="45" spans="1:14" ht="16.5">
      <c r="A45" s="1" t="s">
        <v>516</v>
      </c>
      <c r="B45" s="1" t="s">
        <v>644</v>
      </c>
      <c r="C45" s="1" t="s">
        <v>645</v>
      </c>
      <c r="D45" s="9">
        <v>120</v>
      </c>
      <c r="E45" s="9"/>
      <c r="H45" s="9">
        <f t="shared" ref="H45" si="7">D45+E45+F45</f>
        <v>120</v>
      </c>
      <c r="M45" s="9" t="s">
        <v>569</v>
      </c>
      <c r="N45" s="9" t="s">
        <v>568</v>
      </c>
    </row>
    <row r="46" spans="1:14" ht="16.5">
      <c r="A46" s="9" t="s">
        <v>476</v>
      </c>
      <c r="B46" s="1" t="s">
        <v>289</v>
      </c>
      <c r="C46" s="1" t="s">
        <v>612</v>
      </c>
      <c r="D46" s="9">
        <v>85</v>
      </c>
      <c r="E46" s="9"/>
      <c r="H46" s="9">
        <f>D46+E46+F46</f>
        <v>85</v>
      </c>
      <c r="M46" s="9" t="s">
        <v>683</v>
      </c>
      <c r="N46" s="9" t="s">
        <v>559</v>
      </c>
    </row>
    <row r="47" spans="1:14" ht="16.5">
      <c r="A47" s="1" t="s">
        <v>642</v>
      </c>
      <c r="B47" s="1" t="s">
        <v>641</v>
      </c>
      <c r="C47" s="1" t="s">
        <v>643</v>
      </c>
      <c r="D47" s="9">
        <v>80</v>
      </c>
      <c r="E47" s="9"/>
      <c r="H47" s="9">
        <f t="shared" si="6"/>
        <v>80</v>
      </c>
      <c r="M47" s="9" t="s">
        <v>569</v>
      </c>
      <c r="N47" s="9" t="s">
        <v>559</v>
      </c>
    </row>
    <row r="48" spans="1:14" ht="16.5">
      <c r="A48" s="1" t="s">
        <v>511</v>
      </c>
      <c r="B48" s="1" t="s">
        <v>510</v>
      </c>
      <c r="C48" s="1" t="s">
        <v>512</v>
      </c>
      <c r="D48" s="9">
        <v>165</v>
      </c>
      <c r="E48" s="9"/>
      <c r="H48" s="9">
        <f t="shared" si="6"/>
        <v>165</v>
      </c>
      <c r="M48" s="9" t="s">
        <v>569</v>
      </c>
      <c r="N48" s="9" t="s">
        <v>559</v>
      </c>
    </row>
    <row r="49" spans="1:14" ht="16.5">
      <c r="A49" s="1" t="s">
        <v>623</v>
      </c>
      <c r="B49" s="1" t="s">
        <v>273</v>
      </c>
      <c r="C49" s="1" t="s">
        <v>686</v>
      </c>
      <c r="D49" s="9">
        <v>10</v>
      </c>
      <c r="E49" s="9"/>
      <c r="H49" s="9">
        <f>D49+E49+F49</f>
        <v>10</v>
      </c>
      <c r="M49" s="9" t="s">
        <v>597</v>
      </c>
      <c r="N49" s="9" t="s">
        <v>559</v>
      </c>
    </row>
    <row r="50" spans="1:14" ht="16.5">
      <c r="A50" t="s">
        <v>626</v>
      </c>
      <c r="B50" s="1" t="s">
        <v>78</v>
      </c>
      <c r="C50" s="1" t="s">
        <v>628</v>
      </c>
      <c r="D50" s="9">
        <v>96</v>
      </c>
      <c r="E50" s="9"/>
      <c r="H50" s="9">
        <f>D50+E50+F50</f>
        <v>96</v>
      </c>
      <c r="M50" s="9" t="s">
        <v>597</v>
      </c>
      <c r="N50" s="9" t="s">
        <v>559</v>
      </c>
    </row>
    <row r="51" spans="1:14" ht="16.5">
      <c r="A51" s="1" t="s">
        <v>633</v>
      </c>
      <c r="B51" s="9" t="s">
        <v>604</v>
      </c>
      <c r="C51" s="1" t="s">
        <v>668</v>
      </c>
      <c r="D51" s="9">
        <v>219</v>
      </c>
      <c r="E51" s="9"/>
      <c r="H51" s="9">
        <f t="shared" si="6"/>
        <v>219</v>
      </c>
      <c r="M51" s="9" t="s">
        <v>670</v>
      </c>
      <c r="N51" s="9" t="s">
        <v>606</v>
      </c>
    </row>
    <row r="52" spans="1:14" ht="16.5">
      <c r="A52" s="1" t="s">
        <v>667</v>
      </c>
      <c r="B52" s="9" t="s">
        <v>604</v>
      </c>
      <c r="C52" s="1" t="s">
        <v>605</v>
      </c>
      <c r="D52" s="9">
        <v>188</v>
      </c>
      <c r="E52" s="9"/>
      <c r="H52" s="9">
        <f t="shared" si="6"/>
        <v>188</v>
      </c>
      <c r="M52" s="9" t="s">
        <v>670</v>
      </c>
      <c r="N52" s="9" t="s">
        <v>606</v>
      </c>
    </row>
    <row r="53" spans="1:14" ht="16.5">
      <c r="A53" s="9" t="s">
        <v>420</v>
      </c>
      <c r="B53" s="9" t="s">
        <v>423</v>
      </c>
      <c r="C53" s="1" t="s">
        <v>421</v>
      </c>
      <c r="D53" s="9">
        <v>161</v>
      </c>
      <c r="E53" s="9"/>
      <c r="F53" s="9"/>
      <c r="G53" s="9"/>
      <c r="H53" s="9">
        <f t="shared" si="6"/>
        <v>161</v>
      </c>
      <c r="I53" s="9"/>
      <c r="J53" s="9"/>
      <c r="K53" s="9"/>
      <c r="L53" s="9"/>
      <c r="M53" s="9" t="s">
        <v>592</v>
      </c>
      <c r="N53" s="9" t="s">
        <v>427</v>
      </c>
    </row>
    <row r="54" spans="1:14" ht="16.5">
      <c r="A54" s="1" t="s">
        <v>679</v>
      </c>
      <c r="B54" s="1" t="s">
        <v>665</v>
      </c>
      <c r="C54" s="1" t="s">
        <v>680</v>
      </c>
      <c r="D54" s="9">
        <v>45</v>
      </c>
      <c r="E54" s="9"/>
      <c r="H54" s="9">
        <f t="shared" ref="H54" si="8">D54+E54+F54</f>
        <v>45</v>
      </c>
      <c r="M54" s="9" t="s">
        <v>597</v>
      </c>
      <c r="N54" s="9" t="s">
        <v>681</v>
      </c>
    </row>
    <row r="55" spans="1:14" ht="16.5">
      <c r="A55" s="1" t="s">
        <v>679</v>
      </c>
      <c r="B55" s="1" t="s">
        <v>665</v>
      </c>
      <c r="C55" s="1" t="s">
        <v>680</v>
      </c>
      <c r="D55" s="9">
        <v>45</v>
      </c>
      <c r="E55" s="9"/>
      <c r="H55" s="9">
        <f t="shared" ref="H55" si="9">D55+E55+F55</f>
        <v>45</v>
      </c>
      <c r="M55" s="9" t="s">
        <v>683</v>
      </c>
      <c r="N55" s="9" t="s">
        <v>682</v>
      </c>
    </row>
    <row r="56" spans="1:14" ht="16.5">
      <c r="A56" s="9" t="s">
        <v>13</v>
      </c>
      <c r="B56" s="9" t="s">
        <v>97</v>
      </c>
      <c r="C56" s="1" t="s">
        <v>684</v>
      </c>
      <c r="D56" s="9">
        <v>394</v>
      </c>
      <c r="E56" s="9"/>
      <c r="H56" s="9">
        <f>D56+E56+F56</f>
        <v>394</v>
      </c>
      <c r="M56" s="9" t="s">
        <v>685</v>
      </c>
      <c r="N56" s="9" t="s">
        <v>427</v>
      </c>
    </row>
    <row r="57" spans="1:14" ht="16.5">
      <c r="A57" s="1" t="s">
        <v>516</v>
      </c>
      <c r="B57" s="1" t="s">
        <v>289</v>
      </c>
      <c r="C57" s="1" t="s">
        <v>517</v>
      </c>
      <c r="D57" s="9">
        <v>67</v>
      </c>
      <c r="E57" s="9"/>
      <c r="H57" s="9">
        <f t="shared" si="6"/>
        <v>67</v>
      </c>
      <c r="M57" s="9" t="s">
        <v>675</v>
      </c>
      <c r="N57" s="9" t="s">
        <v>562</v>
      </c>
    </row>
    <row r="58" spans="1:14" ht="16.5">
      <c r="A58" s="1" t="s">
        <v>516</v>
      </c>
      <c r="B58" s="1" t="s">
        <v>289</v>
      </c>
      <c r="C58" s="1" t="s">
        <v>517</v>
      </c>
      <c r="D58" s="9">
        <v>67</v>
      </c>
      <c r="E58" s="9"/>
      <c r="H58" s="9">
        <f t="shared" ref="H58:H59" si="10">D58+E58+F58</f>
        <v>67</v>
      </c>
      <c r="M58" s="9" t="s">
        <v>675</v>
      </c>
      <c r="N58" s="9" t="s">
        <v>674</v>
      </c>
    </row>
    <row r="59" spans="1:14" ht="16.5">
      <c r="A59" s="1" t="s">
        <v>516</v>
      </c>
      <c r="B59" s="1" t="s">
        <v>289</v>
      </c>
      <c r="C59" s="1" t="s">
        <v>517</v>
      </c>
      <c r="D59" s="9">
        <v>67</v>
      </c>
      <c r="E59" s="9"/>
      <c r="H59" s="9">
        <f t="shared" si="10"/>
        <v>67</v>
      </c>
      <c r="M59" s="9" t="s">
        <v>675</v>
      </c>
      <c r="N59" s="9" t="s">
        <v>674</v>
      </c>
    </row>
    <row r="60" spans="1:14" ht="16.5">
      <c r="A60" s="1" t="s">
        <v>518</v>
      </c>
      <c r="B60" s="1" t="s">
        <v>201</v>
      </c>
      <c r="C60" s="1" t="s">
        <v>519</v>
      </c>
      <c r="D60" s="9">
        <v>440</v>
      </c>
      <c r="E60" s="9"/>
      <c r="H60" s="9">
        <f t="shared" ref="H60:H74" si="11">D60+E60+F60</f>
        <v>440</v>
      </c>
      <c r="M60" s="9" t="s">
        <v>692</v>
      </c>
      <c r="N60" s="9" t="s">
        <v>674</v>
      </c>
    </row>
    <row r="61" spans="1:14" ht="16.5">
      <c r="A61" s="1" t="s">
        <v>669</v>
      </c>
      <c r="B61" s="9" t="s">
        <v>423</v>
      </c>
      <c r="C61" s="1" t="s">
        <v>600</v>
      </c>
      <c r="D61" s="9">
        <v>95</v>
      </c>
      <c r="E61" s="9"/>
      <c r="H61" s="9">
        <f t="shared" si="11"/>
        <v>95</v>
      </c>
      <c r="M61" s="9" t="s">
        <v>569</v>
      </c>
      <c r="N61" s="9" t="s">
        <v>562</v>
      </c>
    </row>
    <row r="62" spans="1:14" ht="16.5">
      <c r="A62" s="1" t="s">
        <v>671</v>
      </c>
      <c r="B62" s="1" t="s">
        <v>510</v>
      </c>
      <c r="C62" s="1" t="s">
        <v>672</v>
      </c>
      <c r="D62" s="9">
        <v>165</v>
      </c>
      <c r="E62" s="9"/>
      <c r="H62" s="9">
        <f t="shared" ref="H62" si="12">D62+E62+F62</f>
        <v>165</v>
      </c>
      <c r="M62" s="9" t="s">
        <v>670</v>
      </c>
      <c r="N62" s="9" t="s">
        <v>562</v>
      </c>
    </row>
    <row r="63" spans="1:14" ht="16.5">
      <c r="A63" s="9" t="s">
        <v>13</v>
      </c>
      <c r="B63" s="9" t="s">
        <v>437</v>
      </c>
      <c r="C63" s="1" t="s">
        <v>703</v>
      </c>
      <c r="D63" s="9">
        <v>128</v>
      </c>
      <c r="E63" s="9"/>
      <c r="F63" s="9"/>
      <c r="G63" s="9"/>
      <c r="H63" s="9">
        <f>D63+E63+F63</f>
        <v>128</v>
      </c>
      <c r="I63" s="9"/>
      <c r="J63" s="9"/>
      <c r="K63" s="9"/>
      <c r="L63" s="9"/>
      <c r="M63" s="9" t="s">
        <v>670</v>
      </c>
      <c r="N63" s="9" t="s">
        <v>562</v>
      </c>
    </row>
    <row r="64" spans="1:14" ht="16.5">
      <c r="A64" s="9" t="s">
        <v>619</v>
      </c>
      <c r="B64" s="9" t="s">
        <v>289</v>
      </c>
      <c r="C64" s="1" t="s">
        <v>620</v>
      </c>
      <c r="D64" s="9">
        <v>120</v>
      </c>
      <c r="E64" s="9"/>
      <c r="H64" s="9">
        <f>D64+E64+F64</f>
        <v>120</v>
      </c>
      <c r="M64" s="9" t="s">
        <v>569</v>
      </c>
      <c r="N64" s="9" t="s">
        <v>562</v>
      </c>
    </row>
    <row r="65" spans="1:14" ht="16.5">
      <c r="A65" t="s">
        <v>664</v>
      </c>
      <c r="B65" s="9" t="s">
        <v>665</v>
      </c>
      <c r="C65" s="1" t="s">
        <v>666</v>
      </c>
      <c r="D65" s="9">
        <v>59</v>
      </c>
      <c r="E65" s="9"/>
      <c r="H65" s="9">
        <f t="shared" si="11"/>
        <v>59</v>
      </c>
      <c r="M65" s="9" t="s">
        <v>670</v>
      </c>
      <c r="N65" s="9" t="s">
        <v>561</v>
      </c>
    </row>
    <row r="66" spans="1:14" ht="16.5">
      <c r="A66" t="s">
        <v>664</v>
      </c>
      <c r="B66" s="9" t="s">
        <v>665</v>
      </c>
      <c r="C66" s="1" t="s">
        <v>666</v>
      </c>
      <c r="D66" s="9">
        <v>59</v>
      </c>
      <c r="E66" s="9"/>
      <c r="H66" s="9">
        <f t="shared" si="11"/>
        <v>59</v>
      </c>
      <c r="M66" s="9" t="s">
        <v>670</v>
      </c>
      <c r="N66" s="9" t="s">
        <v>673</v>
      </c>
    </row>
    <row r="67" spans="1:14" ht="16.5">
      <c r="A67" s="1" t="s">
        <v>132</v>
      </c>
      <c r="B67" s="1" t="s">
        <v>133</v>
      </c>
      <c r="C67" s="1" t="s">
        <v>515</v>
      </c>
      <c r="D67" s="9">
        <v>200</v>
      </c>
      <c r="E67" s="9"/>
      <c r="H67" s="9">
        <f t="shared" si="11"/>
        <v>200</v>
      </c>
      <c r="M67" s="9" t="s">
        <v>691</v>
      </c>
      <c r="N67" s="9" t="s">
        <v>561</v>
      </c>
    </row>
    <row r="68" spans="1:14" ht="16.5">
      <c r="A68" s="9" t="s">
        <v>422</v>
      </c>
      <c r="B68" s="9" t="s">
        <v>595</v>
      </c>
      <c r="C68" s="1" t="s">
        <v>596</v>
      </c>
      <c r="D68" s="9">
        <v>295</v>
      </c>
      <c r="E68" s="9"/>
      <c r="F68" s="9"/>
      <c r="G68" s="9"/>
      <c r="H68" s="9">
        <f t="shared" si="11"/>
        <v>295</v>
      </c>
      <c r="I68" s="9"/>
      <c r="J68" s="9"/>
      <c r="K68" s="9"/>
      <c r="L68" s="9"/>
      <c r="M68" s="9" t="s">
        <v>597</v>
      </c>
      <c r="N68" s="9" t="s">
        <v>560</v>
      </c>
    </row>
    <row r="69" spans="1:14" ht="16.5">
      <c r="A69" s="1" t="s">
        <v>513</v>
      </c>
      <c r="B69" s="1" t="s">
        <v>501</v>
      </c>
      <c r="C69" s="1" t="s">
        <v>514</v>
      </c>
      <c r="D69" s="9">
        <v>156</v>
      </c>
      <c r="E69" s="9"/>
      <c r="H69" s="9">
        <f t="shared" si="11"/>
        <v>156</v>
      </c>
      <c r="M69" s="9" t="s">
        <v>670</v>
      </c>
      <c r="N69" s="9" t="s">
        <v>560</v>
      </c>
    </row>
    <row r="70" spans="1:14" ht="16.5">
      <c r="A70" s="9" t="s">
        <v>707</v>
      </c>
      <c r="B70" s="9" t="s">
        <v>706</v>
      </c>
      <c r="C70" t="s">
        <v>705</v>
      </c>
      <c r="D70" s="9">
        <v>105</v>
      </c>
      <c r="E70" s="9"/>
      <c r="H70" s="9">
        <f>D70+E70+F70</f>
        <v>105</v>
      </c>
      <c r="M70" s="9" t="s">
        <v>670</v>
      </c>
      <c r="N70" s="9" t="s">
        <v>694</v>
      </c>
    </row>
    <row r="71" spans="1:14" ht="16.5">
      <c r="A71" s="9" t="s">
        <v>707</v>
      </c>
      <c r="B71" s="9" t="s">
        <v>706</v>
      </c>
      <c r="C71" t="s">
        <v>705</v>
      </c>
      <c r="D71" s="9">
        <v>105</v>
      </c>
      <c r="E71" s="9"/>
      <c r="H71" s="9">
        <f>D71+E71+F71</f>
        <v>105</v>
      </c>
      <c r="M71" s="9" t="s">
        <v>670</v>
      </c>
      <c r="N71" s="9" t="s">
        <v>708</v>
      </c>
    </row>
    <row r="72" spans="1:14" ht="16.5">
      <c r="A72" s="1" t="s">
        <v>630</v>
      </c>
      <c r="B72" s="1" t="s">
        <v>631</v>
      </c>
      <c r="C72" s="1" t="s">
        <v>632</v>
      </c>
      <c r="D72" s="9">
        <v>150</v>
      </c>
      <c r="E72" s="9"/>
      <c r="H72" s="9">
        <f t="shared" ref="H72:H73" si="13">D72+E72+F72</f>
        <v>150</v>
      </c>
      <c r="M72" s="9" t="s">
        <v>670</v>
      </c>
      <c r="N72" s="9" t="s">
        <v>694</v>
      </c>
    </row>
    <row r="73" spans="1:14" ht="16.5">
      <c r="A73" s="9" t="s">
        <v>260</v>
      </c>
      <c r="B73" s="9" t="s">
        <v>640</v>
      </c>
      <c r="C73" s="1" t="s">
        <v>261</v>
      </c>
      <c r="D73" s="9">
        <v>200</v>
      </c>
      <c r="E73" s="9"/>
      <c r="F73" s="9"/>
      <c r="G73" s="9"/>
      <c r="H73" s="9">
        <f t="shared" si="13"/>
        <v>200</v>
      </c>
      <c r="I73" s="9"/>
      <c r="J73" s="9"/>
      <c r="K73" s="9"/>
      <c r="L73" s="9"/>
      <c r="M73" s="9" t="s">
        <v>670</v>
      </c>
      <c r="N73" s="9" t="s">
        <v>607</v>
      </c>
    </row>
    <row r="74" spans="1:14" ht="16.5">
      <c r="A74" s="1" t="s">
        <v>633</v>
      </c>
      <c r="B74" s="9" t="s">
        <v>737</v>
      </c>
      <c r="C74" s="1" t="s">
        <v>602</v>
      </c>
      <c r="D74" s="9">
        <v>130</v>
      </c>
      <c r="E74" s="9"/>
      <c r="H74" s="9">
        <f t="shared" si="11"/>
        <v>130</v>
      </c>
      <c r="M74" s="9" t="s">
        <v>670</v>
      </c>
      <c r="N74" s="9" t="s">
        <v>607</v>
      </c>
    </row>
    <row r="75" spans="1:14" ht="16.5">
      <c r="A75" t="s">
        <v>710</v>
      </c>
      <c r="B75" s="9" t="s">
        <v>709</v>
      </c>
      <c r="C75" s="1" t="s">
        <v>711</v>
      </c>
      <c r="D75" s="9">
        <v>169</v>
      </c>
      <c r="E75" s="9"/>
      <c r="H75" s="9">
        <f>D75+E75+F75</f>
        <v>169</v>
      </c>
      <c r="M75" s="9" t="s">
        <v>670</v>
      </c>
      <c r="N75" s="9" t="s">
        <v>712</v>
      </c>
    </row>
    <row r="76" spans="1:14" ht="16.5">
      <c r="A76" s="9" t="s">
        <v>676</v>
      </c>
      <c r="B76" s="9" t="s">
        <v>595</v>
      </c>
      <c r="C76" s="1" t="s">
        <v>677</v>
      </c>
      <c r="D76" s="9">
        <v>190</v>
      </c>
      <c r="E76" s="9"/>
      <c r="F76" s="9"/>
      <c r="G76" s="9"/>
      <c r="H76" s="9">
        <f t="shared" ref="H76:H82" si="14">D76+E76+F76</f>
        <v>190</v>
      </c>
      <c r="I76" s="9"/>
      <c r="J76" s="9"/>
      <c r="K76" s="9"/>
      <c r="L76" s="9"/>
      <c r="M76" s="9" t="s">
        <v>597</v>
      </c>
      <c r="N76" s="9" t="s">
        <v>678</v>
      </c>
    </row>
    <row r="77" spans="1:14" ht="16.5">
      <c r="A77" s="1" t="s">
        <v>667</v>
      </c>
      <c r="B77" s="9" t="s">
        <v>604</v>
      </c>
      <c r="C77" s="1" t="s">
        <v>735</v>
      </c>
      <c r="D77" s="9">
        <v>1000</v>
      </c>
      <c r="E77" s="9"/>
      <c r="H77" s="9">
        <f>D77+E77+F77</f>
        <v>1000</v>
      </c>
      <c r="M77" s="9" t="s">
        <v>740</v>
      </c>
      <c r="N77" s="9" t="s">
        <v>678</v>
      </c>
    </row>
    <row r="78" spans="1:14" ht="16.5">
      <c r="A78" s="1" t="s">
        <v>741</v>
      </c>
      <c r="B78" s="9" t="s">
        <v>709</v>
      </c>
      <c r="C78" s="1" t="s">
        <v>742</v>
      </c>
      <c r="D78" s="9">
        <v>1151</v>
      </c>
      <c r="E78" s="9"/>
      <c r="H78" s="9">
        <f>D78+E78+F78</f>
        <v>1151</v>
      </c>
      <c r="M78" s="9" t="s">
        <v>740</v>
      </c>
      <c r="N78" s="9" t="s">
        <v>743</v>
      </c>
    </row>
    <row r="79" spans="1:14" ht="16.5">
      <c r="A79" s="1" t="s">
        <v>633</v>
      </c>
      <c r="B79" s="9" t="s">
        <v>737</v>
      </c>
      <c r="C79" s="1" t="s">
        <v>736</v>
      </c>
      <c r="E79" s="9"/>
      <c r="N79" s="9" t="s">
        <v>738</v>
      </c>
    </row>
    <row r="80" spans="1:14" ht="16.5">
      <c r="A80" s="1" t="s">
        <v>633</v>
      </c>
      <c r="B80" s="9" t="s">
        <v>604</v>
      </c>
      <c r="C80" s="1" t="s">
        <v>748</v>
      </c>
      <c r="D80" s="9">
        <v>52</v>
      </c>
      <c r="E80" s="9"/>
      <c r="H80" s="9">
        <f>D80+E80+F80</f>
        <v>52</v>
      </c>
      <c r="M80" s="9" t="s">
        <v>675</v>
      </c>
      <c r="N80" s="9" t="s">
        <v>738</v>
      </c>
    </row>
    <row r="81" spans="1:14" ht="16.5">
      <c r="A81" s="9" t="s">
        <v>654</v>
      </c>
      <c r="B81" s="9" t="s">
        <v>709</v>
      </c>
      <c r="C81" s="1" t="s">
        <v>744</v>
      </c>
      <c r="D81" s="9">
        <v>40</v>
      </c>
      <c r="H81" s="9">
        <f>D81+E81+F81</f>
        <v>40</v>
      </c>
      <c r="M81" s="9" t="s">
        <v>675</v>
      </c>
      <c r="N81" s="9" t="s">
        <v>738</v>
      </c>
    </row>
    <row r="82" spans="1:14" ht="16.5">
      <c r="A82" s="9" t="s">
        <v>272</v>
      </c>
      <c r="B82" s="9" t="s">
        <v>595</v>
      </c>
      <c r="C82" s="1" t="s">
        <v>702</v>
      </c>
      <c r="D82" s="9">
        <v>118</v>
      </c>
      <c r="E82" s="9"/>
      <c r="H82" s="9">
        <f t="shared" si="14"/>
        <v>118</v>
      </c>
      <c r="M82" s="9" t="s">
        <v>713</v>
      </c>
      <c r="N82" s="9" t="s">
        <v>704</v>
      </c>
    </row>
    <row r="87" spans="1:14" ht="16.5">
      <c r="A87" s="1"/>
      <c r="B87" s="1"/>
      <c r="C87" s="1"/>
      <c r="D87" s="9"/>
      <c r="E87" s="9"/>
      <c r="H87" s="9"/>
      <c r="M87" s="9"/>
    </row>
    <row r="88" spans="1:14" ht="16.5">
      <c r="A88" s="1"/>
      <c r="B88" s="1"/>
      <c r="C88" s="1"/>
      <c r="D88" s="9"/>
      <c r="E88" s="9"/>
      <c r="H88" s="9"/>
      <c r="M88" s="9"/>
    </row>
    <row r="89" spans="1:14" ht="16.5">
      <c r="A89" s="1"/>
      <c r="B89" s="1"/>
      <c r="C89" s="1"/>
      <c r="D89" s="9"/>
      <c r="E89" s="9"/>
      <c r="H89" s="9"/>
      <c r="M89" s="9"/>
    </row>
    <row r="90" spans="1:14" ht="16.5">
      <c r="A90" s="1"/>
      <c r="B90" s="1"/>
      <c r="C90" s="1"/>
      <c r="D90" s="9"/>
      <c r="E90" s="9"/>
      <c r="H90" s="9"/>
      <c r="M90" s="9"/>
    </row>
    <row r="91" spans="1:14" ht="16.5">
      <c r="A91" s="1"/>
      <c r="B91" s="1"/>
      <c r="C91" s="1"/>
      <c r="D91" s="9"/>
      <c r="E91" s="9"/>
      <c r="H91" s="9"/>
      <c r="M91" s="9"/>
    </row>
    <row r="92" spans="1:14" ht="16.5">
      <c r="A92" s="1"/>
      <c r="B92" s="1"/>
      <c r="C92" s="1"/>
      <c r="D92" s="9"/>
      <c r="E92" s="9"/>
      <c r="H92" s="9"/>
      <c r="M92" s="9"/>
    </row>
    <row r="93" spans="1:14" ht="16.5">
      <c r="A93" s="1"/>
      <c r="B93" s="1"/>
      <c r="C93" s="1"/>
      <c r="D93" s="9"/>
      <c r="E93" s="9"/>
      <c r="H93" s="9"/>
      <c r="M93" s="9"/>
    </row>
    <row r="94" spans="1:14" ht="16.5">
      <c r="A94" s="1"/>
      <c r="B94" s="1"/>
      <c r="C94" s="1"/>
      <c r="D94" s="9"/>
      <c r="E94" s="9"/>
      <c r="H94" s="9"/>
      <c r="M94" s="9"/>
    </row>
    <row r="95" spans="1:14" ht="16.5">
      <c r="A95" s="1"/>
      <c r="B95" s="1"/>
      <c r="C95" s="1"/>
      <c r="D95" s="9"/>
      <c r="E95" s="9"/>
      <c r="H95" s="9"/>
      <c r="M95" s="9"/>
    </row>
    <row r="96" spans="1:14" ht="16.5">
      <c r="A96" s="1"/>
      <c r="B96" s="1"/>
      <c r="C96" s="1"/>
      <c r="D96" s="9"/>
      <c r="E96" s="9"/>
      <c r="H96" s="9"/>
      <c r="M96" s="9"/>
    </row>
    <row r="97" spans="1:13" ht="16.5">
      <c r="A97" s="1"/>
      <c r="B97" s="1"/>
      <c r="C97" s="1"/>
      <c r="D97" s="9"/>
      <c r="E97" s="9"/>
      <c r="H97" s="9"/>
      <c r="M97" s="9"/>
    </row>
    <row r="98" spans="1:13" ht="16.5">
      <c r="A98" s="1"/>
      <c r="B98" s="1"/>
      <c r="C98" s="1"/>
      <c r="D98" s="9"/>
      <c r="E98" s="9"/>
      <c r="H98" s="9"/>
      <c r="M98" s="9"/>
    </row>
    <row r="99" spans="1:13" ht="16.5">
      <c r="A99" s="1"/>
      <c r="B99" s="1"/>
      <c r="C99" s="1"/>
      <c r="D99" s="9"/>
      <c r="E99" s="9"/>
      <c r="H99" s="9"/>
      <c r="M99" s="9"/>
    </row>
    <row r="100" spans="1:13" ht="16.5">
      <c r="A100" s="1"/>
      <c r="B100" s="1"/>
      <c r="C100" s="1"/>
      <c r="D100" s="9"/>
      <c r="E100" s="9"/>
      <c r="H100" s="9"/>
      <c r="M100" s="9"/>
    </row>
    <row r="101" spans="1:13" ht="16.5">
      <c r="A101" s="1"/>
      <c r="B101" s="1"/>
      <c r="C101" s="1"/>
      <c r="D101" s="9"/>
      <c r="E101" s="9"/>
      <c r="H101" s="9"/>
      <c r="M101" s="9"/>
    </row>
    <row r="102" spans="1:13" ht="16.5">
      <c r="A102" s="1"/>
      <c r="B102" s="1"/>
      <c r="C102" s="1"/>
      <c r="D102" s="9"/>
      <c r="E102" s="9"/>
      <c r="H102" s="9"/>
      <c r="M102" s="9"/>
    </row>
    <row r="103" spans="1:13" ht="16.5">
      <c r="A103" s="1"/>
      <c r="B103" s="1"/>
      <c r="C103" s="1"/>
      <c r="D103" s="9"/>
      <c r="E103" s="9"/>
      <c r="H103" s="9"/>
      <c r="M103" s="9"/>
    </row>
    <row r="104" spans="1:13" ht="16.5">
      <c r="A104" s="1"/>
      <c r="B104" s="1"/>
      <c r="C104" s="1"/>
      <c r="D104" s="9"/>
      <c r="E104" s="9"/>
      <c r="H104" s="9"/>
      <c r="M104" s="9"/>
    </row>
    <row r="105" spans="1:13" ht="16.5">
      <c r="A105" s="1"/>
      <c r="B105" s="1"/>
      <c r="C105" s="1"/>
      <c r="D105" s="9"/>
      <c r="E105" s="9"/>
      <c r="H105" s="9"/>
      <c r="M105" s="9"/>
    </row>
    <row r="106" spans="1:13" ht="16.5">
      <c r="A106" s="1"/>
      <c r="B106" s="1"/>
      <c r="C106" s="1"/>
      <c r="D106" s="9"/>
      <c r="E106" s="9"/>
      <c r="H106" s="9"/>
      <c r="M106" s="9"/>
    </row>
    <row r="107" spans="1:13" ht="16.5">
      <c r="A107" s="1"/>
      <c r="B107" s="1"/>
      <c r="C107" s="1"/>
      <c r="D107" s="9"/>
      <c r="E107" s="9"/>
      <c r="H107" s="9"/>
      <c r="M107" s="9"/>
    </row>
    <row r="108" spans="1:13" ht="16.5">
      <c r="A108" s="1"/>
      <c r="B108" s="1"/>
      <c r="C108" s="1"/>
      <c r="D108" s="9"/>
      <c r="E108" s="9"/>
      <c r="H108" s="9"/>
      <c r="M108" s="9"/>
    </row>
    <row r="109" spans="1:13" ht="16.5">
      <c r="A109" s="1"/>
      <c r="B109" s="1"/>
      <c r="C109" s="1"/>
      <c r="D109" s="9"/>
      <c r="E109" s="9"/>
      <c r="H109" s="9"/>
      <c r="M109" s="9"/>
    </row>
    <row r="110" spans="1:13" ht="16.5">
      <c r="A110" s="1"/>
      <c r="B110" s="1"/>
      <c r="C110" s="1"/>
      <c r="D110" s="9"/>
      <c r="E110" s="9"/>
      <c r="H110" s="9"/>
      <c r="M110" s="9"/>
    </row>
    <row r="111" spans="1:13" ht="16.5">
      <c r="A111" s="1"/>
      <c r="B111" s="1"/>
      <c r="C111" s="1"/>
      <c r="D111" s="9"/>
      <c r="E111" s="9"/>
      <c r="H111" s="9"/>
      <c r="M111" s="9"/>
    </row>
    <row r="112" spans="1:13" ht="16.5">
      <c r="A112" s="1"/>
      <c r="B112" s="1"/>
      <c r="C112" s="1"/>
      <c r="D112" s="9"/>
      <c r="E112" s="9"/>
      <c r="H112" s="9"/>
      <c r="M112" s="9"/>
    </row>
    <row r="113" spans="1:13" ht="16.5">
      <c r="A113" s="1"/>
      <c r="B113" s="1"/>
      <c r="C113" s="1"/>
      <c r="D113" s="9"/>
      <c r="E113" s="9"/>
      <c r="H113" s="9"/>
      <c r="M113" s="9"/>
    </row>
    <row r="114" spans="1:13" ht="16.5">
      <c r="A114" s="1"/>
      <c r="B114" s="1"/>
      <c r="C114" s="1"/>
      <c r="D114" s="9"/>
      <c r="E114" s="9"/>
      <c r="H114" s="9"/>
      <c r="M114" s="9"/>
    </row>
    <row r="115" spans="1:13" ht="16.5">
      <c r="A115" s="1"/>
      <c r="B115" s="1"/>
      <c r="C115" s="1"/>
      <c r="D115" s="9"/>
      <c r="E115" s="9"/>
      <c r="H115" s="9"/>
      <c r="M115" s="9"/>
    </row>
    <row r="116" spans="1:13" ht="16.5">
      <c r="A116" s="1"/>
      <c r="B116" s="1"/>
      <c r="C116" s="1"/>
      <c r="D116" s="9"/>
      <c r="E116" s="9"/>
      <c r="H116" s="9"/>
      <c r="M116" s="9"/>
    </row>
    <row r="117" spans="1:13" ht="16.5">
      <c r="A117" s="1"/>
      <c r="B117" s="1"/>
      <c r="C117" s="1"/>
      <c r="D117" s="9"/>
      <c r="E117" s="9"/>
      <c r="H117" s="9"/>
      <c r="M117" s="9"/>
    </row>
    <row r="118" spans="1:13" ht="16.5">
      <c r="A118" s="1"/>
      <c r="B118" s="1"/>
      <c r="C118" s="1"/>
      <c r="D118" s="9"/>
      <c r="E118" s="9"/>
      <c r="H118" s="9"/>
      <c r="M118" s="9"/>
    </row>
    <row r="119" spans="1:13" ht="16.5">
      <c r="A119" s="1"/>
      <c r="B119" s="1"/>
      <c r="C119" s="1"/>
      <c r="D119" s="9"/>
      <c r="E119" s="9"/>
      <c r="H119" s="9"/>
      <c r="M119" s="9"/>
    </row>
    <row r="120" spans="1:13" ht="16.5">
      <c r="A120" s="1"/>
      <c r="B120" s="1"/>
      <c r="C120" s="1"/>
      <c r="D120" s="9"/>
      <c r="E120" s="9"/>
      <c r="H120" s="9"/>
      <c r="M120" s="9"/>
    </row>
    <row r="121" spans="1:13" ht="16.5">
      <c r="A121" s="1"/>
      <c r="B121" s="1"/>
      <c r="C121" s="1"/>
      <c r="D121" s="9"/>
      <c r="E121" s="9"/>
      <c r="H121" s="9"/>
      <c r="M121" s="9"/>
    </row>
    <row r="122" spans="1:13" ht="16.5">
      <c r="A122" s="1"/>
      <c r="B122" s="1"/>
      <c r="C122" s="1"/>
      <c r="D122" s="9"/>
      <c r="E122" s="9"/>
      <c r="H122" s="9"/>
      <c r="M122" s="9"/>
    </row>
    <row r="123" spans="1:13" ht="16.5">
      <c r="A123" s="1"/>
      <c r="B123" s="1"/>
      <c r="C123" s="1"/>
      <c r="D123" s="9"/>
      <c r="E123" s="9"/>
      <c r="H123" s="9"/>
      <c r="M123" s="9"/>
    </row>
    <row r="124" spans="1:13" ht="16.5">
      <c r="A124" s="1"/>
      <c r="B124" s="1"/>
      <c r="C124" s="1"/>
      <c r="D124" s="9"/>
      <c r="E124" s="9"/>
      <c r="H124" s="9"/>
      <c r="M124" s="9"/>
    </row>
    <row r="125" spans="1:13" ht="16.5">
      <c r="A125" s="1"/>
      <c r="B125" s="1"/>
      <c r="C125" s="1"/>
      <c r="D125" s="9"/>
      <c r="E125" s="9"/>
      <c r="H125" s="9"/>
      <c r="M125" s="9"/>
    </row>
    <row r="126" spans="1:13" ht="16.5">
      <c r="A126" s="1"/>
      <c r="B126" s="1"/>
      <c r="C126" s="1"/>
      <c r="D126" s="9"/>
      <c r="E126" s="9"/>
      <c r="H126" s="9"/>
      <c r="M126" s="9"/>
    </row>
    <row r="127" spans="1:13" ht="16.5">
      <c r="A127" s="1"/>
      <c r="B127" s="1"/>
      <c r="C127" s="1"/>
      <c r="D127" s="9"/>
      <c r="E127" s="9"/>
      <c r="H127" s="9"/>
      <c r="M127" s="9"/>
    </row>
    <row r="128" spans="1:13" ht="16.5">
      <c r="A128" s="1"/>
      <c r="B128" s="1"/>
      <c r="C128" s="1"/>
      <c r="D128" s="9"/>
      <c r="E128" s="9"/>
      <c r="H128" s="9"/>
      <c r="M128" s="9"/>
    </row>
  </sheetData>
  <autoFilter ref="A1:Q52" xr:uid="{3B077650-8D10-4A06-9A8D-7F0B31929442}"/>
  <phoneticPr fontId="1"/>
  <conditionalFormatting sqref="B67:C67 C66 A62:C62 A54:C55 C56:C61 B63:C63 C64 B41:C41 C48:C49 C51:C53 B50:C50 A72:C72 C68:C69 C74 B28 C2:C18 B19:C19 C20:C22 A23:C23 C24:C32 C34:C36 C42:C46 A78 C76:C82">
    <cfRule type="expression" dxfId="294" priority="783">
      <formula>$F2="卖出"</formula>
    </cfRule>
  </conditionalFormatting>
  <conditionalFormatting sqref="A2:C6 L15:M15 A15:B15 H15:I15 H14 D13:L13 L68:M68 H68:I68 A68:B68 D68:F68 M16:M17 D16:D17 H16:H17 B52 M44:N44 A47:E47 H66:H67 D66:D67 B66 B61 D57:D62 M61:M62 L53:M53 H53:I53 D53:F53 A53:B53 D51:D52 D48 A42:B42 D42:N42 L2:M5 L6 L7:M12 N13 M67 D54:E56 M53:M56 H54:H62 A56:B56 H63:I63 A63:B63 D63:F63 L63:M63 D64 H64 B64 M64 D37:L39 A40:E40 D41:E41 H40:H41 M37:M41 N40 A49:B49 D49:E50 H48:H52 M49:M50 D72:E72 D26 D14:F15 D69:D71 H69:H72 M69:M72 B70:B71 B75 D74:D75 H74:H75 M74:M75 H2:I12 A7:B13 D2:F12 H34:I34 D34:F34 A34:B35 L34:M34 D28:F29 M30 D30:E30 H18:I18 D18:F18 A18:B18 L18:M18 M19:M20 D19 H19 L20:M22 H20:I22 D20:F22 D23:E23 H28:I29 L28:M29 H23 M23 A27:B29 H24:I24 L24:M24 A24:B24 D24:F24 M25:M27 H25:H27 D25:E25 D31:D32 H30:H32 M31:N32 A20:B22 A46 N45:N46 H44:H46 D44:D46 M45:M47 A76:B76 D76:M76 E27:E76 D87:E128 H87:H128 D77:E78 H77:H78 M77:M78 D80:E80 E78:E80 E82 B77:B80 M80 D81:D82 H80:H82 A81:B82 B36 D35:N35 D36:M36">
    <cfRule type="expression" dxfId="293" priority="782">
      <formula>$D2="卖出"</formula>
    </cfRule>
  </conditionalFormatting>
  <conditionalFormatting sqref="A2:C6 A15:B15 H14 D15:N15 N57:N60 A68:B68 D68:N68 M16:M17 D16:D17 H16:H17 N17 B52 N66:N67 H66:H67 D66:D67 B66 B61 M61:N62 A53:B53 D53:N53 N51:N52 N48 A42:B42 D42:N42 D2:N5 D6:L6 N6 D7:N12 M67 N55 D54:D62 M53:M56 H54:H62 A56:B56 A63:B63 D63:N63 D64 H64 B64 M64:N64 D37:L39 D40:D41 H40:H41 M37:M41 N38:N40 H48:H52 M49:N50 D14:F14 N69 B70:B71 D69:D72 H69:H72 M69:M72 B75 D74:D75 H74:H75 M74:N75 A7:B13 D13:L13 N13 A34:B35 D28:N29 D30:E30 A18:B18 D18:N18 M19:N19 D19 H19 D20:N22 M23:N23 D23 D26 H23 A27:B29 A24:B24 D24:N24 M25:N27 H25:H27 D25:E25 D31:D32 H30:H32 M30:N32 A20:B22 A46 H44:H46 D44:D52 M44:N47 A76:B76 D76:N76 E27:E76 D87:D128 E87:E111 H87:H128 D77:E78 D82:E82 H77:H78 M77:N78 N79 E79:E80 B77:B80 M80:N80 D80:D81 H80:H82 A81:B82 N81 B36 D34:N35 D36:M36">
    <cfRule type="expression" dxfId="292" priority="776">
      <formula>$G2="卖出"</formula>
    </cfRule>
    <cfRule type="expression" dxfId="291" priority="777">
      <formula>$D2="卖出"</formula>
    </cfRule>
  </conditionalFormatting>
  <conditionalFormatting sqref="D43">
    <cfRule type="expression" dxfId="290" priority="624">
      <formula>$D43="卖出"</formula>
    </cfRule>
  </conditionalFormatting>
  <conditionalFormatting sqref="D43">
    <cfRule type="expression" dxfId="289" priority="622">
      <formula>$G43="卖出"</formula>
    </cfRule>
    <cfRule type="expression" dxfId="288" priority="623">
      <formula>$D43="卖出"</formula>
    </cfRule>
  </conditionalFormatting>
  <conditionalFormatting sqref="H43">
    <cfRule type="expression" dxfId="287" priority="621">
      <formula>$D43="卖出"</formula>
    </cfRule>
  </conditionalFormatting>
  <conditionalFormatting sqref="H43">
    <cfRule type="expression" dxfId="286" priority="619">
      <formula>$G43="卖出"</formula>
    </cfRule>
    <cfRule type="expression" dxfId="285" priority="620">
      <formula>$D43="卖出"</formula>
    </cfRule>
  </conditionalFormatting>
  <conditionalFormatting sqref="N43">
    <cfRule type="expression" dxfId="284" priority="617">
      <formula>$G43="卖出"</formula>
    </cfRule>
    <cfRule type="expression" dxfId="283" priority="618">
      <formula>$D43="卖出"</formula>
    </cfRule>
  </conditionalFormatting>
  <conditionalFormatting sqref="M43">
    <cfRule type="expression" dxfId="282" priority="616">
      <formula>$D43="卖出"</formula>
    </cfRule>
  </conditionalFormatting>
  <conditionalFormatting sqref="M43">
    <cfRule type="expression" dxfId="281" priority="614">
      <formula>$G43="卖出"</formula>
    </cfRule>
    <cfRule type="expression" dxfId="280" priority="615">
      <formula>$D43="卖出"</formula>
    </cfRule>
  </conditionalFormatting>
  <conditionalFormatting sqref="A16:B16 B17 I16:J17 E16:G17 I53:J54 E53:G54 G27 M19:M22 I19:J20 E19:G20 E22:G26 M27:M30 M24:M25 I22:J29">
    <cfRule type="expression" dxfId="279" priority="1616">
      <formula>#REF!="卖出"</formula>
    </cfRule>
  </conditionalFormatting>
  <conditionalFormatting sqref="A44:B50 E44:G51 I44:J51 A51:A52">
    <cfRule type="expression" dxfId="278" priority="581">
      <formula>#REF!="卖出"</formula>
    </cfRule>
  </conditionalFormatting>
  <conditionalFormatting sqref="C35:C36">
    <cfRule type="duplicateValues" dxfId="277" priority="564"/>
  </conditionalFormatting>
  <conditionalFormatting sqref="C68">
    <cfRule type="duplicateValues" dxfId="276" priority="554"/>
  </conditionalFormatting>
  <conditionalFormatting sqref="C28:C29 C2:C16">
    <cfRule type="duplicateValues" dxfId="275" priority="1628"/>
  </conditionalFormatting>
  <conditionalFormatting sqref="A26">
    <cfRule type="expression" dxfId="274" priority="1711">
      <formula>$D23="卖出"</formula>
    </cfRule>
  </conditionalFormatting>
  <conditionalFormatting sqref="A26">
    <cfRule type="expression" dxfId="273" priority="1713">
      <formula>$G23="卖出"</formula>
    </cfRule>
    <cfRule type="expression" dxfId="272" priority="1714">
      <formula>$D23="卖出"</formula>
    </cfRule>
  </conditionalFormatting>
  <conditionalFormatting sqref="A53:A54">
    <cfRule type="expression" dxfId="271" priority="1998">
      <formula>#REF!="卖出"</formula>
    </cfRule>
  </conditionalFormatting>
  <conditionalFormatting sqref="A53:A54">
    <cfRule type="expression" dxfId="270" priority="2001">
      <formula>#REF!="卖出"</formula>
    </cfRule>
    <cfRule type="expression" dxfId="269" priority="2002">
      <formula>#REF!="卖出"</formula>
    </cfRule>
  </conditionalFormatting>
  <conditionalFormatting sqref="C19">
    <cfRule type="duplicateValues" dxfId="268" priority="505"/>
  </conditionalFormatting>
  <conditionalFormatting sqref="I64:J64 E64:G64">
    <cfRule type="expression" dxfId="267" priority="496">
      <formula>#REF!="卖出"</formula>
    </cfRule>
  </conditionalFormatting>
  <conditionalFormatting sqref="A64">
    <cfRule type="expression" dxfId="266" priority="497">
      <formula>$D69="卖出"</formula>
    </cfRule>
  </conditionalFormatting>
  <conditionalFormatting sqref="A64">
    <cfRule type="expression" dxfId="265" priority="498">
      <formula>$G69="卖出"</formula>
    </cfRule>
    <cfRule type="expression" dxfId="264" priority="499">
      <formula>$D69="卖出"</formula>
    </cfRule>
  </conditionalFormatting>
  <conditionalFormatting sqref="C64">
    <cfRule type="duplicateValues" dxfId="263" priority="500"/>
  </conditionalFormatting>
  <conditionalFormatting sqref="C50">
    <cfRule type="duplicateValues" dxfId="262" priority="476"/>
  </conditionalFormatting>
  <conditionalFormatting sqref="C27">
    <cfRule type="duplicateValues" dxfId="261" priority="447"/>
  </conditionalFormatting>
  <conditionalFormatting sqref="A72:C72">
    <cfRule type="duplicateValues" dxfId="260" priority="435"/>
  </conditionalFormatting>
  <conditionalFormatting sqref="C20 C22:C29">
    <cfRule type="expression" dxfId="259" priority="2009">
      <formula>#REF!="卖出"</formula>
    </cfRule>
  </conditionalFormatting>
  <conditionalFormatting sqref="M20 M22:M29">
    <cfRule type="expression" dxfId="258" priority="2010">
      <formula>#REF!="卖出"</formula>
    </cfRule>
  </conditionalFormatting>
  <conditionalFormatting sqref="M20:N20 M22:N29">
    <cfRule type="expression" dxfId="257" priority="2012">
      <formula>#REF!="卖出"</formula>
    </cfRule>
    <cfRule type="expression" dxfId="256" priority="2013">
      <formula>#REF!="卖出"</formula>
    </cfRule>
  </conditionalFormatting>
  <conditionalFormatting sqref="A23:C23">
    <cfRule type="duplicateValues" dxfId="255" priority="411"/>
  </conditionalFormatting>
  <conditionalFormatting sqref="C45">
    <cfRule type="duplicateValues" dxfId="254" priority="395"/>
  </conditionalFormatting>
  <conditionalFormatting sqref="C65">
    <cfRule type="expression" dxfId="253" priority="376">
      <formula>$F65="卖出"</formula>
    </cfRule>
  </conditionalFormatting>
  <conditionalFormatting sqref="H65 D65 B65">
    <cfRule type="expression" dxfId="252" priority="375">
      <formula>$D65="卖出"</formula>
    </cfRule>
  </conditionalFormatting>
  <conditionalFormatting sqref="N65 H65 D65 B65">
    <cfRule type="expression" dxfId="251" priority="373">
      <formula>$G65="卖出"</formula>
    </cfRule>
    <cfRule type="expression" dxfId="250" priority="374">
      <formula>$D65="卖出"</formula>
    </cfRule>
  </conditionalFormatting>
  <conditionalFormatting sqref="C65">
    <cfRule type="duplicateValues" dxfId="249" priority="377"/>
  </conditionalFormatting>
  <conditionalFormatting sqref="M51">
    <cfRule type="expression" dxfId="248" priority="369">
      <formula>$D51="卖出"</formula>
    </cfRule>
  </conditionalFormatting>
  <conditionalFormatting sqref="M51">
    <cfRule type="expression" dxfId="247" priority="367">
      <formula>$G51="卖出"</formula>
    </cfRule>
    <cfRule type="expression" dxfId="246" priority="368">
      <formula>$D51="卖出"</formula>
    </cfRule>
  </conditionalFormatting>
  <conditionalFormatting sqref="B51">
    <cfRule type="expression" dxfId="245" priority="366">
      <formula>$D51="卖出"</formula>
    </cfRule>
  </conditionalFormatting>
  <conditionalFormatting sqref="B51">
    <cfRule type="expression" dxfId="244" priority="364">
      <formula>$G51="卖出"</formula>
    </cfRule>
    <cfRule type="expression" dxfId="243" priority="365">
      <formula>$D51="卖出"</formula>
    </cfRule>
  </conditionalFormatting>
  <conditionalFormatting sqref="M52">
    <cfRule type="expression" dxfId="242" priority="363">
      <formula>$D52="卖出"</formula>
    </cfRule>
  </conditionalFormatting>
  <conditionalFormatting sqref="M52">
    <cfRule type="expression" dxfId="241" priority="361">
      <formula>$G52="卖出"</formula>
    </cfRule>
    <cfRule type="expression" dxfId="240" priority="362">
      <formula>$D52="卖出"</formula>
    </cfRule>
  </conditionalFormatting>
  <conditionalFormatting sqref="M65">
    <cfRule type="expression" dxfId="239" priority="360">
      <formula>$D65="卖出"</formula>
    </cfRule>
  </conditionalFormatting>
  <conditionalFormatting sqref="M65">
    <cfRule type="expression" dxfId="238" priority="358">
      <formula>$G65="卖出"</formula>
    </cfRule>
    <cfRule type="expression" dxfId="237" priority="359">
      <formula>$D65="卖出"</formula>
    </cfRule>
  </conditionalFormatting>
  <conditionalFormatting sqref="M66">
    <cfRule type="expression" dxfId="236" priority="357">
      <formula>$D66="卖出"</formula>
    </cfRule>
  </conditionalFormatting>
  <conditionalFormatting sqref="M66">
    <cfRule type="expression" dxfId="235" priority="355">
      <formula>$G66="卖出"</formula>
    </cfRule>
    <cfRule type="expression" dxfId="234" priority="356">
      <formula>$D66="卖出"</formula>
    </cfRule>
  </conditionalFormatting>
  <conditionalFormatting sqref="A62:C62">
    <cfRule type="duplicateValues" dxfId="233" priority="344"/>
  </conditionalFormatting>
  <conditionalFormatting sqref="B66">
    <cfRule type="expression" dxfId="232" priority="2180">
      <formula>$D62="卖出"</formula>
    </cfRule>
  </conditionalFormatting>
  <conditionalFormatting sqref="B66">
    <cfRule type="expression" dxfId="231" priority="2181">
      <formula>$G62="卖出"</formula>
    </cfRule>
    <cfRule type="expression" dxfId="230" priority="2182">
      <formula>$D62="卖出"</formula>
    </cfRule>
  </conditionalFormatting>
  <conditionalFormatting sqref="C63">
    <cfRule type="duplicateValues" dxfId="229" priority="334"/>
  </conditionalFormatting>
  <conditionalFormatting sqref="A54:C54">
    <cfRule type="duplicateValues" dxfId="228" priority="298"/>
  </conditionalFormatting>
  <conditionalFormatting sqref="A87:C128">
    <cfRule type="expression" dxfId="227" priority="285">
      <formula>$F87="卖出"</formula>
    </cfRule>
  </conditionalFormatting>
  <conditionalFormatting sqref="C80 A78 A87:C128 C49 C78">
    <cfRule type="duplicateValues" dxfId="226" priority="286"/>
  </conditionalFormatting>
  <conditionalFormatting sqref="M87:M128">
    <cfRule type="expression" dxfId="225" priority="284">
      <formula>$D87="卖出"</formula>
    </cfRule>
  </conditionalFormatting>
  <conditionalFormatting sqref="M87:M128">
    <cfRule type="expression" dxfId="224" priority="282">
      <formula>$G87="卖出"</formula>
    </cfRule>
    <cfRule type="expression" dxfId="223" priority="283">
      <formula>$D87="卖出"</formula>
    </cfRule>
  </conditionalFormatting>
  <conditionalFormatting sqref="N54">
    <cfRule type="expression" dxfId="222" priority="271">
      <formula>$G54="卖出"</formula>
    </cfRule>
    <cfRule type="expression" dxfId="221" priority="272">
      <formula>$D54="卖出"</formula>
    </cfRule>
  </conditionalFormatting>
  <conditionalFormatting sqref="I55:J56 E55:G56">
    <cfRule type="expression" dxfId="220" priority="267">
      <formula>#REF!="卖出"</formula>
    </cfRule>
  </conditionalFormatting>
  <conditionalFormatting sqref="A55:A56">
    <cfRule type="expression" dxfId="219" priority="268">
      <formula>#REF!="卖出"</formula>
    </cfRule>
  </conditionalFormatting>
  <conditionalFormatting sqref="A55:A56">
    <cfRule type="expression" dxfId="218" priority="269">
      <formula>#REF!="卖出"</formula>
    </cfRule>
    <cfRule type="expression" dxfId="217" priority="270">
      <formula>#REF!="卖出"</formula>
    </cfRule>
  </conditionalFormatting>
  <conditionalFormatting sqref="A55:C55">
    <cfRule type="duplicateValues" dxfId="216" priority="262"/>
  </conditionalFormatting>
  <conditionalFormatting sqref="M57">
    <cfRule type="expression" dxfId="215" priority="256">
      <formula>$D57="卖出"</formula>
    </cfRule>
  </conditionalFormatting>
  <conditionalFormatting sqref="M57">
    <cfRule type="expression" dxfId="214" priority="254">
      <formula>$G57="卖出"</formula>
    </cfRule>
    <cfRule type="expression" dxfId="213" priority="255">
      <formula>$D57="卖出"</formula>
    </cfRule>
  </conditionalFormatting>
  <conditionalFormatting sqref="M57">
    <cfRule type="expression" dxfId="212" priority="257">
      <formula>#REF!="卖出"</formula>
    </cfRule>
  </conditionalFormatting>
  <conditionalFormatting sqref="M57 M19:M22 M27:M30 M24:M25">
    <cfRule type="expression" dxfId="211" priority="258">
      <formula>#REF!="卖出"</formula>
    </cfRule>
    <cfRule type="expression" dxfId="210" priority="259">
      <formula>#REF!="卖出"</formula>
    </cfRule>
  </conditionalFormatting>
  <conditionalFormatting sqref="M58">
    <cfRule type="expression" dxfId="209" priority="250">
      <formula>$D58="卖出"</formula>
    </cfRule>
  </conditionalFormatting>
  <conditionalFormatting sqref="M58">
    <cfRule type="expression" dxfId="208" priority="248">
      <formula>$G58="卖出"</formula>
    </cfRule>
    <cfRule type="expression" dxfId="207" priority="249">
      <formula>$D58="卖出"</formula>
    </cfRule>
  </conditionalFormatting>
  <conditionalFormatting sqref="M58">
    <cfRule type="expression" dxfId="206" priority="251">
      <formula>#REF!="卖出"</formula>
    </cfRule>
  </conditionalFormatting>
  <conditionalFormatting sqref="M58">
    <cfRule type="expression" dxfId="205" priority="252">
      <formula>#REF!="卖出"</formula>
    </cfRule>
    <cfRule type="expression" dxfId="204" priority="253">
      <formula>#REF!="卖出"</formula>
    </cfRule>
  </conditionalFormatting>
  <conditionalFormatting sqref="M59">
    <cfRule type="expression" dxfId="203" priority="244">
      <formula>$D59="卖出"</formula>
    </cfRule>
  </conditionalFormatting>
  <conditionalFormatting sqref="M59">
    <cfRule type="expression" dxfId="202" priority="242">
      <formula>$G59="卖出"</formula>
    </cfRule>
    <cfRule type="expression" dxfId="201" priority="243">
      <formula>$D59="卖出"</formula>
    </cfRule>
  </conditionalFormatting>
  <conditionalFormatting sqref="M59">
    <cfRule type="expression" dxfId="200" priority="245">
      <formula>#REF!="卖出"</formula>
    </cfRule>
  </conditionalFormatting>
  <conditionalFormatting sqref="M59">
    <cfRule type="expression" dxfId="199" priority="246">
      <formula>#REF!="卖出"</formula>
    </cfRule>
    <cfRule type="expression" dxfId="198" priority="247">
      <formula>#REF!="卖出"</formula>
    </cfRule>
  </conditionalFormatting>
  <conditionalFormatting sqref="C56">
    <cfRule type="duplicateValues" dxfId="197" priority="232"/>
  </conditionalFormatting>
  <conditionalFormatting sqref="A37 C37 A39 C39">
    <cfRule type="expression" dxfId="196" priority="212">
      <formula>$E37="卖出"</formula>
    </cfRule>
  </conditionalFormatting>
  <conditionalFormatting sqref="A38 C38">
    <cfRule type="expression" dxfId="195" priority="211">
      <formula>$E38="卖出"</formula>
    </cfRule>
  </conditionalFormatting>
  <conditionalFormatting sqref="N37">
    <cfRule type="expression" dxfId="194" priority="205">
      <formula>$G37="卖出"</formula>
    </cfRule>
    <cfRule type="expression" dxfId="193" priority="206">
      <formula>$D37="卖出"</formula>
    </cfRule>
  </conditionalFormatting>
  <conditionalFormatting sqref="M3">
    <cfRule type="expression" dxfId="192" priority="194">
      <formula>#REF!="卖出"</formula>
    </cfRule>
  </conditionalFormatting>
  <conditionalFormatting sqref="M3">
    <cfRule type="expression" dxfId="191" priority="195">
      <formula>#REF!="卖出"</formula>
    </cfRule>
    <cfRule type="expression" dxfId="190" priority="196">
      <formula>#REF!="卖出"</formula>
    </cfRule>
  </conditionalFormatting>
  <conditionalFormatting sqref="M4 M22 M27:M29 M24:M25">
    <cfRule type="expression" dxfId="189" priority="191">
      <formula>#REF!="卖出"</formula>
    </cfRule>
  </conditionalFormatting>
  <conditionalFormatting sqref="M4">
    <cfRule type="expression" dxfId="188" priority="192">
      <formula>#REF!="卖出"</formula>
    </cfRule>
    <cfRule type="expression" dxfId="187" priority="193">
      <formula>#REF!="卖出"</formula>
    </cfRule>
  </conditionalFormatting>
  <conditionalFormatting sqref="M6">
    <cfRule type="expression" dxfId="186" priority="190">
      <formula>$D6="卖出"</formula>
    </cfRule>
  </conditionalFormatting>
  <conditionalFormatting sqref="M6">
    <cfRule type="expression" dxfId="185" priority="188">
      <formula>$G6="卖出"</formula>
    </cfRule>
    <cfRule type="expression" dxfId="184" priority="189">
      <formula>$D6="卖出"</formula>
    </cfRule>
  </conditionalFormatting>
  <conditionalFormatting sqref="M8">
    <cfRule type="expression" dxfId="183" priority="185">
      <formula>#REF!="卖出"</formula>
    </cfRule>
  </conditionalFormatting>
  <conditionalFormatting sqref="M8">
    <cfRule type="expression" dxfId="182" priority="186">
      <formula>#REF!="卖出"</formula>
    </cfRule>
    <cfRule type="expression" dxfId="181" priority="187">
      <formula>#REF!="卖出"</formula>
    </cfRule>
  </conditionalFormatting>
  <conditionalFormatting sqref="M13">
    <cfRule type="expression" dxfId="180" priority="184">
      <formula>$D13="卖出"</formula>
    </cfRule>
  </conditionalFormatting>
  <conditionalFormatting sqref="M13">
    <cfRule type="expression" dxfId="179" priority="182">
      <formula>$G13="卖出"</formula>
    </cfRule>
    <cfRule type="expression" dxfId="178" priority="183">
      <formula>$D13="卖出"</formula>
    </cfRule>
  </conditionalFormatting>
  <conditionalFormatting sqref="M14">
    <cfRule type="expression" dxfId="177" priority="181">
      <formula>$D14="卖出"</formula>
    </cfRule>
  </conditionalFormatting>
  <conditionalFormatting sqref="M14">
    <cfRule type="expression" dxfId="176" priority="179">
      <formula>$G14="卖出"</formula>
    </cfRule>
    <cfRule type="expression" dxfId="175" priority="180">
      <formula>$D14="卖出"</formula>
    </cfRule>
  </conditionalFormatting>
  <conditionalFormatting sqref="A19:A20">
    <cfRule type="expression" dxfId="174" priority="2208">
      <formula>$D18="卖出"</formula>
    </cfRule>
  </conditionalFormatting>
  <conditionalFormatting sqref="A23:A25">
    <cfRule type="expression" dxfId="173" priority="2210">
      <formula>#REF!="卖出"</formula>
    </cfRule>
  </conditionalFormatting>
  <conditionalFormatting sqref="A19:A20">
    <cfRule type="expression" dxfId="172" priority="2212">
      <formula>$G18="卖出"</formula>
    </cfRule>
    <cfRule type="expression" dxfId="171" priority="2213">
      <formula>$D18="卖出"</formula>
    </cfRule>
  </conditionalFormatting>
  <conditionalFormatting sqref="A23:A25">
    <cfRule type="expression" dxfId="170" priority="2216">
      <formula>#REF!="卖出"</formula>
    </cfRule>
    <cfRule type="expression" dxfId="169" priority="2217">
      <formula>#REF!="卖出"</formula>
    </cfRule>
  </conditionalFormatting>
  <conditionalFormatting sqref="M34">
    <cfRule type="expression" dxfId="168" priority="173">
      <formula>#REF!="卖出"</formula>
    </cfRule>
  </conditionalFormatting>
  <conditionalFormatting sqref="M34">
    <cfRule type="expression" dxfId="167" priority="174">
      <formula>#REF!="卖出"</formula>
    </cfRule>
    <cfRule type="expression" dxfId="166" priority="175">
      <formula>#REF!="卖出"</formula>
    </cfRule>
  </conditionalFormatting>
  <conditionalFormatting sqref="M29">
    <cfRule type="expression" dxfId="165" priority="164">
      <formula>#REF!="卖出"</formula>
    </cfRule>
  </conditionalFormatting>
  <conditionalFormatting sqref="M29">
    <cfRule type="expression" dxfId="164" priority="165">
      <formula>#REF!="卖出"</formula>
    </cfRule>
    <cfRule type="expression" dxfId="163" priority="166">
      <formula>#REF!="卖出"</formula>
    </cfRule>
  </conditionalFormatting>
  <conditionalFormatting sqref="M48">
    <cfRule type="expression" dxfId="162" priority="154">
      <formula>$D48="卖出"</formula>
    </cfRule>
  </conditionalFormatting>
  <conditionalFormatting sqref="M48">
    <cfRule type="expression" dxfId="161" priority="152">
      <formula>$G48="卖出"</formula>
    </cfRule>
    <cfRule type="expression" dxfId="160" priority="153">
      <formula>$D48="卖出"</formula>
    </cfRule>
  </conditionalFormatting>
  <conditionalFormatting sqref="M60">
    <cfRule type="expression" dxfId="159" priority="148">
      <formula>$D60="卖出"</formula>
    </cfRule>
  </conditionalFormatting>
  <conditionalFormatting sqref="M60">
    <cfRule type="expression" dxfId="158" priority="146">
      <formula>$G60="卖出"</formula>
    </cfRule>
    <cfRule type="expression" dxfId="157" priority="147">
      <formula>$D60="卖出"</formula>
    </cfRule>
  </conditionalFormatting>
  <conditionalFormatting sqref="M60">
    <cfRule type="expression" dxfId="156" priority="149">
      <formula>#REF!="卖出"</formula>
    </cfRule>
  </conditionalFormatting>
  <conditionalFormatting sqref="M60">
    <cfRule type="expression" dxfId="155" priority="150">
      <formula>#REF!="卖出"</formula>
    </cfRule>
    <cfRule type="expression" dxfId="154" priority="151">
      <formula>#REF!="卖出"</formula>
    </cfRule>
  </conditionalFormatting>
  <conditionalFormatting sqref="N56">
    <cfRule type="expression" dxfId="153" priority="135">
      <formula>$G56="卖出"</formula>
    </cfRule>
    <cfRule type="expression" dxfId="152" priority="136">
      <formula>$D56="卖出"</formula>
    </cfRule>
  </conditionalFormatting>
  <conditionalFormatting sqref="N41">
    <cfRule type="expression" dxfId="151" priority="131">
      <formula>$D41="卖出"</formula>
    </cfRule>
  </conditionalFormatting>
  <conditionalFormatting sqref="N41">
    <cfRule type="expression" dxfId="150" priority="129">
      <formula>$G41="卖出"</formula>
    </cfRule>
    <cfRule type="expression" dxfId="149" priority="130">
      <formula>$D41="卖出"</formula>
    </cfRule>
  </conditionalFormatting>
  <conditionalFormatting sqref="N72">
    <cfRule type="expression" dxfId="148" priority="123">
      <formula>$G72="卖出"</formula>
    </cfRule>
    <cfRule type="expression" dxfId="147" priority="124">
      <formula>$D72="卖出"</formula>
    </cfRule>
  </conditionalFormatting>
  <conditionalFormatting sqref="E26">
    <cfRule type="expression" dxfId="146" priority="122">
      <formula>$D26="卖出"</formula>
    </cfRule>
  </conditionalFormatting>
  <conditionalFormatting sqref="E26">
    <cfRule type="expression" dxfId="145" priority="120">
      <formula>$G26="卖出"</formula>
    </cfRule>
    <cfRule type="expression" dxfId="144" priority="121">
      <formula>$D26="卖出"</formula>
    </cfRule>
  </conditionalFormatting>
  <conditionalFormatting sqref="D27:F27">
    <cfRule type="expression" dxfId="143" priority="119">
      <formula>$D27="卖出"</formula>
    </cfRule>
  </conditionalFormatting>
  <conditionalFormatting sqref="D27:F27">
    <cfRule type="expression" dxfId="142" priority="117">
      <formula>$G27="卖出"</formula>
    </cfRule>
    <cfRule type="expression" dxfId="141" priority="118">
      <formula>$D27="卖出"</formula>
    </cfRule>
  </conditionalFormatting>
  <conditionalFormatting sqref="N82">
    <cfRule type="expression" dxfId="140" priority="109">
      <formula>$G82="卖出"</formula>
    </cfRule>
    <cfRule type="expression" dxfId="139" priority="110">
      <formula>$D82="卖出"</formula>
    </cfRule>
  </conditionalFormatting>
  <conditionalFormatting sqref="M82">
    <cfRule type="expression" dxfId="138" priority="108">
      <formula>$D82="卖出"</formula>
    </cfRule>
  </conditionalFormatting>
  <conditionalFormatting sqref="M82">
    <cfRule type="expression" dxfId="137" priority="106">
      <formula>$G82="卖出"</formula>
    </cfRule>
    <cfRule type="expression" dxfId="136" priority="107">
      <formula>$D82="卖出"</formula>
    </cfRule>
  </conditionalFormatting>
  <conditionalFormatting sqref="B65">
    <cfRule type="expression" dxfId="135" priority="2247">
      <formula>$D72="卖出"</formula>
    </cfRule>
  </conditionalFormatting>
  <conditionalFormatting sqref="B65">
    <cfRule type="expression" dxfId="134" priority="2248">
      <formula>$G72="卖出"</formula>
    </cfRule>
    <cfRule type="expression" dxfId="133" priority="2249">
      <formula>$D72="卖出"</formula>
    </cfRule>
  </conditionalFormatting>
  <conditionalFormatting sqref="N70:N71">
    <cfRule type="expression" dxfId="132" priority="89">
      <formula>$G70="卖出"</formula>
    </cfRule>
    <cfRule type="expression" dxfId="131" priority="90">
      <formula>$D70="卖出"</formula>
    </cfRule>
  </conditionalFormatting>
  <conditionalFormatting sqref="A70">
    <cfRule type="expression" dxfId="130" priority="88">
      <formula>$D70="卖出"</formula>
    </cfRule>
  </conditionalFormatting>
  <conditionalFormatting sqref="A70">
    <cfRule type="expression" dxfId="129" priority="86">
      <formula>$G70="卖出"</formula>
    </cfRule>
    <cfRule type="expression" dxfId="128" priority="87">
      <formula>$D70="卖出"</formula>
    </cfRule>
  </conditionalFormatting>
  <conditionalFormatting sqref="A71">
    <cfRule type="expression" dxfId="127" priority="85">
      <formula>$D71="卖出"</formula>
    </cfRule>
  </conditionalFormatting>
  <conditionalFormatting sqref="A71">
    <cfRule type="expression" dxfId="126" priority="83">
      <formula>$G71="卖出"</formula>
    </cfRule>
    <cfRule type="expression" dxfId="125" priority="84">
      <formula>$D71="卖出"</formula>
    </cfRule>
  </conditionalFormatting>
  <conditionalFormatting sqref="H47">
    <cfRule type="expression" dxfId="124" priority="82">
      <formula>$D47="卖出"</formula>
    </cfRule>
  </conditionalFormatting>
  <conditionalFormatting sqref="H47">
    <cfRule type="expression" dxfId="123" priority="80">
      <formula>$G47="卖出"</formula>
    </cfRule>
    <cfRule type="expression" dxfId="122" priority="81">
      <formula>$D47="卖出"</formula>
    </cfRule>
  </conditionalFormatting>
  <conditionalFormatting sqref="L73 A73:B73 H73:I73 D73:F73">
    <cfRule type="expression" dxfId="121" priority="77">
      <formula>$D73="卖出"</formula>
    </cfRule>
  </conditionalFormatting>
  <conditionalFormatting sqref="A73:B73 D73:L73">
    <cfRule type="expression" dxfId="120" priority="75">
      <formula>$G73="卖出"</formula>
    </cfRule>
    <cfRule type="expression" dxfId="119" priority="76">
      <formula>$D73="卖出"</formula>
    </cfRule>
  </conditionalFormatting>
  <conditionalFormatting sqref="C73">
    <cfRule type="expression" dxfId="118" priority="73">
      <formula>$F73="卖出"</formula>
    </cfRule>
  </conditionalFormatting>
  <conditionalFormatting sqref="C73">
    <cfRule type="duplicateValues" dxfId="117" priority="74"/>
  </conditionalFormatting>
  <conditionalFormatting sqref="M73">
    <cfRule type="expression" dxfId="116" priority="72">
      <formula>$D73="卖出"</formula>
    </cfRule>
  </conditionalFormatting>
  <conditionalFormatting sqref="M73">
    <cfRule type="expression" dxfId="115" priority="70">
      <formula>$G73="卖出"</formula>
    </cfRule>
    <cfRule type="expression" dxfId="114" priority="71">
      <formula>$D73="卖出"</formula>
    </cfRule>
  </conditionalFormatting>
  <conditionalFormatting sqref="N73">
    <cfRule type="expression" dxfId="113" priority="68">
      <formula>$G73="卖出"</formula>
    </cfRule>
    <cfRule type="expression" dxfId="112" priority="69">
      <formula>$D73="卖出"</formula>
    </cfRule>
  </conditionalFormatting>
  <conditionalFormatting sqref="C75">
    <cfRule type="expression" dxfId="111" priority="59">
      <formula>$F75="卖出"</formula>
    </cfRule>
  </conditionalFormatting>
  <conditionalFormatting sqref="C75">
    <cfRule type="duplicateValues" dxfId="110" priority="60"/>
  </conditionalFormatting>
  <conditionalFormatting sqref="M25">
    <cfRule type="expression" dxfId="109" priority="54">
      <formula>#REF!="卖出"</formula>
    </cfRule>
  </conditionalFormatting>
  <conditionalFormatting sqref="M25">
    <cfRule type="expression" dxfId="108" priority="48">
      <formula>#REF!="卖出"</formula>
    </cfRule>
    <cfRule type="expression" dxfId="107" priority="49">
      <formula>#REF!="卖出"</formula>
    </cfRule>
  </conditionalFormatting>
  <conditionalFormatting sqref="C25">
    <cfRule type="duplicateValues" dxfId="106" priority="55"/>
  </conditionalFormatting>
  <conditionalFormatting sqref="A20">
    <cfRule type="expression" dxfId="105" priority="2251">
      <formula>$D19="卖出"</formula>
    </cfRule>
  </conditionalFormatting>
  <conditionalFormatting sqref="A20">
    <cfRule type="expression" dxfId="104" priority="2252">
      <formula>$G19="卖出"</formula>
    </cfRule>
    <cfRule type="expression" dxfId="103" priority="2253">
      <formula>$D19="卖出"</formula>
    </cfRule>
  </conditionalFormatting>
  <conditionalFormatting sqref="A77">
    <cfRule type="expression" dxfId="102" priority="47">
      <formula>#REF!="卖出"</formula>
    </cfRule>
  </conditionalFormatting>
  <conditionalFormatting sqref="B74">
    <cfRule type="expression" dxfId="101" priority="43">
      <formula>$D74="卖出"</formula>
    </cfRule>
  </conditionalFormatting>
  <conditionalFormatting sqref="B74">
    <cfRule type="expression" dxfId="100" priority="41">
      <formula>$G74="卖出"</formula>
    </cfRule>
    <cfRule type="expression" dxfId="99" priority="42">
      <formula>$D74="卖出"</formula>
    </cfRule>
  </conditionalFormatting>
  <conditionalFormatting sqref="C79 C69 C74 C24 C26 C34 C46 C41:C44 C30:C32 C51:C53 C48 C57:C61 C17:C18 C20:C22 C66:C67 C77 C81:C82">
    <cfRule type="duplicateValues" dxfId="98" priority="2327"/>
  </conditionalFormatting>
  <conditionalFormatting sqref="M80:M81">
    <cfRule type="expression" dxfId="97" priority="29">
      <formula>#REF!="卖出"</formula>
    </cfRule>
  </conditionalFormatting>
  <conditionalFormatting sqref="M80:M81">
    <cfRule type="expression" dxfId="96" priority="30">
      <formula>#REF!="卖出"</formula>
    </cfRule>
    <cfRule type="expression" dxfId="95" priority="31">
      <formula>#REF!="卖出"</formula>
    </cfRule>
  </conditionalFormatting>
  <conditionalFormatting sqref="C76">
    <cfRule type="duplicateValues" dxfId="94" priority="2346"/>
  </conditionalFormatting>
  <conditionalFormatting sqref="M81">
    <cfRule type="expression" dxfId="93" priority="9">
      <formula>$D81="卖出"</formula>
    </cfRule>
  </conditionalFormatting>
  <conditionalFormatting sqref="M81">
    <cfRule type="expression" dxfId="92" priority="7">
      <formula>$G81="卖出"</formula>
    </cfRule>
    <cfRule type="expression" dxfId="91" priority="8">
      <formula>$D81="卖出"</formula>
    </cfRule>
  </conditionalFormatting>
  <conditionalFormatting sqref="A36">
    <cfRule type="expression" dxfId="90" priority="4">
      <formula>#REF!="卖出"</formula>
    </cfRule>
  </conditionalFormatting>
  <conditionalFormatting sqref="A36">
    <cfRule type="expression" dxfId="89" priority="5">
      <formula>#REF!="卖出"</formula>
    </cfRule>
    <cfRule type="expression" dxfId="88" priority="6">
      <formula>#REF!="卖出"</formula>
    </cfRule>
  </conditionalFormatting>
  <conditionalFormatting sqref="B36">
    <cfRule type="expression" dxfId="87" priority="3">
      <formula>#REF!="卖出"</formula>
    </cfRule>
  </conditionalFormatting>
  <conditionalFormatting sqref="N36">
    <cfRule type="expression" dxfId="86" priority="1">
      <formula>$G36="卖出"</formula>
    </cfRule>
    <cfRule type="expression" dxfId="85" priority="2">
      <formula>$D36="卖出"</formula>
    </cfRule>
  </conditionalFormatting>
  <dataValidations count="1">
    <dataValidation type="list" allowBlank="1" showInputMessage="1" showErrorMessage="1" sqref="G44:G51 G53:G56 G63:G64 G76:G81 G68:G73 G34:G42 G1:G29" xr:uid="{ED8CBB02-55D7-4280-8F72-911A61FDB3C7}">
      <formula1>"留存,卖出"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80C-BF36-4EC3-A555-1FBE7986B1A7}">
  <sheetPr codeName="Sheet5"/>
  <dimension ref="A1:N22"/>
  <sheetViews>
    <sheetView workbookViewId="0">
      <pane ySplit="1" topLeftCell="A2" activePane="bottomLeft" state="frozen"/>
      <selection pane="bottomLeft" activeCell="F29" sqref="F29"/>
    </sheetView>
  </sheetViews>
  <sheetFormatPr defaultRowHeight="15"/>
  <cols>
    <col min="1" max="1" width="12" bestFit="1" customWidth="1"/>
    <col min="2" max="2" width="12.140625" bestFit="1" customWidth="1"/>
    <col min="3" max="3" width="16.85546875" bestFit="1" customWidth="1"/>
    <col min="10" max="10" width="10" style="6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293</v>
      </c>
      <c r="F1" s="3" t="s">
        <v>11</v>
      </c>
      <c r="G1" s="3" t="s">
        <v>300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9" t="s">
        <v>238</v>
      </c>
      <c r="B2" s="9" t="s">
        <v>291</v>
      </c>
      <c r="C2" s="9" t="s">
        <v>292</v>
      </c>
      <c r="D2" s="9" t="s">
        <v>8</v>
      </c>
      <c r="E2" s="9" t="s">
        <v>5</v>
      </c>
      <c r="F2" s="9">
        <v>115</v>
      </c>
      <c r="G2" s="9"/>
      <c r="H2" s="9"/>
      <c r="I2" s="9"/>
      <c r="J2" s="16"/>
      <c r="K2" s="9"/>
      <c r="L2" s="9"/>
      <c r="M2" s="11" t="s">
        <v>16</v>
      </c>
      <c r="N2" s="11">
        <f>SUM(F:F)</f>
        <v>2379</v>
      </c>
    </row>
    <row r="3" spans="1:14" ht="16.5">
      <c r="A3" s="9" t="s">
        <v>13</v>
      </c>
      <c r="B3" s="9" t="s">
        <v>76</v>
      </c>
      <c r="C3" s="9" t="s">
        <v>294</v>
      </c>
      <c r="D3" s="9" t="s">
        <v>8</v>
      </c>
      <c r="E3" s="9" t="s">
        <v>5</v>
      </c>
      <c r="F3" s="9">
        <v>45</v>
      </c>
      <c r="G3" s="9"/>
      <c r="H3" s="9"/>
      <c r="I3" s="9"/>
      <c r="J3" s="16"/>
      <c r="K3" s="9"/>
      <c r="L3" s="9"/>
      <c r="M3" s="11" t="s">
        <v>17</v>
      </c>
      <c r="N3" s="11">
        <f>SUM(H:H)</f>
        <v>1486</v>
      </c>
    </row>
    <row r="4" spans="1:14" ht="16.5">
      <c r="A4" s="9" t="s">
        <v>13</v>
      </c>
      <c r="B4" s="9" t="s">
        <v>76</v>
      </c>
      <c r="C4" s="9" t="s">
        <v>295</v>
      </c>
      <c r="D4" s="9" t="s">
        <v>8</v>
      </c>
      <c r="E4" s="9" t="s">
        <v>121</v>
      </c>
      <c r="F4" s="9">
        <v>44</v>
      </c>
      <c r="G4" s="9">
        <v>44</v>
      </c>
      <c r="H4" s="9">
        <v>51</v>
      </c>
      <c r="I4" s="9">
        <f>H4-G4</f>
        <v>7</v>
      </c>
      <c r="J4" s="16">
        <f>I4/G4</f>
        <v>0.15909090909090909</v>
      </c>
      <c r="K4" s="9"/>
      <c r="L4" s="9"/>
      <c r="M4" s="4" t="s">
        <v>298</v>
      </c>
      <c r="N4" s="11">
        <f>SUM(G:G)</f>
        <v>1344</v>
      </c>
    </row>
    <row r="5" spans="1:14" ht="16.5">
      <c r="A5" s="9" t="s">
        <v>13</v>
      </c>
      <c r="B5" s="9" t="s">
        <v>76</v>
      </c>
      <c r="C5" s="9" t="s">
        <v>196</v>
      </c>
      <c r="D5" s="9" t="s">
        <v>8</v>
      </c>
      <c r="E5" s="9" t="s">
        <v>121</v>
      </c>
      <c r="F5" s="9">
        <v>37</v>
      </c>
      <c r="G5" s="9">
        <v>37</v>
      </c>
      <c r="H5" s="9">
        <v>53</v>
      </c>
      <c r="I5" s="9">
        <f>H5-G5</f>
        <v>16</v>
      </c>
      <c r="J5" s="16">
        <f>I5/G5</f>
        <v>0.43243243243243246</v>
      </c>
      <c r="K5" s="9"/>
      <c r="L5" s="9"/>
      <c r="M5" s="11" t="s">
        <v>297</v>
      </c>
      <c r="N5" s="11">
        <f>SUM(I:I)</f>
        <v>142</v>
      </c>
    </row>
    <row r="6" spans="1:14" ht="16.5">
      <c r="A6" s="9" t="s">
        <v>13</v>
      </c>
      <c r="B6" s="9" t="s">
        <v>328</v>
      </c>
      <c r="C6" s="9" t="s">
        <v>329</v>
      </c>
      <c r="D6" s="9" t="s">
        <v>8</v>
      </c>
      <c r="E6" s="9" t="s">
        <v>121</v>
      </c>
      <c r="F6" s="9">
        <v>399</v>
      </c>
      <c r="G6" s="9">
        <v>399</v>
      </c>
      <c r="H6" s="9">
        <v>415</v>
      </c>
      <c r="I6" s="9">
        <f>H6-G6</f>
        <v>16</v>
      </c>
      <c r="J6" s="16">
        <f>I6/G6</f>
        <v>4.0100250626566414E-2</v>
      </c>
      <c r="K6" s="9"/>
      <c r="M6" s="4" t="s">
        <v>280</v>
      </c>
      <c r="N6" s="10">
        <f>ROUND(N5/N4,4)</f>
        <v>0.1057</v>
      </c>
    </row>
    <row r="7" spans="1:14" ht="16.5">
      <c r="A7" s="9" t="s">
        <v>330</v>
      </c>
      <c r="B7" s="9" t="s">
        <v>331</v>
      </c>
      <c r="C7" s="9" t="s">
        <v>332</v>
      </c>
      <c r="D7" s="9" t="s">
        <v>8</v>
      </c>
      <c r="E7" s="9" t="s">
        <v>5</v>
      </c>
      <c r="F7" s="9">
        <v>147</v>
      </c>
      <c r="G7" s="9"/>
      <c r="H7" s="9"/>
      <c r="I7" s="9"/>
      <c r="J7" s="16"/>
      <c r="K7" s="9"/>
      <c r="M7" s="11" t="s">
        <v>18</v>
      </c>
      <c r="N7" s="11">
        <f>N2-N3</f>
        <v>893</v>
      </c>
    </row>
    <row r="8" spans="1:14" ht="16.5">
      <c r="A8" s="9" t="s">
        <v>330</v>
      </c>
      <c r="B8" s="9" t="s">
        <v>331</v>
      </c>
      <c r="C8" s="9" t="s">
        <v>333</v>
      </c>
      <c r="D8" s="9" t="s">
        <v>8</v>
      </c>
      <c r="E8" s="9" t="s">
        <v>5</v>
      </c>
      <c r="F8" s="9">
        <v>149</v>
      </c>
      <c r="G8" s="9"/>
      <c r="H8" s="9"/>
      <c r="I8" s="9"/>
      <c r="J8" s="16"/>
      <c r="K8" s="9"/>
    </row>
    <row r="9" spans="1:14" ht="16.5">
      <c r="A9" s="9" t="s">
        <v>334</v>
      </c>
      <c r="B9" s="9" t="s">
        <v>335</v>
      </c>
      <c r="C9" s="9" t="s">
        <v>336</v>
      </c>
      <c r="D9" s="9" t="s">
        <v>8</v>
      </c>
      <c r="E9" s="9" t="s">
        <v>5</v>
      </c>
      <c r="F9" s="9">
        <v>59</v>
      </c>
      <c r="G9" s="9"/>
      <c r="H9" s="9"/>
      <c r="I9" s="9"/>
      <c r="J9" s="16"/>
      <c r="K9" s="9" t="s">
        <v>365</v>
      </c>
    </row>
    <row r="10" spans="1:14" ht="16.5">
      <c r="A10" s="9" t="s">
        <v>652</v>
      </c>
      <c r="B10" s="9" t="s">
        <v>651</v>
      </c>
      <c r="C10" s="9" t="s">
        <v>653</v>
      </c>
      <c r="D10" s="9" t="s">
        <v>8</v>
      </c>
      <c r="E10" s="9" t="s">
        <v>121</v>
      </c>
      <c r="F10" s="9">
        <v>124</v>
      </c>
      <c r="G10" s="9">
        <v>124</v>
      </c>
      <c r="H10" s="9">
        <v>139</v>
      </c>
      <c r="I10" s="9">
        <f>H10-G10</f>
        <v>15</v>
      </c>
      <c r="J10" s="16">
        <f>I10/G10</f>
        <v>0.12096774193548387</v>
      </c>
      <c r="K10" s="9"/>
    </row>
    <row r="11" spans="1:14" ht="16.5">
      <c r="A11" s="9" t="s">
        <v>652</v>
      </c>
      <c r="B11" s="9" t="s">
        <v>651</v>
      </c>
      <c r="C11" s="9" t="s">
        <v>653</v>
      </c>
      <c r="D11" s="9" t="s">
        <v>8</v>
      </c>
      <c r="E11" s="9" t="s">
        <v>121</v>
      </c>
      <c r="F11" s="9">
        <v>130</v>
      </c>
      <c r="G11" s="9">
        <v>130</v>
      </c>
      <c r="H11" s="9">
        <v>143</v>
      </c>
      <c r="I11" s="9">
        <f>H11-G11</f>
        <v>13</v>
      </c>
      <c r="J11" s="16">
        <f>I11/G11</f>
        <v>0.1</v>
      </c>
      <c r="K11" s="9"/>
    </row>
    <row r="12" spans="1:14" ht="16.5">
      <c r="A12" s="9" t="s">
        <v>652</v>
      </c>
      <c r="B12" s="9" t="s">
        <v>651</v>
      </c>
      <c r="C12" s="9" t="s">
        <v>653</v>
      </c>
      <c r="D12" s="9" t="s">
        <v>8</v>
      </c>
      <c r="E12" s="9" t="s">
        <v>5</v>
      </c>
      <c r="F12" s="9">
        <v>130</v>
      </c>
      <c r="G12" s="9"/>
      <c r="H12" s="9"/>
      <c r="I12" s="9"/>
      <c r="J12" s="16"/>
      <c r="K12" s="9" t="s">
        <v>412</v>
      </c>
    </row>
    <row r="13" spans="1:14" ht="16.5">
      <c r="A13" s="9" t="s">
        <v>652</v>
      </c>
      <c r="B13" s="9" t="s">
        <v>651</v>
      </c>
      <c r="C13" s="9" t="s">
        <v>653</v>
      </c>
      <c r="D13" s="9" t="s">
        <v>8</v>
      </c>
      <c r="E13" s="9" t="s">
        <v>5</v>
      </c>
      <c r="F13" s="9">
        <v>130</v>
      </c>
      <c r="G13" s="9"/>
      <c r="H13" s="9"/>
      <c r="I13" s="9"/>
      <c r="J13" s="16"/>
      <c r="K13" s="9" t="s">
        <v>412</v>
      </c>
    </row>
    <row r="14" spans="1:14" ht="16.5">
      <c r="A14" s="9" t="s">
        <v>652</v>
      </c>
      <c r="B14" s="9" t="s">
        <v>651</v>
      </c>
      <c r="C14" s="9" t="s">
        <v>653</v>
      </c>
      <c r="D14" s="9" t="s">
        <v>8</v>
      </c>
      <c r="E14" s="9" t="s">
        <v>5</v>
      </c>
      <c r="F14" s="9">
        <v>130</v>
      </c>
      <c r="G14" s="9"/>
      <c r="H14" s="9"/>
      <c r="I14" s="9"/>
      <c r="J14" s="16"/>
      <c r="K14" s="9" t="s">
        <v>412</v>
      </c>
    </row>
    <row r="15" spans="1:14" ht="16.5">
      <c r="A15" s="9" t="s">
        <v>652</v>
      </c>
      <c r="B15" s="9" t="s">
        <v>651</v>
      </c>
      <c r="C15" s="9" t="s">
        <v>653</v>
      </c>
      <c r="D15" s="9" t="s">
        <v>8</v>
      </c>
      <c r="E15" s="9" t="s">
        <v>5</v>
      </c>
      <c r="F15" s="9">
        <v>130</v>
      </c>
      <c r="G15" s="9"/>
      <c r="H15" s="9"/>
      <c r="I15" s="9"/>
      <c r="J15" s="16"/>
      <c r="K15" s="9" t="s">
        <v>412</v>
      </c>
    </row>
    <row r="16" spans="1:14" ht="16.5">
      <c r="A16" s="9" t="s">
        <v>657</v>
      </c>
      <c r="B16" s="9" t="s">
        <v>656</v>
      </c>
      <c r="C16" s="9" t="s">
        <v>658</v>
      </c>
      <c r="D16" s="9" t="s">
        <v>8</v>
      </c>
      <c r="E16" s="9" t="s">
        <v>121</v>
      </c>
      <c r="F16" s="9">
        <v>500</v>
      </c>
      <c r="G16" s="9">
        <v>500</v>
      </c>
      <c r="H16" s="9">
        <v>557</v>
      </c>
      <c r="I16" s="9">
        <f>H16-G16</f>
        <v>57</v>
      </c>
      <c r="J16" s="16">
        <f>I16/G16</f>
        <v>0.114</v>
      </c>
      <c r="K16" s="9"/>
    </row>
    <row r="17" spans="1:11" ht="16.5">
      <c r="A17" s="9" t="s">
        <v>659</v>
      </c>
      <c r="B17" s="9" t="s">
        <v>651</v>
      </c>
      <c r="C17" s="9" t="s">
        <v>660</v>
      </c>
      <c r="D17" s="9" t="s">
        <v>8</v>
      </c>
      <c r="E17" s="9" t="s">
        <v>121</v>
      </c>
      <c r="F17" s="9">
        <v>110</v>
      </c>
      <c r="G17" s="9">
        <v>110</v>
      </c>
      <c r="H17" s="9">
        <v>128</v>
      </c>
      <c r="I17" s="9">
        <f>H17-G17</f>
        <v>18</v>
      </c>
      <c r="J17" s="16">
        <f>I17/G17</f>
        <v>0.16363636363636364</v>
      </c>
      <c r="K17" s="9"/>
    </row>
    <row r="18" spans="1:11" ht="16.5">
      <c r="F18" s="9"/>
      <c r="G18" s="9"/>
      <c r="H18" s="9"/>
      <c r="I18" s="9"/>
      <c r="J18" s="16"/>
      <c r="K18" s="9"/>
    </row>
    <row r="19" spans="1:11" ht="16.5">
      <c r="F19" s="9"/>
      <c r="G19" s="9"/>
      <c r="H19" s="9"/>
      <c r="I19" s="9"/>
      <c r="J19" s="16"/>
      <c r="K19" s="9"/>
    </row>
    <row r="20" spans="1:11" ht="16.5">
      <c r="F20" s="9"/>
      <c r="G20" s="9"/>
      <c r="H20" s="9"/>
      <c r="I20" s="9"/>
      <c r="J20" s="16"/>
      <c r="K20" s="9"/>
    </row>
    <row r="21" spans="1:11" ht="16.5">
      <c r="F21" s="9"/>
      <c r="G21" s="9"/>
      <c r="H21" s="9"/>
      <c r="I21" s="9"/>
      <c r="J21" s="16"/>
      <c r="K21" s="9"/>
    </row>
    <row r="22" spans="1:11" ht="16.5">
      <c r="F22" s="9"/>
      <c r="G22" s="9"/>
      <c r="H22" s="9"/>
      <c r="I22" s="9"/>
      <c r="J22" s="16"/>
      <c r="K22" s="9"/>
    </row>
  </sheetData>
  <autoFilter ref="A1:N1" xr:uid="{07F35359-22C9-48C4-B83E-36ED1CBC4568}"/>
  <phoneticPr fontId="1"/>
  <conditionalFormatting sqref="E2">
    <cfRule type="expression" dxfId="84" priority="27">
      <formula>$E2="卖出"</formula>
    </cfRule>
  </conditionalFormatting>
  <conditionalFormatting sqref="A2:K9 A10:C10">
    <cfRule type="expression" dxfId="83" priority="26">
      <formula>$E2="卖出"</formula>
    </cfRule>
  </conditionalFormatting>
  <conditionalFormatting sqref="D10:F10">
    <cfRule type="expression" dxfId="82" priority="25">
      <formula>$E10="卖出"</formula>
    </cfRule>
  </conditionalFormatting>
  <conditionalFormatting sqref="A11:C11">
    <cfRule type="expression" dxfId="81" priority="24">
      <formula>$E11="卖出"</formula>
    </cfRule>
  </conditionalFormatting>
  <conditionalFormatting sqref="D11:F11">
    <cfRule type="expression" dxfId="80" priority="23">
      <formula>$E11="卖出"</formula>
    </cfRule>
  </conditionalFormatting>
  <conditionalFormatting sqref="A12:C12">
    <cfRule type="expression" dxfId="79" priority="22">
      <formula>$E12="卖出"</formula>
    </cfRule>
  </conditionalFormatting>
  <conditionalFormatting sqref="D12:E12">
    <cfRule type="expression" dxfId="78" priority="21">
      <formula>$E12="卖出"</formula>
    </cfRule>
  </conditionalFormatting>
  <conditionalFormatting sqref="A13:C13">
    <cfRule type="expression" dxfId="77" priority="20">
      <formula>$E13="卖出"</formula>
    </cfRule>
  </conditionalFormatting>
  <conditionalFormatting sqref="D13:E13">
    <cfRule type="expression" dxfId="76" priority="19">
      <formula>$E13="卖出"</formula>
    </cfRule>
  </conditionalFormatting>
  <conditionalFormatting sqref="A14:C14">
    <cfRule type="expression" dxfId="75" priority="18">
      <formula>$E14="卖出"</formula>
    </cfRule>
  </conditionalFormatting>
  <conditionalFormatting sqref="D14:E14">
    <cfRule type="expression" dxfId="74" priority="17">
      <formula>$E14="卖出"</formula>
    </cfRule>
  </conditionalFormatting>
  <conditionalFormatting sqref="A15:C15">
    <cfRule type="expression" dxfId="73" priority="16">
      <formula>$E15="卖出"</formula>
    </cfRule>
  </conditionalFormatting>
  <conditionalFormatting sqref="D15:E15">
    <cfRule type="expression" dxfId="72" priority="15">
      <formula>$E15="卖出"</formula>
    </cfRule>
  </conditionalFormatting>
  <conditionalFormatting sqref="F12:F15">
    <cfRule type="expression" dxfId="71" priority="14">
      <formula>$E12="卖出"</formula>
    </cfRule>
  </conditionalFormatting>
  <conditionalFormatting sqref="A2:C17">
    <cfRule type="expression" dxfId="70" priority="11">
      <formula>$E2="卖出"</formula>
    </cfRule>
  </conditionalFormatting>
  <conditionalFormatting sqref="D2:E17">
    <cfRule type="expression" dxfId="69" priority="10">
      <formula>$E2="卖出"</formula>
    </cfRule>
  </conditionalFormatting>
  <conditionalFormatting sqref="F2:F17">
    <cfRule type="expression" dxfId="68" priority="9">
      <formula>$E2="卖出"</formula>
    </cfRule>
  </conditionalFormatting>
  <conditionalFormatting sqref="A17:C17">
    <cfRule type="expression" dxfId="67" priority="8">
      <formula>$E17="卖出"</formula>
    </cfRule>
  </conditionalFormatting>
  <conditionalFormatting sqref="D17:E17">
    <cfRule type="expression" dxfId="66" priority="7">
      <formula>$E17="卖出"</formula>
    </cfRule>
  </conditionalFormatting>
  <conditionalFormatting sqref="F17">
    <cfRule type="expression" dxfId="65" priority="6">
      <formula>$E17="卖出"</formula>
    </cfRule>
  </conditionalFormatting>
  <conditionalFormatting sqref="H2:J17">
    <cfRule type="expression" dxfId="64" priority="5">
      <formula>$E2="卖出"</formula>
    </cfRule>
  </conditionalFormatting>
  <conditionalFormatting sqref="G2:G17">
    <cfRule type="expression" dxfId="63" priority="4">
      <formula>$E2="卖出"</formula>
    </cfRule>
  </conditionalFormatting>
  <conditionalFormatting sqref="K2:K17">
    <cfRule type="expression" dxfId="62" priority="3">
      <formula>$E2="卖出"</formula>
    </cfRule>
  </conditionalFormatting>
  <conditionalFormatting sqref="I10:J10">
    <cfRule type="expression" dxfId="61" priority="2">
      <formula>$E10="卖出"</formula>
    </cfRule>
  </conditionalFormatting>
  <conditionalFormatting sqref="I11:J11">
    <cfRule type="expression" dxfId="60" priority="1">
      <formula>$E11="卖出"</formula>
    </cfRule>
  </conditionalFormatting>
  <dataValidations count="2">
    <dataValidation type="list" allowBlank="1" showInputMessage="1" showErrorMessage="1" sqref="E2:E17" xr:uid="{9F7CB8B5-F886-4FE0-AC0D-434570DE301B}">
      <formula1>"留存,卖出"</formula1>
    </dataValidation>
    <dataValidation type="list" allowBlank="1" showInputMessage="1" showErrorMessage="1" sqref="D2:D17" xr:uid="{7505ED6D-F04C-446E-89C4-FCD834B8DAC3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6125-B7BB-4E74-BD14-E6C32398C46C}">
  <sheetPr codeName="Sheet6"/>
  <dimension ref="A1:N372"/>
  <sheetViews>
    <sheetView workbookViewId="0">
      <pane ySplit="1" topLeftCell="A17" activePane="bottomLeft" state="frozen"/>
      <selection pane="bottomLeft" activeCell="A35" sqref="A35"/>
    </sheetView>
  </sheetViews>
  <sheetFormatPr defaultRowHeight="15"/>
  <cols>
    <col min="1" max="1" width="18.7109375" bestFit="1" customWidth="1"/>
    <col min="2" max="2" width="15.7109375" bestFit="1" customWidth="1"/>
    <col min="3" max="3" width="16.5703125" bestFit="1" customWidth="1"/>
    <col min="10" max="10" width="10.42578125" style="6" bestFit="1" customWidth="1"/>
    <col min="11" max="11" width="25.14062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13</v>
      </c>
      <c r="B2" s="1" t="s">
        <v>94</v>
      </c>
      <c r="C2" s="1" t="s">
        <v>232</v>
      </c>
      <c r="D2" s="1" t="s">
        <v>8</v>
      </c>
      <c r="E2" s="9" t="s">
        <v>5</v>
      </c>
      <c r="F2" s="9">
        <v>635</v>
      </c>
      <c r="G2" s="9"/>
      <c r="H2" s="9"/>
      <c r="I2" s="9"/>
      <c r="J2" s="16"/>
      <c r="K2" s="1" t="s">
        <v>257</v>
      </c>
      <c r="L2" s="9"/>
      <c r="M2" s="11" t="s">
        <v>16</v>
      </c>
      <c r="N2" s="11">
        <f>SUM(F:F)</f>
        <v>18263</v>
      </c>
    </row>
    <row r="3" spans="1:14" ht="16.5">
      <c r="A3" s="1" t="s">
        <v>230</v>
      </c>
      <c r="B3" s="1" t="s">
        <v>239</v>
      </c>
      <c r="C3" s="1" t="s">
        <v>231</v>
      </c>
      <c r="D3" s="1" t="s">
        <v>8</v>
      </c>
      <c r="E3" s="9" t="s">
        <v>5</v>
      </c>
      <c r="F3" s="9">
        <v>275</v>
      </c>
      <c r="G3" s="9"/>
      <c r="H3" s="9"/>
      <c r="I3" s="9"/>
      <c r="J3" s="16"/>
      <c r="K3" s="1"/>
      <c r="L3" s="9"/>
      <c r="M3" s="11" t="s">
        <v>17</v>
      </c>
      <c r="N3" s="11">
        <f>SUM(H:H)</f>
        <v>5232</v>
      </c>
    </row>
    <row r="4" spans="1:14" ht="16.5">
      <c r="A4" s="1" t="s">
        <v>13</v>
      </c>
      <c r="B4" s="1" t="s">
        <v>233</v>
      </c>
      <c r="C4" s="1" t="s">
        <v>234</v>
      </c>
      <c r="D4" s="1" t="s">
        <v>8</v>
      </c>
      <c r="E4" s="9" t="s">
        <v>5</v>
      </c>
      <c r="F4" s="9">
        <v>444</v>
      </c>
      <c r="G4" s="9"/>
      <c r="H4" s="9"/>
      <c r="I4" s="9"/>
      <c r="J4" s="16"/>
      <c r="K4" s="1" t="s">
        <v>258</v>
      </c>
      <c r="L4" s="9"/>
      <c r="M4" s="4" t="s">
        <v>298</v>
      </c>
      <c r="N4" s="11">
        <f>SUM(G:G)</f>
        <v>4045</v>
      </c>
    </row>
    <row r="5" spans="1:14" ht="16.5">
      <c r="A5" s="1" t="s">
        <v>13</v>
      </c>
      <c r="B5" s="1" t="s">
        <v>94</v>
      </c>
      <c r="C5" s="1" t="s">
        <v>235</v>
      </c>
      <c r="D5" s="1" t="s">
        <v>8</v>
      </c>
      <c r="E5" s="9" t="s">
        <v>5</v>
      </c>
      <c r="F5" s="9">
        <v>820</v>
      </c>
      <c r="G5" s="9"/>
      <c r="H5" s="9"/>
      <c r="I5" s="9"/>
      <c r="J5" s="16"/>
      <c r="K5" s="1" t="s">
        <v>257</v>
      </c>
      <c r="L5" s="9"/>
      <c r="M5" s="11" t="s">
        <v>297</v>
      </c>
      <c r="N5" s="11">
        <f>SUM(I:I)</f>
        <v>1187</v>
      </c>
    </row>
    <row r="6" spans="1:14" ht="16.5">
      <c r="A6" s="1" t="s">
        <v>13</v>
      </c>
      <c r="B6" s="1" t="s">
        <v>236</v>
      </c>
      <c r="C6" s="1" t="s">
        <v>266</v>
      </c>
      <c r="D6" s="1" t="s">
        <v>8</v>
      </c>
      <c r="E6" s="9" t="s">
        <v>5</v>
      </c>
      <c r="F6" s="9">
        <v>400</v>
      </c>
      <c r="G6" s="9"/>
      <c r="H6" s="9"/>
      <c r="I6" s="9"/>
      <c r="J6" s="16"/>
      <c r="K6" s="1" t="s">
        <v>257</v>
      </c>
      <c r="M6" s="4" t="s">
        <v>280</v>
      </c>
      <c r="N6" s="17">
        <f>ROUND(N5/N3,4)</f>
        <v>0.22689999999999999</v>
      </c>
    </row>
    <row r="7" spans="1:14" ht="16.5">
      <c r="A7" s="1" t="s">
        <v>13</v>
      </c>
      <c r="B7" s="1" t="s">
        <v>437</v>
      </c>
      <c r="C7" s="1" t="s">
        <v>237</v>
      </c>
      <c r="D7" s="1" t="s">
        <v>8</v>
      </c>
      <c r="E7" s="9" t="s">
        <v>5</v>
      </c>
      <c r="F7" s="9">
        <v>653</v>
      </c>
      <c r="G7" s="9"/>
      <c r="H7" s="9"/>
      <c r="I7" s="9"/>
      <c r="J7" s="16"/>
      <c r="K7" s="1" t="s">
        <v>259</v>
      </c>
      <c r="M7" s="11" t="s">
        <v>18</v>
      </c>
      <c r="N7" s="11">
        <f>N2-N3</f>
        <v>13031</v>
      </c>
    </row>
    <row r="8" spans="1:14" ht="16.5">
      <c r="A8" s="1" t="s">
        <v>27</v>
      </c>
      <c r="B8" s="1" t="s">
        <v>239</v>
      </c>
      <c r="C8" s="1" t="s">
        <v>240</v>
      </c>
      <c r="D8" s="1" t="s">
        <v>8</v>
      </c>
      <c r="E8" s="9" t="s">
        <v>5</v>
      </c>
      <c r="F8" s="9">
        <v>277</v>
      </c>
      <c r="G8" s="9"/>
      <c r="H8" s="9"/>
      <c r="I8" s="9"/>
      <c r="J8" s="16"/>
      <c r="K8" s="1" t="s">
        <v>257</v>
      </c>
    </row>
    <row r="9" spans="1:14" ht="16.5">
      <c r="A9" s="1" t="s">
        <v>13</v>
      </c>
      <c r="B9" s="1" t="s">
        <v>241</v>
      </c>
      <c r="C9" s="1" t="s">
        <v>242</v>
      </c>
      <c r="D9" s="1" t="s">
        <v>8</v>
      </c>
      <c r="E9" s="9" t="s">
        <v>5</v>
      </c>
      <c r="F9" s="9">
        <v>106</v>
      </c>
      <c r="G9" s="9"/>
      <c r="H9" s="9"/>
      <c r="I9" s="9"/>
      <c r="J9" s="16"/>
      <c r="K9" s="1" t="s">
        <v>257</v>
      </c>
    </row>
    <row r="10" spans="1:14" ht="16.5">
      <c r="A10" s="1" t="s">
        <v>13</v>
      </c>
      <c r="B10" s="1" t="s">
        <v>241</v>
      </c>
      <c r="C10" s="1" t="s">
        <v>243</v>
      </c>
      <c r="D10" s="1" t="s">
        <v>8</v>
      </c>
      <c r="E10" s="9" t="s">
        <v>5</v>
      </c>
      <c r="F10" s="9">
        <v>104</v>
      </c>
      <c r="G10" s="9"/>
      <c r="H10" s="9"/>
      <c r="I10" s="9"/>
      <c r="J10" s="16"/>
      <c r="K10" s="1" t="s">
        <v>257</v>
      </c>
    </row>
    <row r="11" spans="1:14" ht="16.5">
      <c r="A11" s="1" t="s">
        <v>13</v>
      </c>
      <c r="B11" s="1" t="s">
        <v>76</v>
      </c>
      <c r="C11" s="1" t="s">
        <v>244</v>
      </c>
      <c r="D11" s="1" t="s">
        <v>8</v>
      </c>
      <c r="E11" s="9" t="s">
        <v>5</v>
      </c>
      <c r="F11" s="9">
        <v>51</v>
      </c>
      <c r="G11" s="9"/>
      <c r="H11" s="9"/>
      <c r="I11" s="9"/>
      <c r="J11" s="16"/>
      <c r="K11" s="1"/>
    </row>
    <row r="12" spans="1:14" ht="16.5">
      <c r="A12" s="1" t="s">
        <v>13</v>
      </c>
      <c r="B12" s="1" t="s">
        <v>241</v>
      </c>
      <c r="C12" s="1" t="s">
        <v>41</v>
      </c>
      <c r="D12" s="1" t="s">
        <v>8</v>
      </c>
      <c r="E12" s="9" t="s">
        <v>5</v>
      </c>
      <c r="F12" s="9">
        <v>51</v>
      </c>
      <c r="G12" s="9"/>
      <c r="H12" s="9"/>
      <c r="I12" s="9"/>
      <c r="J12" s="16"/>
      <c r="K12" s="1"/>
    </row>
    <row r="13" spans="1:14" ht="16.5">
      <c r="A13" s="1" t="s">
        <v>13</v>
      </c>
      <c r="B13" s="1" t="s">
        <v>76</v>
      </c>
      <c r="C13" s="1" t="s">
        <v>246</v>
      </c>
      <c r="D13" s="1" t="s">
        <v>8</v>
      </c>
      <c r="E13" s="9" t="s">
        <v>5</v>
      </c>
      <c r="F13" s="9">
        <v>51</v>
      </c>
      <c r="G13" s="9"/>
      <c r="H13" s="9"/>
      <c r="I13" s="9"/>
      <c r="J13" s="16"/>
      <c r="K13" s="1"/>
    </row>
    <row r="14" spans="1:14" ht="16.5">
      <c r="A14" s="1" t="s">
        <v>13</v>
      </c>
      <c r="B14" s="1" t="s">
        <v>96</v>
      </c>
      <c r="C14" s="1" t="s">
        <v>248</v>
      </c>
      <c r="D14" s="1" t="s">
        <v>8</v>
      </c>
      <c r="E14" s="9" t="s">
        <v>5</v>
      </c>
      <c r="F14" s="9">
        <v>148</v>
      </c>
      <c r="G14" s="9"/>
      <c r="H14" s="9"/>
      <c r="I14" s="9"/>
      <c r="J14" s="16"/>
      <c r="K14" s="1"/>
    </row>
    <row r="15" spans="1:14" ht="16.5">
      <c r="A15" s="1" t="s">
        <v>13</v>
      </c>
      <c r="B15" s="1" t="s">
        <v>104</v>
      </c>
      <c r="C15" s="1" t="s">
        <v>249</v>
      </c>
      <c r="D15" s="1" t="s">
        <v>8</v>
      </c>
      <c r="E15" s="9" t="s">
        <v>5</v>
      </c>
      <c r="F15" s="9">
        <v>82</v>
      </c>
      <c r="G15" s="9"/>
      <c r="H15" s="9"/>
      <c r="I15" s="9"/>
      <c r="J15" s="16"/>
      <c r="K15" s="1"/>
    </row>
    <row r="16" spans="1:14" ht="16.5">
      <c r="A16" s="1" t="s">
        <v>13</v>
      </c>
      <c r="B16" s="1" t="s">
        <v>78</v>
      </c>
      <c r="C16" s="1" t="s">
        <v>250</v>
      </c>
      <c r="D16" s="1" t="s">
        <v>8</v>
      </c>
      <c r="E16" s="9" t="s">
        <v>5</v>
      </c>
      <c r="F16" s="9">
        <v>194</v>
      </c>
      <c r="G16" s="9"/>
      <c r="H16" s="9"/>
      <c r="I16" s="9"/>
      <c r="J16" s="16"/>
      <c r="K16" s="1"/>
    </row>
    <row r="17" spans="1:11" ht="16.5">
      <c r="A17" s="1" t="s">
        <v>13</v>
      </c>
      <c r="B17" s="1" t="s">
        <v>78</v>
      </c>
      <c r="C17" s="1" t="s">
        <v>253</v>
      </c>
      <c r="D17" s="1" t="s">
        <v>8</v>
      </c>
      <c r="E17" s="9" t="s">
        <v>5</v>
      </c>
      <c r="F17" s="9">
        <v>686</v>
      </c>
      <c r="G17" s="9"/>
      <c r="H17" s="9"/>
      <c r="I17" s="9"/>
      <c r="J17" s="16"/>
      <c r="K17" s="1"/>
    </row>
    <row r="18" spans="1:11" ht="16.5">
      <c r="A18" s="1" t="s">
        <v>13</v>
      </c>
      <c r="B18" s="1" t="s">
        <v>38</v>
      </c>
      <c r="C18" s="1" t="s">
        <v>254</v>
      </c>
      <c r="D18" s="1" t="s">
        <v>8</v>
      </c>
      <c r="E18" s="9" t="s">
        <v>5</v>
      </c>
      <c r="F18" s="9">
        <v>380</v>
      </c>
      <c r="G18" s="9"/>
      <c r="H18" s="9"/>
      <c r="I18" s="9"/>
      <c r="J18" s="16"/>
      <c r="K18" s="1"/>
    </row>
    <row r="19" spans="1:11" ht="16.5">
      <c r="A19" s="1" t="s">
        <v>13</v>
      </c>
      <c r="B19" s="1" t="s">
        <v>38</v>
      </c>
      <c r="C19" s="1" t="s">
        <v>255</v>
      </c>
      <c r="D19" s="1" t="s">
        <v>8</v>
      </c>
      <c r="E19" s="9" t="s">
        <v>5</v>
      </c>
      <c r="F19" s="9">
        <v>312</v>
      </c>
      <c r="G19" s="9"/>
      <c r="H19" s="9"/>
      <c r="I19" s="9"/>
      <c r="J19" s="16"/>
      <c r="K19" s="1"/>
    </row>
    <row r="20" spans="1:11" ht="16.5">
      <c r="A20" s="1" t="s">
        <v>13</v>
      </c>
      <c r="B20" s="1"/>
      <c r="C20" s="1" t="s">
        <v>256</v>
      </c>
      <c r="D20" s="1" t="s">
        <v>8</v>
      </c>
      <c r="E20" s="9" t="s">
        <v>5</v>
      </c>
      <c r="F20" s="9">
        <v>51</v>
      </c>
      <c r="G20" s="9"/>
      <c r="H20" s="9"/>
      <c r="I20" s="9"/>
      <c r="J20" s="16"/>
      <c r="K20" s="1"/>
    </row>
    <row r="21" spans="1:11" ht="16.5">
      <c r="A21" s="1" t="s">
        <v>13</v>
      </c>
      <c r="B21" s="1" t="s">
        <v>437</v>
      </c>
      <c r="C21" s="1" t="s">
        <v>135</v>
      </c>
      <c r="D21" s="1" t="s">
        <v>8</v>
      </c>
      <c r="E21" s="9" t="s">
        <v>5</v>
      </c>
      <c r="F21" s="9">
        <v>709</v>
      </c>
      <c r="G21" s="9"/>
      <c r="H21" s="9"/>
      <c r="I21" s="9"/>
      <c r="J21" s="16"/>
      <c r="K21" s="1" t="s">
        <v>257</v>
      </c>
    </row>
    <row r="22" spans="1:11" ht="16.5">
      <c r="A22" s="1" t="s">
        <v>13</v>
      </c>
      <c r="B22" s="1" t="s">
        <v>97</v>
      </c>
      <c r="C22" s="1" t="s">
        <v>262</v>
      </c>
      <c r="D22" s="1" t="s">
        <v>8</v>
      </c>
      <c r="E22" s="9" t="s">
        <v>5</v>
      </c>
      <c r="F22" s="9">
        <v>1698</v>
      </c>
      <c r="G22" s="9"/>
      <c r="H22" s="9"/>
      <c r="I22" s="9"/>
      <c r="J22" s="16"/>
      <c r="K22" s="1" t="s">
        <v>257</v>
      </c>
    </row>
    <row r="23" spans="1:11" ht="16.5">
      <c r="A23" s="1" t="s">
        <v>272</v>
      </c>
      <c r="B23" s="1" t="s">
        <v>273</v>
      </c>
      <c r="C23" s="1" t="s">
        <v>274</v>
      </c>
      <c r="D23" s="1" t="s">
        <v>8</v>
      </c>
      <c r="E23" s="9" t="s">
        <v>5</v>
      </c>
      <c r="F23" s="9">
        <v>252</v>
      </c>
      <c r="G23" s="9"/>
      <c r="H23" s="9"/>
      <c r="I23" s="9"/>
      <c r="J23" s="16"/>
      <c r="K23" s="1" t="s">
        <v>275</v>
      </c>
    </row>
    <row r="24" spans="1:11" ht="16.5">
      <c r="A24" s="1" t="s">
        <v>13</v>
      </c>
      <c r="B24" s="1" t="s">
        <v>276</v>
      </c>
      <c r="C24" s="1" t="s">
        <v>277</v>
      </c>
      <c r="D24" s="1" t="s">
        <v>8</v>
      </c>
      <c r="E24" s="9" t="s">
        <v>121</v>
      </c>
      <c r="F24" s="9">
        <v>962</v>
      </c>
      <c r="G24" s="9">
        <v>802</v>
      </c>
      <c r="H24" s="9">
        <v>1219</v>
      </c>
      <c r="I24" s="9">
        <f>H24-G24</f>
        <v>417</v>
      </c>
      <c r="J24" s="16">
        <f>I24/G24</f>
        <v>0.51995012468827928</v>
      </c>
      <c r="K24" s="1" t="s">
        <v>278</v>
      </c>
    </row>
    <row r="25" spans="1:11" ht="16.5">
      <c r="A25" s="1" t="s">
        <v>14</v>
      </c>
      <c r="B25" s="1" t="s">
        <v>276</v>
      </c>
      <c r="C25" s="1" t="s">
        <v>65</v>
      </c>
      <c r="D25" s="1" t="s">
        <v>8</v>
      </c>
      <c r="E25" s="9" t="s">
        <v>121</v>
      </c>
      <c r="F25" s="9">
        <v>402</v>
      </c>
      <c r="G25" s="9">
        <v>268</v>
      </c>
      <c r="H25" s="9">
        <v>328</v>
      </c>
      <c r="I25" s="9">
        <f>H25-G25</f>
        <v>60</v>
      </c>
      <c r="J25" s="16">
        <f>I25/G25</f>
        <v>0.22388059701492538</v>
      </c>
      <c r="K25" s="1" t="s">
        <v>493</v>
      </c>
    </row>
    <row r="26" spans="1:11" ht="16.5">
      <c r="A26" s="1" t="s">
        <v>14</v>
      </c>
      <c r="B26" s="1" t="s">
        <v>276</v>
      </c>
      <c r="C26" s="1" t="s">
        <v>179</v>
      </c>
      <c r="D26" s="1" t="s">
        <v>8</v>
      </c>
      <c r="E26" s="9" t="s">
        <v>121</v>
      </c>
      <c r="F26" s="9">
        <v>470</v>
      </c>
      <c r="G26" s="9">
        <v>344</v>
      </c>
      <c r="H26" s="9">
        <v>484</v>
      </c>
      <c r="I26" s="9">
        <f>H26-G26</f>
        <v>140</v>
      </c>
      <c r="J26" s="16">
        <f>I26/G26</f>
        <v>0.40697674418604651</v>
      </c>
      <c r="K26" s="1" t="s">
        <v>279</v>
      </c>
    </row>
    <row r="27" spans="1:11" ht="16.5">
      <c r="A27" s="1" t="s">
        <v>13</v>
      </c>
      <c r="B27" s="1" t="s">
        <v>181</v>
      </c>
      <c r="C27" s="1" t="s">
        <v>281</v>
      </c>
      <c r="D27" s="1" t="s">
        <v>8</v>
      </c>
      <c r="E27" s="9" t="s">
        <v>5</v>
      </c>
      <c r="F27" s="9">
        <v>63</v>
      </c>
      <c r="G27" s="9"/>
      <c r="H27" s="9"/>
      <c r="I27" s="9"/>
      <c r="J27" s="16"/>
      <c r="K27" s="1"/>
    </row>
    <row r="28" spans="1:11" ht="16.5">
      <c r="A28" s="1" t="s">
        <v>13</v>
      </c>
      <c r="B28" s="1" t="s">
        <v>282</v>
      </c>
      <c r="C28" s="1" t="s">
        <v>283</v>
      </c>
      <c r="D28" s="1" t="s">
        <v>8</v>
      </c>
      <c r="E28" s="9" t="s">
        <v>5</v>
      </c>
      <c r="F28" s="9">
        <v>1939</v>
      </c>
      <c r="G28" s="9"/>
      <c r="H28" s="9"/>
      <c r="I28" s="9"/>
      <c r="J28" s="16"/>
      <c r="K28" s="1"/>
    </row>
    <row r="29" spans="1:11" ht="16.5">
      <c r="A29" s="1" t="s">
        <v>13</v>
      </c>
      <c r="B29" s="1" t="s">
        <v>251</v>
      </c>
      <c r="C29" s="1" t="s">
        <v>314</v>
      </c>
      <c r="D29" s="1" t="s">
        <v>8</v>
      </c>
      <c r="E29" s="9" t="s">
        <v>121</v>
      </c>
      <c r="F29" s="9">
        <v>33</v>
      </c>
      <c r="G29" s="9">
        <v>33</v>
      </c>
      <c r="H29" s="9">
        <v>44</v>
      </c>
      <c r="I29" s="9">
        <f>H29-G29</f>
        <v>11</v>
      </c>
      <c r="J29" s="16">
        <f>I29/G29</f>
        <v>0.33333333333333331</v>
      </c>
      <c r="K29" s="1"/>
    </row>
    <row r="30" spans="1:11" ht="16.5">
      <c r="A30" s="1" t="s">
        <v>13</v>
      </c>
      <c r="B30" s="1" t="s">
        <v>241</v>
      </c>
      <c r="C30" s="1" t="s">
        <v>165</v>
      </c>
      <c r="D30" s="1" t="s">
        <v>8</v>
      </c>
      <c r="E30" s="9" t="s">
        <v>121</v>
      </c>
      <c r="F30" s="9">
        <v>39</v>
      </c>
      <c r="G30" s="9">
        <v>39</v>
      </c>
      <c r="H30" s="9">
        <v>59</v>
      </c>
      <c r="I30" s="9">
        <f>H30-G30</f>
        <v>20</v>
      </c>
      <c r="J30" s="16">
        <f>I30/G30</f>
        <v>0.51282051282051277</v>
      </c>
      <c r="K30" s="1"/>
    </row>
    <row r="31" spans="1:11" ht="16.5">
      <c r="A31" s="1" t="s">
        <v>13</v>
      </c>
      <c r="B31" s="1" t="s">
        <v>241</v>
      </c>
      <c r="C31" s="1" t="s">
        <v>319</v>
      </c>
      <c r="D31" s="1" t="s">
        <v>8</v>
      </c>
      <c r="E31" s="9" t="s">
        <v>121</v>
      </c>
      <c r="F31" s="9">
        <v>39</v>
      </c>
      <c r="G31" s="9">
        <v>39</v>
      </c>
      <c r="H31" s="9">
        <v>76</v>
      </c>
      <c r="I31" s="9">
        <f>H31-G31</f>
        <v>37</v>
      </c>
      <c r="J31" s="16">
        <f>I31/G31</f>
        <v>0.94871794871794868</v>
      </c>
      <c r="K31" s="1"/>
    </row>
    <row r="32" spans="1:11" ht="16.5">
      <c r="A32" s="1" t="s">
        <v>13</v>
      </c>
      <c r="B32" s="1" t="s">
        <v>241</v>
      </c>
      <c r="C32" s="1" t="s">
        <v>165</v>
      </c>
      <c r="D32" s="1" t="s">
        <v>8</v>
      </c>
      <c r="E32" s="9" t="s">
        <v>121</v>
      </c>
      <c r="F32" s="9">
        <v>33</v>
      </c>
      <c r="G32" s="9">
        <v>33</v>
      </c>
      <c r="H32" s="9">
        <v>60</v>
      </c>
      <c r="I32" s="9">
        <f>H32-G32</f>
        <v>27</v>
      </c>
      <c r="J32" s="16">
        <f>I32/G32</f>
        <v>0.81818181818181823</v>
      </c>
      <c r="K32" s="1"/>
    </row>
    <row r="33" spans="1:11" ht="16.5">
      <c r="A33" s="1" t="s">
        <v>14</v>
      </c>
      <c r="B33" s="1" t="s">
        <v>276</v>
      </c>
      <c r="C33" s="1" t="s">
        <v>315</v>
      </c>
      <c r="D33" s="1" t="s">
        <v>8</v>
      </c>
      <c r="E33" s="1" t="s">
        <v>5</v>
      </c>
      <c r="F33" s="1">
        <v>81</v>
      </c>
      <c r="G33" s="1"/>
      <c r="H33" s="1"/>
      <c r="I33" s="1"/>
      <c r="J33" s="1"/>
      <c r="K33" s="1"/>
    </row>
    <row r="34" spans="1:11" ht="16.5">
      <c r="A34" s="1" t="s">
        <v>355</v>
      </c>
      <c r="B34" s="1" t="s">
        <v>356</v>
      </c>
      <c r="C34" s="1" t="s">
        <v>357</v>
      </c>
      <c r="D34" s="1" t="s">
        <v>8</v>
      </c>
      <c r="E34" s="1" t="s">
        <v>5</v>
      </c>
      <c r="F34" s="1">
        <v>588</v>
      </c>
      <c r="G34" s="1"/>
      <c r="H34" s="1"/>
      <c r="I34" s="1"/>
      <c r="J34" s="1"/>
      <c r="K34" s="1"/>
    </row>
    <row r="35" spans="1:11" ht="16.5">
      <c r="A35" s="1" t="s">
        <v>384</v>
      </c>
      <c r="B35" s="1" t="s">
        <v>386</v>
      </c>
      <c r="C35" s="1" t="s">
        <v>387</v>
      </c>
      <c r="D35" s="1" t="s">
        <v>8</v>
      </c>
      <c r="E35" s="1" t="s">
        <v>5</v>
      </c>
      <c r="F35" s="1">
        <v>862</v>
      </c>
      <c r="G35" s="1"/>
      <c r="H35" s="1"/>
      <c r="I35" s="1"/>
      <c r="J35" s="1"/>
      <c r="K35" s="1"/>
    </row>
    <row r="36" spans="1:11" ht="16.5">
      <c r="A36" s="1" t="s">
        <v>349</v>
      </c>
      <c r="B36" s="1" t="s">
        <v>350</v>
      </c>
      <c r="C36" s="1" t="s">
        <v>419</v>
      </c>
      <c r="D36" s="1" t="s">
        <v>8</v>
      </c>
      <c r="E36" s="1" t="s">
        <v>4</v>
      </c>
      <c r="F36" s="1">
        <v>598</v>
      </c>
      <c r="G36" s="1">
        <v>598</v>
      </c>
      <c r="H36" s="1">
        <v>693</v>
      </c>
      <c r="I36" s="9">
        <f>H36-G36</f>
        <v>95</v>
      </c>
      <c r="J36" s="16">
        <f>I36/G36</f>
        <v>0.15886287625418061</v>
      </c>
      <c r="K36" s="1" t="s">
        <v>662</v>
      </c>
    </row>
    <row r="37" spans="1:11" ht="16.5">
      <c r="A37" s="1" t="s">
        <v>349</v>
      </c>
      <c r="B37" s="1" t="s">
        <v>350</v>
      </c>
      <c r="C37" s="1" t="s">
        <v>419</v>
      </c>
      <c r="D37" s="1" t="s">
        <v>8</v>
      </c>
      <c r="E37" s="1" t="s">
        <v>121</v>
      </c>
      <c r="F37" s="1">
        <v>598</v>
      </c>
      <c r="G37" s="1">
        <v>598</v>
      </c>
      <c r="H37" s="1">
        <v>595</v>
      </c>
      <c r="I37" s="9">
        <f>H37-G37</f>
        <v>-3</v>
      </c>
      <c r="J37" s="16">
        <f>I37/G37</f>
        <v>-5.016722408026756E-3</v>
      </c>
      <c r="K37" s="1" t="s">
        <v>662</v>
      </c>
    </row>
    <row r="38" spans="1:11" ht="16.5">
      <c r="A38" s="1" t="s">
        <v>349</v>
      </c>
      <c r="B38" s="1" t="s">
        <v>350</v>
      </c>
      <c r="C38" s="1" t="s">
        <v>419</v>
      </c>
      <c r="D38" s="1" t="s">
        <v>8</v>
      </c>
      <c r="E38" s="1" t="s">
        <v>5</v>
      </c>
      <c r="F38" s="1">
        <v>598</v>
      </c>
      <c r="G38" s="1"/>
      <c r="H38" s="1"/>
      <c r="I38" s="1"/>
      <c r="J38" s="1"/>
      <c r="K38" s="1" t="s">
        <v>479</v>
      </c>
    </row>
    <row r="39" spans="1:11" ht="16.5">
      <c r="A39" s="1" t="s">
        <v>617</v>
      </c>
      <c r="B39" s="1" t="s">
        <v>616</v>
      </c>
      <c r="C39" s="1" t="s">
        <v>618</v>
      </c>
      <c r="D39" s="1" t="s">
        <v>8</v>
      </c>
      <c r="E39" s="1" t="s">
        <v>5</v>
      </c>
      <c r="F39" s="1">
        <v>469</v>
      </c>
    </row>
    <row r="40" spans="1:11" ht="16.5">
      <c r="A40" s="1" t="s">
        <v>654</v>
      </c>
      <c r="B40" s="1" t="s">
        <v>595</v>
      </c>
      <c r="C40" s="1" t="s">
        <v>622</v>
      </c>
      <c r="D40" s="1" t="s">
        <v>8</v>
      </c>
      <c r="E40" s="1" t="s">
        <v>5</v>
      </c>
      <c r="F40" s="1">
        <v>819</v>
      </c>
      <c r="K40" s="1" t="s">
        <v>625</v>
      </c>
    </row>
    <row r="41" spans="1:11" ht="16.5">
      <c r="A41" s="1" t="s">
        <v>639</v>
      </c>
      <c r="B41" s="1" t="s">
        <v>640</v>
      </c>
      <c r="C41" s="1" t="s">
        <v>639</v>
      </c>
      <c r="D41" s="1" t="s">
        <v>8</v>
      </c>
      <c r="E41" s="1" t="s">
        <v>121</v>
      </c>
      <c r="F41" s="1">
        <v>1291</v>
      </c>
      <c r="G41" s="1">
        <v>1291</v>
      </c>
      <c r="H41" s="1">
        <v>1674</v>
      </c>
      <c r="I41" s="9">
        <f>H41-G41</f>
        <v>383</v>
      </c>
      <c r="J41" s="16">
        <f>I41/G41</f>
        <v>0.29666924864446165</v>
      </c>
      <c r="K41" s="1" t="s">
        <v>655</v>
      </c>
    </row>
    <row r="42" spans="1:11" ht="16.5">
      <c r="A42" s="1"/>
      <c r="B42" s="1"/>
      <c r="C42" s="1"/>
      <c r="D42" s="1"/>
      <c r="E42" s="1"/>
      <c r="F42" s="1"/>
      <c r="G42" s="1"/>
      <c r="H42" s="1"/>
      <c r="I42" s="9"/>
      <c r="J42" s="16"/>
      <c r="K42" s="1"/>
    </row>
    <row r="43" spans="1:11" ht="16.5">
      <c r="A43" s="1"/>
      <c r="B43" s="1"/>
      <c r="C43" s="1"/>
      <c r="D43" s="1"/>
      <c r="E43" s="1"/>
      <c r="F43" s="1"/>
      <c r="G43" s="1"/>
      <c r="H43" s="1"/>
      <c r="I43" s="9"/>
      <c r="J43" s="16"/>
      <c r="K43" s="1"/>
    </row>
    <row r="44" spans="1:11" ht="16.5">
      <c r="A44" s="1"/>
      <c r="B44" s="1"/>
      <c r="C44" s="1"/>
      <c r="D44" s="1"/>
      <c r="E44" s="1"/>
      <c r="F44" s="1"/>
      <c r="G44" s="1"/>
      <c r="H44" s="1"/>
      <c r="I44" s="9"/>
      <c r="J44" s="16"/>
      <c r="K44" s="1"/>
    </row>
    <row r="45" spans="1:11" ht="16.5">
      <c r="A45" s="1"/>
      <c r="B45" s="1"/>
      <c r="C45" s="1"/>
      <c r="D45" s="1"/>
      <c r="E45" s="1"/>
      <c r="F45" s="1"/>
      <c r="G45" s="1"/>
      <c r="H45" s="1"/>
      <c r="I45" s="9"/>
      <c r="J45" s="16"/>
      <c r="K45" s="1"/>
    </row>
    <row r="46" spans="1:11" ht="16.5">
      <c r="A46" s="1"/>
      <c r="B46" s="1"/>
      <c r="C46" s="1"/>
      <c r="D46" s="1"/>
      <c r="E46" s="1"/>
      <c r="F46" s="1"/>
      <c r="G46" s="1"/>
      <c r="H46" s="1"/>
      <c r="I46" s="9"/>
      <c r="J46" s="16"/>
      <c r="K46" s="1"/>
    </row>
    <row r="47" spans="1:11" ht="16.5">
      <c r="A47" s="1"/>
      <c r="B47" s="1"/>
      <c r="C47" s="1"/>
      <c r="D47" s="1"/>
      <c r="E47" s="1"/>
      <c r="F47" s="1"/>
      <c r="G47" s="1"/>
      <c r="H47" s="1"/>
      <c r="I47" s="9"/>
      <c r="J47" s="16"/>
      <c r="K47" s="1"/>
    </row>
    <row r="48" spans="1:11" ht="16.5">
      <c r="A48" s="1"/>
      <c r="B48" s="1"/>
      <c r="C48" s="1"/>
      <c r="D48" s="1"/>
      <c r="E48" s="1"/>
      <c r="F48" s="1"/>
      <c r="G48" s="1"/>
      <c r="H48" s="1"/>
      <c r="I48" s="9"/>
      <c r="J48" s="16"/>
      <c r="K48" s="1"/>
    </row>
    <row r="49" spans="1:11" ht="16.5">
      <c r="A49" s="1"/>
      <c r="B49" s="1"/>
      <c r="C49" s="1"/>
      <c r="D49" s="1"/>
      <c r="E49" s="1"/>
      <c r="F49" s="1"/>
      <c r="G49" s="1"/>
      <c r="H49" s="1"/>
      <c r="I49" s="9"/>
      <c r="J49" s="16"/>
      <c r="K49" s="1"/>
    </row>
    <row r="50" spans="1:11" ht="16.5">
      <c r="A50" s="1"/>
      <c r="B50" s="1"/>
      <c r="C50" s="1"/>
      <c r="D50" s="1"/>
      <c r="E50" s="1"/>
      <c r="F50" s="1"/>
      <c r="G50" s="1"/>
      <c r="H50" s="1"/>
      <c r="I50" s="9"/>
      <c r="J50" s="16"/>
      <c r="K50" s="1"/>
    </row>
    <row r="51" spans="1:11" ht="16.5">
      <c r="A51" s="1"/>
      <c r="B51" s="1"/>
      <c r="C51" s="1"/>
      <c r="D51" s="1"/>
      <c r="E51" s="1"/>
      <c r="F51" s="1"/>
      <c r="G51" s="1"/>
      <c r="H51" s="1"/>
      <c r="I51" s="9"/>
      <c r="J51" s="16"/>
      <c r="K51" s="1"/>
    </row>
    <row r="52" spans="1:11" ht="16.5">
      <c r="A52" s="1"/>
      <c r="B52" s="1"/>
      <c r="C52" s="1"/>
      <c r="D52" s="1"/>
      <c r="E52" s="1"/>
      <c r="F52" s="1"/>
      <c r="G52" s="1"/>
      <c r="H52" s="1"/>
      <c r="I52" s="9"/>
      <c r="J52" s="16"/>
      <c r="K52" s="1"/>
    </row>
    <row r="53" spans="1:11" ht="16.5">
      <c r="A53" s="1"/>
      <c r="B53" s="1"/>
      <c r="C53" s="1"/>
      <c r="D53" s="1"/>
      <c r="E53" s="1"/>
      <c r="F53" s="1"/>
      <c r="G53" s="1"/>
      <c r="H53" s="1"/>
      <c r="I53" s="9"/>
      <c r="J53" s="16"/>
      <c r="K53" s="1"/>
    </row>
    <row r="54" spans="1:11" ht="16.5">
      <c r="A54" s="1"/>
      <c r="B54" s="1"/>
      <c r="C54" s="1"/>
      <c r="D54" s="1"/>
      <c r="E54" s="1"/>
      <c r="F54" s="1"/>
      <c r="G54" s="1"/>
      <c r="H54" s="1"/>
      <c r="I54" s="9"/>
      <c r="J54" s="16"/>
      <c r="K54" s="1"/>
    </row>
    <row r="55" spans="1:11" ht="16.5">
      <c r="A55" s="1"/>
      <c r="B55" s="1"/>
      <c r="C55" s="1"/>
      <c r="D55" s="1"/>
      <c r="E55" s="1"/>
      <c r="F55" s="1"/>
      <c r="G55" s="1"/>
      <c r="H55" s="1"/>
      <c r="I55" s="9"/>
      <c r="J55" s="16"/>
      <c r="K55" s="1"/>
    </row>
    <row r="56" spans="1:11" ht="16.5">
      <c r="A56" s="1"/>
      <c r="B56" s="1"/>
      <c r="C56" s="1"/>
      <c r="D56" s="1"/>
      <c r="E56" s="1"/>
      <c r="F56" s="1"/>
      <c r="G56" s="1"/>
      <c r="H56" s="1"/>
      <c r="I56" s="9"/>
      <c r="J56" s="16"/>
      <c r="K56" s="1"/>
    </row>
    <row r="57" spans="1:11" ht="16.5">
      <c r="A57" s="1"/>
      <c r="B57" s="1"/>
      <c r="C57" s="1"/>
      <c r="D57" s="1"/>
      <c r="E57" s="1"/>
      <c r="F57" s="1"/>
      <c r="G57" s="1"/>
      <c r="H57" s="1"/>
      <c r="I57" s="9"/>
      <c r="J57" s="16"/>
      <c r="K57" s="1"/>
    </row>
    <row r="58" spans="1:11" ht="16.5">
      <c r="A58" s="1"/>
      <c r="B58" s="1"/>
      <c r="C58" s="1"/>
      <c r="D58" s="1"/>
      <c r="E58" s="1"/>
      <c r="F58" s="1"/>
      <c r="G58" s="1"/>
      <c r="H58" s="1"/>
      <c r="I58" s="9"/>
      <c r="J58" s="16"/>
      <c r="K58" s="1"/>
    </row>
    <row r="59" spans="1:11" ht="16.5">
      <c r="A59" s="1"/>
      <c r="B59" s="1"/>
      <c r="C59" s="1"/>
      <c r="D59" s="1"/>
      <c r="E59" s="1"/>
      <c r="F59" s="1"/>
      <c r="G59" s="1"/>
      <c r="H59" s="1"/>
      <c r="I59" s="9"/>
      <c r="J59" s="16"/>
      <c r="K59" s="1"/>
    </row>
    <row r="60" spans="1:11" ht="16.5">
      <c r="A60" s="1"/>
      <c r="B60" s="1"/>
      <c r="C60" s="1"/>
      <c r="D60" s="1"/>
      <c r="E60" s="1"/>
      <c r="F60" s="1"/>
      <c r="G60" s="1"/>
      <c r="H60" s="1"/>
      <c r="I60" s="9"/>
      <c r="J60" s="16"/>
      <c r="K60" s="1"/>
    </row>
    <row r="61" spans="1:11" ht="16.5">
      <c r="A61" s="1"/>
      <c r="B61" s="1"/>
      <c r="C61" s="1"/>
      <c r="D61" s="1"/>
      <c r="E61" s="1"/>
      <c r="F61" s="1"/>
      <c r="G61" s="1"/>
      <c r="H61" s="1"/>
      <c r="I61" s="9"/>
      <c r="J61" s="16"/>
      <c r="K61" s="1"/>
    </row>
    <row r="62" spans="1:11" ht="16.5">
      <c r="A62" s="1"/>
      <c r="B62" s="1"/>
      <c r="C62" s="1"/>
      <c r="D62" s="1"/>
      <c r="E62" s="1"/>
      <c r="F62" s="1"/>
      <c r="G62" s="1"/>
      <c r="H62" s="1"/>
      <c r="I62" s="9"/>
      <c r="J62" s="16"/>
      <c r="K62" s="1"/>
    </row>
    <row r="63" spans="1:11" ht="16.5">
      <c r="A63" s="1"/>
      <c r="B63" s="1"/>
      <c r="C63" s="1"/>
      <c r="D63" s="1"/>
      <c r="E63" s="1"/>
      <c r="F63" s="1"/>
      <c r="G63" s="1"/>
      <c r="H63" s="1"/>
      <c r="I63" s="9"/>
      <c r="J63" s="16"/>
      <c r="K63" s="1"/>
    </row>
    <row r="64" spans="1:11" ht="16.5">
      <c r="A64" s="1"/>
      <c r="B64" s="1"/>
      <c r="C64" s="1"/>
      <c r="D64" s="1"/>
      <c r="E64" s="1"/>
      <c r="F64" s="1"/>
      <c r="G64" s="1"/>
      <c r="H64" s="1"/>
      <c r="I64" s="9"/>
      <c r="J64" s="16"/>
      <c r="K64" s="1"/>
    </row>
    <row r="65" spans="1:11" ht="16.5">
      <c r="A65" s="1"/>
      <c r="B65" s="1"/>
      <c r="C65" s="1"/>
      <c r="D65" s="1"/>
      <c r="E65" s="1"/>
      <c r="F65" s="1"/>
      <c r="G65" s="1"/>
      <c r="H65" s="1"/>
      <c r="I65" s="9"/>
      <c r="J65" s="16"/>
      <c r="K65" s="1"/>
    </row>
    <row r="66" spans="1:11" ht="16.5">
      <c r="A66" s="1"/>
      <c r="B66" s="1"/>
      <c r="C66" s="1"/>
      <c r="D66" s="1"/>
      <c r="E66" s="1"/>
      <c r="F66" s="1"/>
      <c r="G66" s="1"/>
      <c r="H66" s="1"/>
      <c r="I66" s="9"/>
      <c r="J66" s="16"/>
      <c r="K66" s="1"/>
    </row>
    <row r="67" spans="1:11" ht="16.5">
      <c r="A67" s="1"/>
      <c r="B67" s="1"/>
      <c r="C67" s="1"/>
      <c r="D67" s="1"/>
      <c r="E67" s="1"/>
      <c r="F67" s="1"/>
      <c r="G67" s="1"/>
      <c r="H67" s="1"/>
      <c r="I67" s="9"/>
      <c r="J67" s="16"/>
      <c r="K67" s="1"/>
    </row>
    <row r="68" spans="1:11" ht="16.5">
      <c r="A68" s="1"/>
      <c r="B68" s="1"/>
      <c r="C68" s="1"/>
      <c r="D68" s="1"/>
      <c r="E68" s="1"/>
      <c r="F68" s="1"/>
      <c r="G68" s="1"/>
      <c r="H68" s="1"/>
      <c r="I68" s="9"/>
      <c r="J68" s="16"/>
      <c r="K68" s="1"/>
    </row>
    <row r="69" spans="1:11" ht="16.5">
      <c r="A69" s="1"/>
      <c r="B69" s="1"/>
      <c r="C69" s="1"/>
      <c r="D69" s="1"/>
      <c r="E69" s="1"/>
      <c r="F69" s="1"/>
      <c r="G69" s="1"/>
      <c r="H69" s="1"/>
      <c r="I69" s="9"/>
      <c r="J69" s="16"/>
      <c r="K69" s="1"/>
    </row>
    <row r="70" spans="1:11" ht="16.5">
      <c r="A70" s="1"/>
      <c r="B70" s="1"/>
      <c r="C70" s="1"/>
      <c r="D70" s="1"/>
      <c r="E70" s="1"/>
      <c r="F70" s="1"/>
      <c r="G70" s="1"/>
      <c r="H70" s="1"/>
      <c r="I70" s="9"/>
      <c r="J70" s="16"/>
      <c r="K70" s="1"/>
    </row>
    <row r="71" spans="1:11" ht="16.5">
      <c r="A71" s="1"/>
      <c r="B71" s="1"/>
      <c r="C71" s="1"/>
      <c r="D71" s="1"/>
      <c r="E71" s="1"/>
      <c r="F71" s="1"/>
      <c r="G71" s="1"/>
      <c r="H71" s="1"/>
      <c r="I71" s="9"/>
      <c r="J71" s="16"/>
      <c r="K71" s="1"/>
    </row>
    <row r="72" spans="1:11" ht="16.5">
      <c r="A72" s="1"/>
      <c r="B72" s="1"/>
      <c r="C72" s="1"/>
      <c r="D72" s="1"/>
      <c r="E72" s="1"/>
      <c r="F72" s="1"/>
      <c r="G72" s="1"/>
      <c r="H72" s="1"/>
      <c r="I72" s="9"/>
      <c r="J72" s="16"/>
      <c r="K72" s="1"/>
    </row>
    <row r="73" spans="1:11" ht="16.5">
      <c r="A73" s="1"/>
      <c r="B73" s="1"/>
      <c r="C73" s="1"/>
      <c r="D73" s="1"/>
      <c r="E73" s="1"/>
      <c r="F73" s="1"/>
      <c r="G73" s="1"/>
      <c r="H73" s="1"/>
      <c r="I73" s="9"/>
      <c r="J73" s="16"/>
      <c r="K73" s="1"/>
    </row>
    <row r="74" spans="1:11" ht="16.5">
      <c r="A74" s="1"/>
      <c r="B74" s="1"/>
      <c r="C74" s="1"/>
      <c r="D74" s="1"/>
      <c r="E74" s="1"/>
      <c r="F74" s="1"/>
      <c r="G74" s="1"/>
      <c r="H74" s="1"/>
      <c r="I74" s="9"/>
      <c r="J74" s="16"/>
      <c r="K74" s="1"/>
    </row>
    <row r="75" spans="1:11" ht="16.5">
      <c r="A75" s="1"/>
      <c r="B75" s="1"/>
      <c r="C75" s="1"/>
      <c r="D75" s="1"/>
      <c r="E75" s="1"/>
      <c r="F75" s="1"/>
      <c r="G75" s="1"/>
      <c r="H75" s="1"/>
      <c r="I75" s="9"/>
      <c r="J75" s="16"/>
      <c r="K75" s="1"/>
    </row>
    <row r="76" spans="1:11" ht="16.5">
      <c r="A76" s="1"/>
      <c r="B76" s="1"/>
      <c r="C76" s="1"/>
      <c r="D76" s="1"/>
      <c r="E76" s="1"/>
      <c r="F76" s="1"/>
      <c r="G76" s="1"/>
      <c r="H76" s="1"/>
      <c r="I76" s="9"/>
      <c r="J76" s="16"/>
      <c r="K76" s="1"/>
    </row>
    <row r="77" spans="1:11" ht="16.5">
      <c r="A77" s="1"/>
      <c r="B77" s="1"/>
      <c r="C77" s="1"/>
      <c r="D77" s="1"/>
      <c r="E77" s="1"/>
      <c r="F77" s="1"/>
      <c r="G77" s="1"/>
      <c r="H77" s="1"/>
      <c r="I77" s="9"/>
      <c r="J77" s="16"/>
      <c r="K77" s="1"/>
    </row>
    <row r="78" spans="1:11" ht="16.5">
      <c r="A78" s="1"/>
      <c r="B78" s="1"/>
      <c r="C78" s="1"/>
      <c r="D78" s="1"/>
      <c r="E78" s="1"/>
      <c r="F78" s="1"/>
      <c r="G78" s="1"/>
      <c r="H78" s="1"/>
      <c r="I78" s="9"/>
      <c r="J78" s="16"/>
      <c r="K78" s="1"/>
    </row>
    <row r="79" spans="1:11" ht="16.5">
      <c r="A79" s="1"/>
      <c r="B79" s="1"/>
      <c r="C79" s="1"/>
      <c r="D79" s="1"/>
      <c r="E79" s="1"/>
      <c r="F79" s="1"/>
      <c r="G79" s="1"/>
      <c r="H79" s="1"/>
      <c r="I79" s="9"/>
      <c r="J79" s="16"/>
      <c r="K79" s="1"/>
    </row>
    <row r="80" spans="1:11" ht="16.5">
      <c r="A80" s="1"/>
      <c r="B80" s="1"/>
      <c r="C80" s="1"/>
      <c r="D80" s="1"/>
      <c r="E80" s="1"/>
      <c r="F80" s="1"/>
      <c r="G80" s="1"/>
      <c r="H80" s="1"/>
      <c r="I80" s="9"/>
      <c r="J80" s="16"/>
      <c r="K80" s="1"/>
    </row>
    <row r="81" spans="1:11" ht="16.5">
      <c r="A81" s="1"/>
      <c r="B81" s="1"/>
      <c r="C81" s="1"/>
      <c r="D81" s="1"/>
      <c r="E81" s="1"/>
      <c r="F81" s="1"/>
      <c r="G81" s="1"/>
      <c r="H81" s="1"/>
      <c r="I81" s="9"/>
      <c r="J81" s="16"/>
      <c r="K81" s="1"/>
    </row>
    <row r="82" spans="1:11" ht="16.5">
      <c r="A82" s="1"/>
      <c r="B82" s="1"/>
      <c r="C82" s="1"/>
      <c r="D82" s="1"/>
      <c r="E82" s="1"/>
      <c r="F82" s="1"/>
      <c r="G82" s="1"/>
      <c r="H82" s="1"/>
      <c r="I82" s="9"/>
      <c r="J82" s="16"/>
      <c r="K82" s="1"/>
    </row>
    <row r="83" spans="1:11" ht="16.5">
      <c r="A83" s="1"/>
      <c r="B83" s="1"/>
      <c r="C83" s="1"/>
      <c r="D83" s="1"/>
      <c r="E83" s="1"/>
      <c r="F83" s="1"/>
      <c r="G83" s="1"/>
      <c r="H83" s="1"/>
      <c r="I83" s="9"/>
      <c r="J83" s="16"/>
      <c r="K83" s="1"/>
    </row>
    <row r="84" spans="1:11" ht="16.5">
      <c r="A84" s="1"/>
      <c r="B84" s="1"/>
      <c r="C84" s="1"/>
      <c r="D84" s="1"/>
      <c r="E84" s="1"/>
      <c r="F84" s="1"/>
      <c r="G84" s="1"/>
      <c r="H84" s="1"/>
      <c r="I84" s="9"/>
      <c r="J84" s="16"/>
      <c r="K84" s="1"/>
    </row>
    <row r="85" spans="1:11" ht="16.5">
      <c r="A85" s="1"/>
      <c r="B85" s="1"/>
      <c r="C85" s="1"/>
      <c r="D85" s="1"/>
      <c r="E85" s="1"/>
      <c r="F85" s="1"/>
      <c r="G85" s="1"/>
      <c r="H85" s="1"/>
      <c r="I85" s="9"/>
      <c r="J85" s="16"/>
      <c r="K85" s="1"/>
    </row>
    <row r="86" spans="1:11" ht="16.5">
      <c r="A86" s="1"/>
      <c r="B86" s="1"/>
      <c r="C86" s="1"/>
      <c r="D86" s="1"/>
      <c r="E86" s="1"/>
      <c r="F86" s="1"/>
      <c r="G86" s="1"/>
      <c r="H86" s="1"/>
      <c r="I86" s="9"/>
      <c r="J86" s="16"/>
      <c r="K86" s="1"/>
    </row>
    <row r="87" spans="1:11" ht="16.5">
      <c r="A87" s="1"/>
      <c r="B87" s="1"/>
      <c r="C87" s="1"/>
      <c r="D87" s="1"/>
      <c r="E87" s="1"/>
      <c r="F87" s="1"/>
      <c r="G87" s="1"/>
      <c r="H87" s="1"/>
      <c r="I87" s="9"/>
      <c r="J87" s="16"/>
      <c r="K87" s="1"/>
    </row>
    <row r="88" spans="1:11" ht="16.5">
      <c r="A88" s="1"/>
      <c r="B88" s="1"/>
      <c r="C88" s="1"/>
      <c r="D88" s="1"/>
      <c r="E88" s="1"/>
      <c r="F88" s="1"/>
      <c r="G88" s="1"/>
      <c r="H88" s="1"/>
      <c r="I88" s="9"/>
      <c r="J88" s="16"/>
      <c r="K88" s="1"/>
    </row>
    <row r="89" spans="1:11" ht="16.5">
      <c r="A89" s="1"/>
      <c r="B89" s="1"/>
      <c r="C89" s="1"/>
      <c r="D89" s="1"/>
      <c r="E89" s="1"/>
      <c r="F89" s="1"/>
      <c r="G89" s="1"/>
      <c r="H89" s="1"/>
      <c r="I89" s="9"/>
      <c r="J89" s="16"/>
      <c r="K89" s="1"/>
    </row>
    <row r="90" spans="1:11" ht="16.5">
      <c r="A90" s="1"/>
      <c r="B90" s="1"/>
      <c r="C90" s="1"/>
      <c r="D90" s="1"/>
      <c r="E90" s="1"/>
      <c r="F90" s="1"/>
      <c r="G90" s="1"/>
      <c r="H90" s="1"/>
      <c r="I90" s="9"/>
      <c r="J90" s="16"/>
      <c r="K90" s="1"/>
    </row>
    <row r="91" spans="1:11" ht="16.5">
      <c r="A91" s="1"/>
      <c r="B91" s="1"/>
      <c r="C91" s="1"/>
      <c r="D91" s="1"/>
      <c r="E91" s="1"/>
      <c r="F91" s="1"/>
      <c r="G91" s="1"/>
      <c r="H91" s="1"/>
      <c r="I91" s="9"/>
      <c r="J91" s="16"/>
      <c r="K91" s="1"/>
    </row>
    <row r="92" spans="1:11" ht="16.5">
      <c r="A92" s="1"/>
      <c r="B92" s="1"/>
      <c r="C92" s="1"/>
      <c r="D92" s="1"/>
      <c r="E92" s="1"/>
      <c r="F92" s="1"/>
      <c r="G92" s="1"/>
      <c r="H92" s="1"/>
      <c r="I92" s="9"/>
      <c r="J92" s="16"/>
      <c r="K92" s="1"/>
    </row>
    <row r="93" spans="1:11" ht="16.5">
      <c r="A93" s="1"/>
      <c r="B93" s="1"/>
      <c r="C93" s="1"/>
      <c r="D93" s="1"/>
      <c r="E93" s="1"/>
      <c r="F93" s="1"/>
      <c r="G93" s="1"/>
      <c r="H93" s="1"/>
      <c r="I93" s="9"/>
      <c r="J93" s="16"/>
      <c r="K93" s="1"/>
    </row>
    <row r="94" spans="1:11" ht="16.5">
      <c r="A94" s="1"/>
      <c r="B94" s="1"/>
      <c r="C94" s="1"/>
      <c r="D94" s="1"/>
      <c r="E94" s="1"/>
      <c r="F94" s="1"/>
      <c r="G94" s="1"/>
      <c r="H94" s="1"/>
      <c r="I94" s="9"/>
      <c r="J94" s="16"/>
      <c r="K94" s="1"/>
    </row>
    <row r="95" spans="1:11" ht="16.5">
      <c r="A95" s="1"/>
      <c r="B95" s="1"/>
      <c r="C95" s="1"/>
      <c r="D95" s="1"/>
      <c r="E95" s="1"/>
      <c r="F95" s="1"/>
      <c r="G95" s="1"/>
      <c r="H95" s="1"/>
      <c r="I95" s="9"/>
      <c r="J95" s="16"/>
      <c r="K95" s="1"/>
    </row>
    <row r="96" spans="1:11" ht="16.5">
      <c r="A96" s="1"/>
      <c r="B96" s="1"/>
      <c r="C96" s="1"/>
      <c r="D96" s="1"/>
      <c r="E96" s="1"/>
      <c r="F96" s="1"/>
      <c r="G96" s="1"/>
      <c r="H96" s="1"/>
      <c r="I96" s="9"/>
      <c r="J96" s="16"/>
      <c r="K96" s="1"/>
    </row>
    <row r="97" spans="1:11" ht="16.5">
      <c r="A97" s="1"/>
      <c r="B97" s="1"/>
      <c r="C97" s="1"/>
      <c r="D97" s="1"/>
      <c r="E97" s="1"/>
      <c r="F97" s="1"/>
      <c r="G97" s="1"/>
      <c r="H97" s="1"/>
      <c r="I97" s="9"/>
      <c r="J97" s="16"/>
      <c r="K97" s="1"/>
    </row>
    <row r="98" spans="1:11" ht="16.5">
      <c r="A98" s="1"/>
      <c r="B98" s="1"/>
      <c r="C98" s="1"/>
      <c r="D98" s="1"/>
      <c r="E98" s="1"/>
      <c r="F98" s="1"/>
      <c r="G98" s="1"/>
      <c r="H98" s="1"/>
      <c r="I98" s="9"/>
      <c r="J98" s="16"/>
      <c r="K98" s="1"/>
    </row>
    <row r="99" spans="1:11" ht="16.5">
      <c r="A99" s="1"/>
      <c r="B99" s="1"/>
      <c r="C99" s="1"/>
      <c r="D99" s="1"/>
      <c r="E99" s="1"/>
      <c r="F99" s="1"/>
      <c r="G99" s="1"/>
      <c r="H99" s="1"/>
      <c r="I99" s="9"/>
      <c r="J99" s="16"/>
      <c r="K99" s="1"/>
    </row>
    <row r="100" spans="1:11" ht="16.5">
      <c r="A100" s="1"/>
      <c r="B100" s="1"/>
      <c r="C100" s="1"/>
      <c r="D100" s="1"/>
      <c r="E100" s="1"/>
      <c r="F100" s="1"/>
      <c r="G100" s="1"/>
      <c r="H100" s="1"/>
      <c r="I100" s="9"/>
      <c r="J100" s="16"/>
      <c r="K100" s="1"/>
    </row>
    <row r="101" spans="1:11" ht="16.5">
      <c r="A101" s="1"/>
      <c r="B101" s="1"/>
      <c r="C101" s="1"/>
      <c r="D101" s="1"/>
      <c r="E101" s="1"/>
      <c r="F101" s="1"/>
      <c r="G101" s="1"/>
      <c r="H101" s="1"/>
      <c r="I101" s="9"/>
      <c r="J101" s="16"/>
      <c r="K101" s="1"/>
    </row>
    <row r="102" spans="1:11" ht="16.5">
      <c r="A102" s="1"/>
      <c r="B102" s="1"/>
      <c r="C102" s="1"/>
      <c r="D102" s="1"/>
      <c r="E102" s="1"/>
      <c r="F102" s="1"/>
      <c r="G102" s="1"/>
      <c r="H102" s="1"/>
      <c r="I102" s="9"/>
      <c r="J102" s="16"/>
      <c r="K102" s="1"/>
    </row>
    <row r="103" spans="1:11" ht="16.5">
      <c r="A103" s="1"/>
      <c r="B103" s="1"/>
      <c r="C103" s="1"/>
      <c r="D103" s="1"/>
      <c r="E103" s="1"/>
      <c r="F103" s="1"/>
      <c r="G103" s="1"/>
      <c r="H103" s="1"/>
      <c r="I103" s="9"/>
      <c r="J103" s="16"/>
      <c r="K103" s="1"/>
    </row>
    <row r="104" spans="1:11" ht="16.5">
      <c r="A104" s="1"/>
      <c r="B104" s="1"/>
      <c r="C104" s="1"/>
      <c r="D104" s="1"/>
      <c r="E104" s="1"/>
      <c r="F104" s="1"/>
      <c r="G104" s="1"/>
      <c r="H104" s="1"/>
      <c r="I104" s="9"/>
      <c r="J104" s="16"/>
      <c r="K104" s="1"/>
    </row>
    <row r="105" spans="1:11" ht="16.5">
      <c r="A105" s="1"/>
      <c r="B105" s="1"/>
      <c r="C105" s="1"/>
      <c r="D105" s="1"/>
      <c r="E105" s="1"/>
      <c r="F105" s="1"/>
      <c r="G105" s="1"/>
      <c r="H105" s="1"/>
      <c r="I105" s="9"/>
      <c r="J105" s="16"/>
      <c r="K105" s="1"/>
    </row>
    <row r="106" spans="1:11" ht="16.5">
      <c r="A106" s="1"/>
      <c r="B106" s="1"/>
      <c r="C106" s="1"/>
      <c r="D106" s="1"/>
      <c r="E106" s="1"/>
      <c r="F106" s="1"/>
      <c r="G106" s="1"/>
      <c r="H106" s="1"/>
      <c r="I106" s="9"/>
      <c r="J106" s="16"/>
      <c r="K106" s="1"/>
    </row>
    <row r="107" spans="1:11" ht="16.5">
      <c r="A107" s="1"/>
      <c r="B107" s="1"/>
      <c r="C107" s="1"/>
      <c r="D107" s="1"/>
      <c r="E107" s="1"/>
      <c r="F107" s="1"/>
      <c r="G107" s="1"/>
      <c r="H107" s="1"/>
      <c r="I107" s="9"/>
      <c r="J107" s="16"/>
      <c r="K107" s="1"/>
    </row>
    <row r="108" spans="1:11" ht="16.5">
      <c r="A108" s="1"/>
      <c r="B108" s="1"/>
      <c r="C108" s="1"/>
      <c r="D108" s="1"/>
      <c r="E108" s="1"/>
      <c r="F108" s="1"/>
      <c r="G108" s="1"/>
      <c r="H108" s="1"/>
      <c r="I108" s="9"/>
      <c r="J108" s="16"/>
      <c r="K108" s="1"/>
    </row>
    <row r="109" spans="1:11" ht="16.5">
      <c r="A109" s="1"/>
      <c r="B109" s="1"/>
      <c r="C109" s="1"/>
      <c r="D109" s="1"/>
      <c r="E109" s="1"/>
      <c r="F109" s="1"/>
      <c r="G109" s="1"/>
      <c r="H109" s="1"/>
      <c r="I109" s="9"/>
      <c r="J109" s="16"/>
      <c r="K109" s="1"/>
    </row>
    <row r="110" spans="1:11" ht="16.5">
      <c r="A110" s="1"/>
      <c r="B110" s="1"/>
      <c r="C110" s="1"/>
      <c r="D110" s="1"/>
      <c r="E110" s="1"/>
      <c r="F110" s="1"/>
      <c r="G110" s="1"/>
      <c r="H110" s="1"/>
      <c r="I110" s="9"/>
      <c r="J110" s="16"/>
      <c r="K110" s="1"/>
    </row>
    <row r="111" spans="1:11" ht="16.5">
      <c r="A111" s="1"/>
      <c r="B111" s="1"/>
      <c r="C111" s="1"/>
      <c r="D111" s="1"/>
      <c r="E111" s="1"/>
      <c r="F111" s="1"/>
      <c r="G111" s="1"/>
      <c r="H111" s="1"/>
      <c r="I111" s="9"/>
      <c r="J111" s="16"/>
      <c r="K111" s="1"/>
    </row>
    <row r="112" spans="1:11" ht="16.5">
      <c r="A112" s="1"/>
      <c r="B112" s="1"/>
      <c r="C112" s="1"/>
      <c r="D112" s="1"/>
      <c r="E112" s="1"/>
      <c r="F112" s="1"/>
      <c r="G112" s="1"/>
      <c r="H112" s="1"/>
      <c r="I112" s="9"/>
      <c r="J112" s="16"/>
      <c r="K112" s="1"/>
    </row>
    <row r="113" spans="1:11" ht="16.5">
      <c r="A113" s="1"/>
      <c r="B113" s="1"/>
      <c r="C113" s="1"/>
      <c r="D113" s="1"/>
      <c r="E113" s="1"/>
      <c r="F113" s="1"/>
      <c r="G113" s="1"/>
      <c r="H113" s="1"/>
      <c r="I113" s="9"/>
      <c r="J113" s="16"/>
      <c r="K113" s="1"/>
    </row>
    <row r="114" spans="1:11" ht="16.5">
      <c r="A114" s="1"/>
      <c r="B114" s="1"/>
      <c r="C114" s="1"/>
      <c r="D114" s="1"/>
      <c r="E114" s="1"/>
      <c r="F114" s="1"/>
      <c r="G114" s="1"/>
      <c r="H114" s="1"/>
      <c r="I114" s="9"/>
      <c r="J114" s="16"/>
      <c r="K114" s="1"/>
    </row>
    <row r="115" spans="1:11" ht="16.5">
      <c r="A115" s="1"/>
      <c r="B115" s="1"/>
      <c r="C115" s="1"/>
      <c r="D115" s="1"/>
      <c r="E115" s="1"/>
      <c r="F115" s="1"/>
      <c r="G115" s="1"/>
      <c r="H115" s="1"/>
      <c r="I115" s="9"/>
      <c r="J115" s="16"/>
      <c r="K115" s="1"/>
    </row>
    <row r="116" spans="1:11" ht="16.5">
      <c r="A116" s="1"/>
      <c r="B116" s="1"/>
      <c r="C116" s="1"/>
      <c r="D116" s="1"/>
      <c r="E116" s="1"/>
      <c r="F116" s="1"/>
      <c r="G116" s="1"/>
      <c r="H116" s="1"/>
      <c r="I116" s="9"/>
      <c r="J116" s="16"/>
      <c r="K116" s="1"/>
    </row>
    <row r="117" spans="1:11" ht="16.5">
      <c r="A117" s="1"/>
      <c r="B117" s="1"/>
      <c r="C117" s="1"/>
      <c r="D117" s="1"/>
      <c r="E117" s="1"/>
      <c r="F117" s="1"/>
      <c r="G117" s="1"/>
      <c r="H117" s="1"/>
      <c r="I117" s="9"/>
      <c r="J117" s="16"/>
      <c r="K117" s="1"/>
    </row>
    <row r="118" spans="1:11" ht="16.5">
      <c r="A118" s="1"/>
      <c r="B118" s="1"/>
      <c r="C118" s="1"/>
      <c r="D118" s="1"/>
      <c r="E118" s="1"/>
      <c r="F118" s="1"/>
      <c r="G118" s="1"/>
      <c r="H118" s="1"/>
      <c r="I118" s="9"/>
      <c r="J118" s="16"/>
      <c r="K118" s="1"/>
    </row>
    <row r="119" spans="1:11" ht="16.5">
      <c r="A119" s="1"/>
      <c r="B119" s="1"/>
      <c r="C119" s="1"/>
      <c r="D119" s="1"/>
      <c r="E119" s="1"/>
      <c r="F119" s="1"/>
      <c r="G119" s="1"/>
      <c r="H119" s="1"/>
      <c r="I119" s="9"/>
      <c r="J119" s="16"/>
      <c r="K119" s="1"/>
    </row>
    <row r="120" spans="1:11" ht="16.5">
      <c r="A120" s="1"/>
      <c r="B120" s="1"/>
      <c r="C120" s="1"/>
      <c r="D120" s="1"/>
      <c r="E120" s="1"/>
      <c r="F120" s="1"/>
      <c r="G120" s="1"/>
      <c r="H120" s="1"/>
      <c r="I120" s="9"/>
      <c r="J120" s="16"/>
      <c r="K120" s="1"/>
    </row>
    <row r="121" spans="1:11" ht="16.5">
      <c r="A121" s="1"/>
      <c r="B121" s="1"/>
      <c r="C121" s="1"/>
      <c r="D121" s="1"/>
      <c r="E121" s="1"/>
      <c r="F121" s="1"/>
      <c r="G121" s="1"/>
      <c r="H121" s="1"/>
      <c r="I121" s="9"/>
      <c r="J121" s="16"/>
      <c r="K121" s="1"/>
    </row>
    <row r="122" spans="1:11" ht="16.5">
      <c r="A122" s="1"/>
      <c r="B122" s="1"/>
      <c r="C122" s="1"/>
      <c r="D122" s="1"/>
      <c r="E122" s="1"/>
      <c r="F122" s="1"/>
      <c r="G122" s="1"/>
      <c r="H122" s="1"/>
      <c r="I122" s="9"/>
      <c r="J122" s="16"/>
      <c r="K122" s="1"/>
    </row>
    <row r="123" spans="1:11" ht="16.5">
      <c r="A123" s="1"/>
      <c r="B123" s="1"/>
      <c r="C123" s="1"/>
      <c r="D123" s="1"/>
      <c r="E123" s="1"/>
      <c r="F123" s="1"/>
      <c r="G123" s="1"/>
      <c r="H123" s="1"/>
      <c r="I123" s="9"/>
      <c r="J123" s="16"/>
      <c r="K123" s="1"/>
    </row>
    <row r="124" spans="1:11" ht="16.5">
      <c r="A124" s="1"/>
      <c r="B124" s="1"/>
      <c r="C124" s="1"/>
      <c r="D124" s="1"/>
      <c r="E124" s="1"/>
      <c r="F124" s="1"/>
      <c r="G124" s="1"/>
      <c r="H124" s="1"/>
      <c r="I124" s="9"/>
      <c r="J124" s="16"/>
      <c r="K124" s="1"/>
    </row>
    <row r="125" spans="1:11" ht="16.5">
      <c r="A125" s="1"/>
      <c r="B125" s="1"/>
      <c r="C125" s="1"/>
      <c r="D125" s="1"/>
      <c r="E125" s="1"/>
      <c r="F125" s="1"/>
      <c r="G125" s="1"/>
      <c r="H125" s="1"/>
      <c r="I125" s="9"/>
      <c r="J125" s="16"/>
      <c r="K125" s="1"/>
    </row>
    <row r="126" spans="1:11" ht="16.5">
      <c r="A126" s="1"/>
      <c r="B126" s="1"/>
      <c r="C126" s="1"/>
      <c r="D126" s="1"/>
      <c r="E126" s="1"/>
      <c r="F126" s="1"/>
      <c r="G126" s="1"/>
      <c r="H126" s="1"/>
      <c r="I126" s="9"/>
      <c r="J126" s="16"/>
      <c r="K126" s="1"/>
    </row>
    <row r="127" spans="1:11" ht="16.5">
      <c r="A127" s="1"/>
      <c r="B127" s="1"/>
      <c r="C127" s="1"/>
      <c r="D127" s="1"/>
      <c r="E127" s="1"/>
      <c r="F127" s="1"/>
      <c r="G127" s="1"/>
      <c r="H127" s="1"/>
      <c r="I127" s="9"/>
      <c r="J127" s="16"/>
      <c r="K127" s="1"/>
    </row>
    <row r="128" spans="1:11" ht="16.5">
      <c r="A128" s="1"/>
      <c r="B128" s="1"/>
      <c r="C128" s="1"/>
      <c r="D128" s="1"/>
      <c r="E128" s="1"/>
      <c r="F128" s="1"/>
      <c r="G128" s="1"/>
      <c r="H128" s="1"/>
      <c r="I128" s="9"/>
      <c r="J128" s="16"/>
      <c r="K128" s="1"/>
    </row>
    <row r="129" spans="1:11" ht="16.5">
      <c r="A129" s="1"/>
      <c r="B129" s="1"/>
      <c r="C129" s="1"/>
      <c r="D129" s="1"/>
      <c r="E129" s="1"/>
      <c r="F129" s="1"/>
      <c r="G129" s="1"/>
      <c r="H129" s="1"/>
      <c r="I129" s="9"/>
      <c r="J129" s="16"/>
      <c r="K129" s="1"/>
    </row>
    <row r="130" spans="1:11" ht="16.5">
      <c r="A130" s="1"/>
      <c r="B130" s="1"/>
      <c r="C130" s="1"/>
      <c r="D130" s="1"/>
      <c r="E130" s="1"/>
      <c r="F130" s="1"/>
      <c r="G130" s="1"/>
      <c r="H130" s="1"/>
      <c r="I130" s="9"/>
      <c r="J130" s="16"/>
      <c r="K130" s="1"/>
    </row>
    <row r="131" spans="1:11" ht="16.5">
      <c r="A131" s="1"/>
      <c r="B131" s="1"/>
      <c r="C131" s="1"/>
      <c r="D131" s="1"/>
      <c r="E131" s="1"/>
      <c r="F131" s="1"/>
      <c r="G131" s="1"/>
      <c r="H131" s="1"/>
      <c r="I131" s="9"/>
      <c r="J131" s="16"/>
      <c r="K131" s="1"/>
    </row>
    <row r="132" spans="1:11" ht="16.5">
      <c r="A132" s="1"/>
      <c r="B132" s="1"/>
      <c r="C132" s="1"/>
      <c r="D132" s="1"/>
      <c r="E132" s="1"/>
      <c r="F132" s="1"/>
      <c r="G132" s="1"/>
      <c r="H132" s="1"/>
      <c r="I132" s="9"/>
      <c r="J132" s="16"/>
      <c r="K132" s="1"/>
    </row>
    <row r="133" spans="1:11" ht="16.5">
      <c r="A133" s="1"/>
      <c r="B133" s="1"/>
      <c r="C133" s="1"/>
      <c r="D133" s="1"/>
      <c r="E133" s="1"/>
      <c r="F133" s="1"/>
      <c r="G133" s="1"/>
      <c r="H133" s="1"/>
      <c r="I133" s="9"/>
      <c r="J133" s="16"/>
      <c r="K133" s="1"/>
    </row>
    <row r="134" spans="1:11" ht="16.5">
      <c r="A134" s="1"/>
      <c r="B134" s="1"/>
      <c r="C134" s="1"/>
      <c r="D134" s="1"/>
      <c r="E134" s="1"/>
      <c r="F134" s="1"/>
      <c r="G134" s="1"/>
      <c r="H134" s="1"/>
      <c r="I134" s="9"/>
      <c r="J134" s="16"/>
      <c r="K134" s="1"/>
    </row>
    <row r="135" spans="1:11" ht="16.5">
      <c r="A135" s="1"/>
      <c r="B135" s="1"/>
      <c r="C135" s="1"/>
      <c r="D135" s="1"/>
      <c r="E135" s="1"/>
      <c r="F135" s="1"/>
      <c r="G135" s="1"/>
      <c r="H135" s="1"/>
      <c r="I135" s="9"/>
      <c r="J135" s="16"/>
      <c r="K135" s="1"/>
    </row>
    <row r="136" spans="1:11" ht="16.5">
      <c r="A136" s="1"/>
      <c r="B136" s="1"/>
      <c r="C136" s="1"/>
      <c r="D136" s="1"/>
      <c r="E136" s="1"/>
      <c r="F136" s="1"/>
      <c r="G136" s="1"/>
      <c r="H136" s="1"/>
      <c r="I136" s="9"/>
      <c r="J136" s="16"/>
      <c r="K136" s="1"/>
    </row>
    <row r="137" spans="1:11" ht="16.5">
      <c r="A137" s="1"/>
      <c r="B137" s="1"/>
      <c r="C137" s="1"/>
      <c r="D137" s="1"/>
      <c r="E137" s="1"/>
      <c r="F137" s="1"/>
      <c r="G137" s="1"/>
      <c r="H137" s="1"/>
      <c r="I137" s="9"/>
      <c r="J137" s="16"/>
      <c r="K137" s="1"/>
    </row>
    <row r="138" spans="1:11" ht="16.5">
      <c r="A138" s="1"/>
      <c r="B138" s="1"/>
      <c r="C138" s="1"/>
      <c r="D138" s="1"/>
      <c r="E138" s="1"/>
      <c r="F138" s="1"/>
      <c r="G138" s="1"/>
      <c r="H138" s="1"/>
      <c r="I138" s="9"/>
      <c r="J138" s="16"/>
      <c r="K138" s="1"/>
    </row>
    <row r="139" spans="1:11" ht="16.5">
      <c r="A139" s="1"/>
      <c r="B139" s="1"/>
      <c r="C139" s="1"/>
      <c r="D139" s="1"/>
      <c r="E139" s="1"/>
      <c r="F139" s="1"/>
      <c r="G139" s="1"/>
      <c r="H139" s="1"/>
      <c r="I139" s="9"/>
      <c r="J139" s="16"/>
      <c r="K139" s="1"/>
    </row>
    <row r="140" spans="1:11" ht="16.5">
      <c r="A140" s="1"/>
      <c r="B140" s="1"/>
      <c r="C140" s="1"/>
      <c r="D140" s="1"/>
      <c r="E140" s="1"/>
      <c r="F140" s="1"/>
      <c r="G140" s="1"/>
      <c r="H140" s="1"/>
      <c r="I140" s="9"/>
      <c r="J140" s="16"/>
      <c r="K140" s="1"/>
    </row>
    <row r="141" spans="1:11" ht="16.5">
      <c r="A141" s="1"/>
      <c r="B141" s="1"/>
      <c r="C141" s="1"/>
      <c r="D141" s="1"/>
      <c r="E141" s="1"/>
      <c r="F141" s="1"/>
      <c r="G141" s="1"/>
      <c r="H141" s="1"/>
      <c r="I141" s="9"/>
      <c r="J141" s="16"/>
      <c r="K141" s="1"/>
    </row>
    <row r="142" spans="1:11" ht="16.5">
      <c r="A142" s="1"/>
      <c r="B142" s="1"/>
      <c r="C142" s="1"/>
      <c r="D142" s="1"/>
      <c r="E142" s="1"/>
      <c r="F142" s="1"/>
      <c r="G142" s="1"/>
      <c r="H142" s="1"/>
      <c r="I142" s="9"/>
      <c r="J142" s="16"/>
      <c r="K142" s="1"/>
    </row>
    <row r="143" spans="1:11" ht="16.5">
      <c r="A143" s="1"/>
      <c r="B143" s="1"/>
      <c r="C143" s="1"/>
      <c r="D143" s="1"/>
      <c r="E143" s="1"/>
      <c r="F143" s="1"/>
      <c r="G143" s="1"/>
      <c r="H143" s="1"/>
      <c r="I143" s="9"/>
      <c r="J143" s="16"/>
      <c r="K143" s="1"/>
    </row>
    <row r="144" spans="1:11" ht="16.5">
      <c r="A144" s="1"/>
      <c r="B144" s="1"/>
      <c r="C144" s="1"/>
      <c r="D144" s="1"/>
      <c r="E144" s="1"/>
      <c r="F144" s="1"/>
      <c r="G144" s="1"/>
      <c r="H144" s="1"/>
      <c r="I144" s="9"/>
      <c r="J144" s="16"/>
      <c r="K144" s="1"/>
    </row>
    <row r="145" spans="1:11" ht="16.5">
      <c r="A145" s="1"/>
      <c r="B145" s="1"/>
      <c r="C145" s="1"/>
      <c r="D145" s="1"/>
      <c r="E145" s="1"/>
      <c r="F145" s="1"/>
      <c r="G145" s="1"/>
      <c r="H145" s="1"/>
      <c r="I145" s="9"/>
      <c r="J145" s="16"/>
      <c r="K145" s="1"/>
    </row>
    <row r="146" spans="1:11" ht="16.5">
      <c r="A146" s="1"/>
      <c r="B146" s="1"/>
      <c r="C146" s="1"/>
      <c r="D146" s="1"/>
      <c r="E146" s="1"/>
      <c r="F146" s="1"/>
      <c r="G146" s="1"/>
      <c r="H146" s="1"/>
      <c r="I146" s="9"/>
      <c r="J146" s="16"/>
      <c r="K146" s="1"/>
    </row>
    <row r="147" spans="1:11" ht="16.5">
      <c r="A147" s="1"/>
      <c r="B147" s="1"/>
      <c r="C147" s="1"/>
      <c r="D147" s="1"/>
      <c r="E147" s="1"/>
      <c r="F147" s="1"/>
      <c r="G147" s="1"/>
      <c r="H147" s="1"/>
      <c r="I147" s="9"/>
      <c r="J147" s="16"/>
      <c r="K147" s="1"/>
    </row>
    <row r="148" spans="1:11" ht="16.5">
      <c r="A148" s="1"/>
      <c r="B148" s="1"/>
      <c r="C148" s="1"/>
      <c r="D148" s="1"/>
      <c r="E148" s="1"/>
      <c r="F148" s="1"/>
      <c r="G148" s="1"/>
      <c r="H148" s="1"/>
      <c r="I148" s="9"/>
      <c r="J148" s="16"/>
      <c r="K148" s="1"/>
    </row>
    <row r="149" spans="1:11" ht="16.5">
      <c r="A149" s="1"/>
      <c r="B149" s="1"/>
      <c r="C149" s="1"/>
      <c r="D149" s="1"/>
      <c r="E149" s="1"/>
      <c r="F149" s="1"/>
      <c r="G149" s="1"/>
      <c r="H149" s="1"/>
      <c r="I149" s="9"/>
      <c r="J149" s="16"/>
      <c r="K149" s="1"/>
    </row>
    <row r="150" spans="1:11" ht="16.5">
      <c r="A150" s="1"/>
      <c r="B150" s="1"/>
      <c r="C150" s="1"/>
      <c r="D150" s="1"/>
      <c r="E150" s="1"/>
      <c r="F150" s="1"/>
      <c r="G150" s="1"/>
      <c r="H150" s="1"/>
      <c r="I150" s="9"/>
      <c r="J150" s="16"/>
      <c r="K150" s="1"/>
    </row>
    <row r="151" spans="1:11" ht="16.5">
      <c r="A151" s="1"/>
      <c r="B151" s="1"/>
      <c r="C151" s="1"/>
      <c r="D151" s="1"/>
      <c r="E151" s="1"/>
      <c r="F151" s="1"/>
      <c r="G151" s="1"/>
      <c r="H151" s="1"/>
      <c r="I151" s="9"/>
      <c r="J151" s="16"/>
      <c r="K151" s="1"/>
    </row>
    <row r="152" spans="1:11" ht="16.5">
      <c r="A152" s="1"/>
      <c r="B152" s="1"/>
      <c r="C152" s="1"/>
      <c r="D152" s="1"/>
      <c r="E152" s="1"/>
      <c r="F152" s="1"/>
      <c r="G152" s="1"/>
      <c r="H152" s="1"/>
      <c r="I152" s="9"/>
      <c r="J152" s="16"/>
      <c r="K152" s="1"/>
    </row>
    <row r="153" spans="1:11" ht="16.5">
      <c r="A153" s="1"/>
      <c r="B153" s="1"/>
      <c r="C153" s="1"/>
      <c r="D153" s="1"/>
      <c r="E153" s="1"/>
      <c r="F153" s="1"/>
      <c r="G153" s="1"/>
      <c r="H153" s="1"/>
      <c r="I153" s="9"/>
      <c r="J153" s="16"/>
      <c r="K153" s="1"/>
    </row>
    <row r="154" spans="1:11" ht="16.5">
      <c r="A154" s="1"/>
      <c r="B154" s="1"/>
      <c r="C154" s="1"/>
      <c r="D154" s="1"/>
      <c r="E154" s="1"/>
      <c r="F154" s="1"/>
      <c r="G154" s="1"/>
      <c r="H154" s="1"/>
      <c r="I154" s="9"/>
      <c r="J154" s="16"/>
      <c r="K154" s="1"/>
    </row>
    <row r="155" spans="1:11" ht="16.5">
      <c r="A155" s="1"/>
      <c r="B155" s="1"/>
      <c r="C155" s="1"/>
      <c r="D155" s="1"/>
      <c r="E155" s="1"/>
      <c r="F155" s="1"/>
      <c r="G155" s="1"/>
      <c r="H155" s="1"/>
      <c r="I155" s="9"/>
      <c r="J155" s="16"/>
      <c r="K155" s="1"/>
    </row>
    <row r="156" spans="1:11" ht="16.5">
      <c r="A156" s="1"/>
      <c r="B156" s="1"/>
      <c r="C156" s="1"/>
      <c r="D156" s="1"/>
      <c r="E156" s="1"/>
      <c r="F156" s="1"/>
      <c r="G156" s="1"/>
      <c r="H156" s="1"/>
      <c r="I156" s="9"/>
      <c r="J156" s="16"/>
      <c r="K156" s="1"/>
    </row>
    <row r="157" spans="1:11" ht="16.5">
      <c r="A157" s="1"/>
      <c r="B157" s="1"/>
      <c r="C157" s="1"/>
      <c r="D157" s="1"/>
      <c r="E157" s="1"/>
      <c r="F157" s="1"/>
      <c r="G157" s="1"/>
      <c r="H157" s="1"/>
      <c r="I157" s="9"/>
      <c r="J157" s="16"/>
      <c r="K157" s="1"/>
    </row>
    <row r="158" spans="1:11" ht="16.5">
      <c r="A158" s="1"/>
      <c r="B158" s="1"/>
      <c r="C158" s="1"/>
      <c r="D158" s="1"/>
      <c r="E158" s="1"/>
      <c r="F158" s="1"/>
      <c r="G158" s="1"/>
      <c r="H158" s="1"/>
      <c r="I158" s="9"/>
      <c r="J158" s="16"/>
      <c r="K158" s="1"/>
    </row>
    <row r="159" spans="1:11" ht="16.5">
      <c r="A159" s="1"/>
      <c r="B159" s="1"/>
      <c r="C159" s="1"/>
      <c r="D159" s="1"/>
      <c r="E159" s="1"/>
      <c r="F159" s="1"/>
      <c r="G159" s="1"/>
      <c r="H159" s="1"/>
      <c r="I159" s="9"/>
      <c r="J159" s="16"/>
      <c r="K159" s="1"/>
    </row>
    <row r="160" spans="1:11" ht="16.5">
      <c r="A160" s="1"/>
      <c r="B160" s="1"/>
      <c r="C160" s="1"/>
      <c r="D160" s="1"/>
      <c r="E160" s="1"/>
      <c r="F160" s="1"/>
      <c r="G160" s="1"/>
      <c r="H160" s="1"/>
      <c r="I160" s="9"/>
      <c r="J160" s="16"/>
      <c r="K160" s="1"/>
    </row>
    <row r="161" spans="1:11" ht="16.5">
      <c r="A161" s="1"/>
      <c r="B161" s="1"/>
      <c r="C161" s="1"/>
      <c r="D161" s="1"/>
      <c r="E161" s="1"/>
      <c r="F161" s="1"/>
      <c r="G161" s="1"/>
      <c r="H161" s="1"/>
      <c r="I161" s="9"/>
      <c r="J161" s="16"/>
      <c r="K161" s="1"/>
    </row>
    <row r="162" spans="1:11" ht="16.5">
      <c r="A162" s="1"/>
      <c r="B162" s="1"/>
      <c r="C162" s="1"/>
      <c r="D162" s="1"/>
      <c r="E162" s="1"/>
      <c r="F162" s="1"/>
      <c r="G162" s="1"/>
      <c r="H162" s="1"/>
      <c r="I162" s="9"/>
      <c r="J162" s="16"/>
      <c r="K162" s="1"/>
    </row>
    <row r="163" spans="1:11" ht="16.5">
      <c r="A163" s="1"/>
      <c r="B163" s="1"/>
      <c r="C163" s="1"/>
      <c r="D163" s="1"/>
      <c r="E163" s="1"/>
      <c r="F163" s="1"/>
      <c r="G163" s="1"/>
      <c r="H163" s="1"/>
      <c r="I163" s="9"/>
      <c r="J163" s="16"/>
      <c r="K163" s="1"/>
    </row>
    <row r="164" spans="1:11" ht="16.5">
      <c r="A164" s="1"/>
      <c r="B164" s="1"/>
      <c r="C164" s="1"/>
      <c r="D164" s="1"/>
      <c r="E164" s="1"/>
      <c r="F164" s="1"/>
      <c r="G164" s="1"/>
      <c r="H164" s="1"/>
      <c r="I164" s="9"/>
      <c r="J164" s="16"/>
      <c r="K164" s="1"/>
    </row>
    <row r="165" spans="1:11" ht="16.5">
      <c r="A165" s="1"/>
      <c r="B165" s="1"/>
      <c r="C165" s="1"/>
      <c r="D165" s="1"/>
      <c r="E165" s="1"/>
      <c r="F165" s="1"/>
      <c r="G165" s="1"/>
      <c r="H165" s="1"/>
      <c r="I165" s="9"/>
      <c r="J165" s="16"/>
      <c r="K165" s="1"/>
    </row>
    <row r="166" spans="1:11" ht="16.5">
      <c r="A166" s="1"/>
      <c r="B166" s="1"/>
      <c r="C166" s="1"/>
      <c r="D166" s="1"/>
      <c r="E166" s="1"/>
      <c r="F166" s="1"/>
      <c r="G166" s="1"/>
      <c r="H166" s="1"/>
      <c r="I166" s="9"/>
      <c r="J166" s="16"/>
      <c r="K166" s="1"/>
    </row>
    <row r="167" spans="1:11" ht="16.5">
      <c r="A167" s="1"/>
      <c r="B167" s="1"/>
      <c r="C167" s="1"/>
      <c r="D167" s="1"/>
      <c r="E167" s="1"/>
      <c r="F167" s="1"/>
      <c r="G167" s="1"/>
      <c r="H167" s="1"/>
      <c r="I167" s="9"/>
      <c r="J167" s="16"/>
      <c r="K167" s="1"/>
    </row>
    <row r="168" spans="1:11" ht="16.5">
      <c r="A168" s="1"/>
      <c r="B168" s="1"/>
      <c r="C168" s="1"/>
      <c r="D168" s="1"/>
      <c r="E168" s="1"/>
      <c r="F168" s="1"/>
      <c r="G168" s="1"/>
      <c r="H168" s="1"/>
      <c r="I168" s="9"/>
      <c r="J168" s="16"/>
      <c r="K168" s="1"/>
    </row>
    <row r="169" spans="1:11" ht="16.5">
      <c r="A169" s="1"/>
      <c r="B169" s="1"/>
      <c r="C169" s="1"/>
      <c r="D169" s="1"/>
      <c r="E169" s="1"/>
      <c r="F169" s="1"/>
      <c r="G169" s="1"/>
      <c r="H169" s="1"/>
      <c r="I169" s="9"/>
      <c r="J169" s="16"/>
      <c r="K169" s="1"/>
    </row>
    <row r="170" spans="1:11" ht="16.5">
      <c r="A170" s="1"/>
      <c r="B170" s="1"/>
      <c r="C170" s="1"/>
      <c r="D170" s="1"/>
      <c r="E170" s="1"/>
      <c r="F170" s="1"/>
      <c r="G170" s="1"/>
      <c r="H170" s="1"/>
      <c r="I170" s="9"/>
      <c r="J170" s="16"/>
      <c r="K170" s="1"/>
    </row>
    <row r="171" spans="1:11" ht="16.5">
      <c r="A171" s="1"/>
      <c r="B171" s="1"/>
      <c r="C171" s="1"/>
      <c r="D171" s="1"/>
      <c r="E171" s="1"/>
      <c r="F171" s="1"/>
      <c r="G171" s="1"/>
      <c r="H171" s="1"/>
      <c r="I171" s="9"/>
      <c r="J171" s="16"/>
      <c r="K171" s="1"/>
    </row>
    <row r="172" spans="1:11" ht="16.5">
      <c r="A172" s="1"/>
      <c r="B172" s="1"/>
      <c r="C172" s="1"/>
      <c r="D172" s="1"/>
      <c r="E172" s="1"/>
      <c r="F172" s="1"/>
      <c r="G172" s="1"/>
      <c r="H172" s="1"/>
      <c r="I172" s="9"/>
      <c r="J172" s="16"/>
      <c r="K172" s="1"/>
    </row>
    <row r="173" spans="1:11" ht="16.5">
      <c r="A173" s="1"/>
      <c r="B173" s="1"/>
      <c r="C173" s="1"/>
      <c r="D173" s="1"/>
      <c r="E173" s="1"/>
      <c r="F173" s="1"/>
      <c r="G173" s="1"/>
      <c r="H173" s="1"/>
      <c r="I173" s="9"/>
      <c r="J173" s="16"/>
      <c r="K173" s="1"/>
    </row>
    <row r="174" spans="1:11" ht="16.5">
      <c r="A174" s="1"/>
      <c r="B174" s="1"/>
      <c r="C174" s="1"/>
      <c r="D174" s="1"/>
      <c r="E174" s="1"/>
      <c r="F174" s="1"/>
      <c r="G174" s="1"/>
      <c r="H174" s="1"/>
      <c r="I174" s="9"/>
      <c r="J174" s="16"/>
      <c r="K174" s="1"/>
    </row>
    <row r="175" spans="1:11" ht="16.5">
      <c r="A175" s="1"/>
      <c r="B175" s="1"/>
      <c r="C175" s="1"/>
      <c r="D175" s="1"/>
      <c r="E175" s="1"/>
      <c r="F175" s="1"/>
      <c r="G175" s="1"/>
      <c r="H175" s="1"/>
      <c r="I175" s="9"/>
      <c r="J175" s="16"/>
      <c r="K175" s="1"/>
    </row>
    <row r="176" spans="1:11" ht="16.5">
      <c r="A176" s="1"/>
      <c r="B176" s="1"/>
      <c r="C176" s="1"/>
      <c r="D176" s="1"/>
      <c r="E176" s="1"/>
      <c r="F176" s="1"/>
      <c r="G176" s="1"/>
      <c r="H176" s="1"/>
      <c r="I176" s="9"/>
      <c r="J176" s="16"/>
      <c r="K176" s="1"/>
    </row>
    <row r="177" spans="1:11" ht="16.5">
      <c r="A177" s="1"/>
      <c r="B177" s="1"/>
      <c r="C177" s="1"/>
      <c r="D177" s="1"/>
      <c r="E177" s="1"/>
      <c r="F177" s="1"/>
      <c r="G177" s="1"/>
      <c r="H177" s="1"/>
      <c r="I177" s="9"/>
      <c r="J177" s="16"/>
      <c r="K177" s="1"/>
    </row>
    <row r="178" spans="1:11" ht="16.5">
      <c r="A178" s="1"/>
      <c r="B178" s="1"/>
      <c r="C178" s="1"/>
      <c r="D178" s="1"/>
      <c r="E178" s="1"/>
      <c r="F178" s="1"/>
      <c r="G178" s="1"/>
      <c r="H178" s="1"/>
      <c r="I178" s="9"/>
      <c r="J178" s="16"/>
      <c r="K178" s="1"/>
    </row>
    <row r="179" spans="1:11" ht="16.5">
      <c r="A179" s="1"/>
      <c r="B179" s="1"/>
      <c r="C179" s="1"/>
      <c r="D179" s="1"/>
      <c r="E179" s="1"/>
      <c r="F179" s="1"/>
      <c r="G179" s="1"/>
      <c r="H179" s="1"/>
      <c r="I179" s="9"/>
      <c r="J179" s="16"/>
      <c r="K179" s="1"/>
    </row>
    <row r="180" spans="1:11" ht="16.5">
      <c r="A180" s="1"/>
      <c r="B180" s="1"/>
      <c r="C180" s="1"/>
      <c r="D180" s="1"/>
      <c r="E180" s="1"/>
      <c r="F180" s="1"/>
      <c r="G180" s="1"/>
      <c r="H180" s="1"/>
      <c r="I180" s="9"/>
      <c r="J180" s="16"/>
      <c r="K180" s="1"/>
    </row>
    <row r="181" spans="1:11" ht="16.5">
      <c r="A181" s="1"/>
      <c r="B181" s="1"/>
      <c r="C181" s="1"/>
      <c r="D181" s="1"/>
      <c r="E181" s="1"/>
      <c r="F181" s="1"/>
      <c r="G181" s="1"/>
      <c r="H181" s="1"/>
      <c r="I181" s="9"/>
      <c r="J181" s="16"/>
      <c r="K181" s="1"/>
    </row>
    <row r="182" spans="1:11" ht="16.5">
      <c r="A182" s="1"/>
      <c r="B182" s="1"/>
      <c r="C182" s="1"/>
      <c r="D182" s="1"/>
      <c r="E182" s="1"/>
      <c r="F182" s="1"/>
      <c r="G182" s="1"/>
      <c r="H182" s="1"/>
      <c r="I182" s="9"/>
      <c r="J182" s="16"/>
      <c r="K182" s="1"/>
    </row>
    <row r="183" spans="1:11" ht="16.5">
      <c r="A183" s="1"/>
      <c r="B183" s="1"/>
      <c r="C183" s="1"/>
      <c r="D183" s="1"/>
      <c r="E183" s="1"/>
      <c r="F183" s="1"/>
      <c r="G183" s="1"/>
      <c r="H183" s="1"/>
      <c r="I183" s="9"/>
      <c r="J183" s="16"/>
      <c r="K183" s="1"/>
    </row>
    <row r="184" spans="1:11" ht="16.5">
      <c r="A184" s="1"/>
      <c r="B184" s="1"/>
      <c r="C184" s="1"/>
      <c r="D184" s="1"/>
      <c r="E184" s="1"/>
      <c r="F184" s="1"/>
      <c r="G184" s="1"/>
      <c r="H184" s="1"/>
      <c r="I184" s="9"/>
      <c r="J184" s="16"/>
      <c r="K184" s="1"/>
    </row>
    <row r="185" spans="1:11" ht="16.5">
      <c r="A185" s="1"/>
      <c r="B185" s="1"/>
      <c r="C185" s="1"/>
      <c r="D185" s="1"/>
      <c r="E185" s="1"/>
      <c r="F185" s="1"/>
      <c r="G185" s="1"/>
      <c r="H185" s="1"/>
      <c r="I185" s="9"/>
      <c r="J185" s="16"/>
      <c r="K185" s="1"/>
    </row>
    <row r="186" spans="1:11" ht="16.5">
      <c r="A186" s="1"/>
      <c r="B186" s="1"/>
      <c r="C186" s="1"/>
      <c r="D186" s="1"/>
      <c r="E186" s="1"/>
      <c r="F186" s="1"/>
      <c r="G186" s="1"/>
      <c r="H186" s="1"/>
      <c r="I186" s="9"/>
      <c r="J186" s="16"/>
      <c r="K186" s="1"/>
    </row>
    <row r="187" spans="1:11" ht="16.5">
      <c r="A187" s="1"/>
      <c r="B187" s="1"/>
      <c r="C187" s="1"/>
      <c r="D187" s="1"/>
      <c r="E187" s="1"/>
      <c r="F187" s="1"/>
      <c r="G187" s="1"/>
      <c r="H187" s="1"/>
      <c r="I187" s="9"/>
      <c r="J187" s="16"/>
      <c r="K187" s="1"/>
    </row>
    <row r="188" spans="1:11" ht="16.5">
      <c r="A188" s="1"/>
      <c r="B188" s="1"/>
      <c r="C188" s="1"/>
      <c r="D188" s="1"/>
      <c r="E188" s="1"/>
      <c r="F188" s="1"/>
      <c r="G188" s="1"/>
      <c r="H188" s="1"/>
      <c r="I188" s="9"/>
      <c r="J188" s="16"/>
      <c r="K188" s="1"/>
    </row>
    <row r="189" spans="1:11" ht="16.5">
      <c r="A189" s="1"/>
      <c r="B189" s="1"/>
      <c r="C189" s="1"/>
      <c r="D189" s="1"/>
      <c r="E189" s="1"/>
      <c r="F189" s="1"/>
      <c r="G189" s="1"/>
      <c r="H189" s="1"/>
      <c r="I189" s="9"/>
      <c r="J189" s="16"/>
      <c r="K189" s="1"/>
    </row>
    <row r="190" spans="1:11" ht="16.5">
      <c r="A190" s="1"/>
      <c r="B190" s="1"/>
      <c r="C190" s="1"/>
      <c r="D190" s="1"/>
      <c r="E190" s="1"/>
      <c r="F190" s="1"/>
      <c r="G190" s="1"/>
      <c r="H190" s="1"/>
      <c r="I190" s="9"/>
      <c r="J190" s="16"/>
      <c r="K190" s="1"/>
    </row>
    <row r="191" spans="1:11" ht="16.5">
      <c r="A191" s="1"/>
      <c r="B191" s="1"/>
      <c r="C191" s="1"/>
      <c r="D191" s="1"/>
      <c r="E191" s="1"/>
      <c r="F191" s="1"/>
      <c r="G191" s="1"/>
      <c r="H191" s="1"/>
      <c r="I191" s="9"/>
      <c r="J191" s="16"/>
      <c r="K191" s="1"/>
    </row>
    <row r="192" spans="1:11" ht="16.5">
      <c r="A192" s="1"/>
      <c r="B192" s="1"/>
      <c r="C192" s="1"/>
      <c r="D192" s="1"/>
      <c r="E192" s="1"/>
      <c r="F192" s="1"/>
      <c r="G192" s="1"/>
      <c r="H192" s="1"/>
      <c r="I192" s="9"/>
      <c r="J192" s="16"/>
      <c r="K192" s="1"/>
    </row>
    <row r="193" spans="1:11" ht="16.5">
      <c r="A193" s="1"/>
      <c r="B193" s="1"/>
      <c r="C193" s="1"/>
      <c r="D193" s="1"/>
      <c r="E193" s="1"/>
      <c r="F193" s="1"/>
      <c r="G193" s="1"/>
      <c r="H193" s="1"/>
      <c r="I193" s="9"/>
      <c r="J193" s="16"/>
      <c r="K193" s="1"/>
    </row>
    <row r="194" spans="1:11" ht="16.5">
      <c r="A194" s="1"/>
      <c r="B194" s="1"/>
      <c r="C194" s="1"/>
      <c r="D194" s="1"/>
      <c r="E194" s="1"/>
      <c r="F194" s="1"/>
      <c r="G194" s="1"/>
      <c r="H194" s="1"/>
      <c r="I194" s="9"/>
      <c r="J194" s="16"/>
      <c r="K194" s="1"/>
    </row>
    <row r="195" spans="1:11" ht="16.5">
      <c r="A195" s="1"/>
      <c r="B195" s="1"/>
      <c r="C195" s="1"/>
      <c r="D195" s="1"/>
      <c r="E195" s="1"/>
      <c r="F195" s="1"/>
      <c r="G195" s="1"/>
      <c r="H195" s="1"/>
      <c r="I195" s="9"/>
      <c r="J195" s="16"/>
      <c r="K195" s="1"/>
    </row>
    <row r="196" spans="1:11" ht="16.5">
      <c r="A196" s="1"/>
      <c r="B196" s="1"/>
      <c r="C196" s="1"/>
      <c r="D196" s="1"/>
      <c r="E196" s="1"/>
      <c r="F196" s="1"/>
      <c r="G196" s="1"/>
      <c r="H196" s="1"/>
      <c r="I196" s="9"/>
      <c r="J196" s="16"/>
      <c r="K196" s="1"/>
    </row>
    <row r="197" spans="1:11" ht="16.5">
      <c r="A197" s="1"/>
      <c r="B197" s="1"/>
      <c r="C197" s="1"/>
      <c r="D197" s="1"/>
      <c r="E197" s="1"/>
      <c r="F197" s="1"/>
      <c r="G197" s="1"/>
      <c r="H197" s="1"/>
      <c r="I197" s="9"/>
      <c r="J197" s="16"/>
      <c r="K197" s="1"/>
    </row>
    <row r="198" spans="1:11" ht="16.5">
      <c r="A198" s="1"/>
      <c r="B198" s="1"/>
      <c r="C198" s="1"/>
      <c r="D198" s="1"/>
      <c r="E198" s="1"/>
      <c r="F198" s="1"/>
      <c r="G198" s="1"/>
      <c r="H198" s="1"/>
      <c r="I198" s="9"/>
      <c r="J198" s="16"/>
      <c r="K198" s="1"/>
    </row>
    <row r="199" spans="1:11" ht="16.5">
      <c r="A199" s="1"/>
      <c r="B199" s="1"/>
      <c r="C199" s="1"/>
      <c r="D199" s="1"/>
      <c r="E199" s="1"/>
      <c r="F199" s="1"/>
      <c r="G199" s="1"/>
      <c r="H199" s="1"/>
      <c r="I199" s="9"/>
      <c r="J199" s="16"/>
      <c r="K199" s="1"/>
    </row>
    <row r="200" spans="1:11" ht="16.5">
      <c r="A200" s="1"/>
      <c r="B200" s="1"/>
      <c r="C200" s="1"/>
      <c r="D200" s="1"/>
      <c r="E200" s="1"/>
      <c r="F200" s="1"/>
      <c r="G200" s="1"/>
      <c r="H200" s="1"/>
      <c r="I200" s="9"/>
      <c r="J200" s="16"/>
      <c r="K200" s="1"/>
    </row>
    <row r="201" spans="1:11" ht="16.5">
      <c r="A201" s="1"/>
      <c r="B201" s="1"/>
      <c r="C201" s="1"/>
      <c r="D201" s="1"/>
      <c r="E201" s="1"/>
      <c r="F201" s="1"/>
      <c r="G201" s="1"/>
      <c r="H201" s="1"/>
      <c r="I201" s="9"/>
      <c r="J201" s="16"/>
      <c r="K201" s="1"/>
    </row>
    <row r="202" spans="1:11" ht="16.5">
      <c r="A202" s="1"/>
      <c r="B202" s="1"/>
      <c r="C202" s="1"/>
      <c r="D202" s="1"/>
      <c r="E202" s="1"/>
      <c r="F202" s="1"/>
      <c r="G202" s="1"/>
      <c r="H202" s="1"/>
      <c r="I202" s="9"/>
      <c r="J202" s="16"/>
      <c r="K202" s="1"/>
    </row>
    <row r="203" spans="1:11" ht="16.5">
      <c r="A203" s="1"/>
      <c r="B203" s="1"/>
      <c r="C203" s="1"/>
      <c r="D203" s="1"/>
      <c r="E203" s="1"/>
      <c r="F203" s="1"/>
      <c r="G203" s="1"/>
      <c r="H203" s="1"/>
      <c r="I203" s="9"/>
      <c r="J203" s="16"/>
      <c r="K203" s="1"/>
    </row>
    <row r="204" spans="1:11" ht="16.5">
      <c r="A204" s="1"/>
      <c r="B204" s="1"/>
      <c r="C204" s="1"/>
      <c r="D204" s="1"/>
      <c r="E204" s="1"/>
      <c r="F204" s="1"/>
      <c r="G204" s="1"/>
      <c r="H204" s="1"/>
      <c r="I204" s="9"/>
      <c r="J204" s="16"/>
      <c r="K204" s="1"/>
    </row>
    <row r="205" spans="1:11" ht="16.5">
      <c r="A205" s="1"/>
      <c r="B205" s="1"/>
      <c r="C205" s="1"/>
      <c r="D205" s="1"/>
      <c r="E205" s="1"/>
      <c r="F205" s="1"/>
      <c r="G205" s="1"/>
      <c r="H205" s="1"/>
      <c r="I205" s="9"/>
      <c r="J205" s="16"/>
      <c r="K205" s="1"/>
    </row>
    <row r="206" spans="1:11" ht="16.5">
      <c r="A206" s="1"/>
      <c r="B206" s="1"/>
      <c r="C206" s="1"/>
      <c r="D206" s="1"/>
      <c r="E206" s="1"/>
      <c r="F206" s="1"/>
      <c r="G206" s="1"/>
      <c r="H206" s="1"/>
      <c r="I206" s="9"/>
      <c r="J206" s="16"/>
      <c r="K206" s="1"/>
    </row>
    <row r="207" spans="1:11" ht="16.5">
      <c r="A207" s="1"/>
      <c r="B207" s="1"/>
      <c r="C207" s="1"/>
      <c r="D207" s="1"/>
      <c r="E207" s="1"/>
      <c r="F207" s="1"/>
      <c r="G207" s="1"/>
      <c r="H207" s="1"/>
      <c r="I207" s="9"/>
      <c r="J207" s="16"/>
      <c r="K207" s="1"/>
    </row>
    <row r="208" spans="1:11" ht="16.5">
      <c r="A208" s="1"/>
      <c r="B208" s="1"/>
      <c r="C208" s="1"/>
      <c r="D208" s="1"/>
      <c r="E208" s="1"/>
      <c r="F208" s="1"/>
      <c r="G208" s="1"/>
      <c r="H208" s="1"/>
      <c r="I208" s="9"/>
      <c r="J208" s="16"/>
      <c r="K208" s="1"/>
    </row>
    <row r="209" spans="1:11" ht="16.5">
      <c r="A209" s="1"/>
      <c r="B209" s="1"/>
      <c r="C209" s="1"/>
      <c r="D209" s="1"/>
      <c r="E209" s="1"/>
      <c r="F209" s="1"/>
      <c r="G209" s="1"/>
      <c r="H209" s="1"/>
      <c r="I209" s="9"/>
      <c r="J209" s="16"/>
      <c r="K209" s="1"/>
    </row>
    <row r="210" spans="1:11" ht="16.5">
      <c r="A210" s="1"/>
      <c r="B210" s="1"/>
      <c r="C210" s="1"/>
      <c r="D210" s="1"/>
      <c r="E210" s="1"/>
      <c r="F210" s="1"/>
      <c r="G210" s="1"/>
      <c r="H210" s="1"/>
      <c r="I210" s="9"/>
      <c r="J210" s="16"/>
      <c r="K210" s="1"/>
    </row>
    <row r="211" spans="1:11" ht="16.5">
      <c r="A211" s="1"/>
      <c r="B211" s="1"/>
      <c r="C211" s="1"/>
      <c r="D211" s="1"/>
      <c r="E211" s="1"/>
      <c r="F211" s="1"/>
      <c r="G211" s="1"/>
      <c r="H211" s="1"/>
      <c r="I211" s="9"/>
      <c r="J211" s="16"/>
      <c r="K211" s="1"/>
    </row>
    <row r="212" spans="1:11" ht="16.5">
      <c r="A212" s="1"/>
      <c r="B212" s="1"/>
      <c r="C212" s="1"/>
      <c r="D212" s="1"/>
      <c r="E212" s="1"/>
      <c r="F212" s="1"/>
      <c r="G212" s="1"/>
      <c r="H212" s="1"/>
      <c r="I212" s="9"/>
      <c r="J212" s="16"/>
      <c r="K212" s="1"/>
    </row>
    <row r="213" spans="1:11" ht="16.5">
      <c r="A213" s="1"/>
      <c r="B213" s="1"/>
      <c r="C213" s="1"/>
      <c r="D213" s="1"/>
      <c r="E213" s="1"/>
      <c r="F213" s="1"/>
      <c r="G213" s="1"/>
      <c r="H213" s="1"/>
      <c r="I213" s="9"/>
      <c r="J213" s="16"/>
      <c r="K213" s="1"/>
    </row>
    <row r="214" spans="1:11" ht="16.5">
      <c r="A214" s="1"/>
      <c r="B214" s="1"/>
      <c r="C214" s="1"/>
      <c r="D214" s="1"/>
      <c r="E214" s="1"/>
      <c r="F214" s="1"/>
      <c r="G214" s="1"/>
      <c r="H214" s="1"/>
      <c r="I214" s="9"/>
      <c r="J214" s="16"/>
      <c r="K214" s="1"/>
    </row>
    <row r="215" spans="1:11" ht="16.5">
      <c r="A215" s="1"/>
      <c r="B215" s="1"/>
      <c r="C215" s="1"/>
      <c r="D215" s="1"/>
      <c r="E215" s="1"/>
      <c r="F215" s="1"/>
      <c r="G215" s="1"/>
      <c r="H215" s="1"/>
      <c r="I215" s="9"/>
      <c r="J215" s="16"/>
      <c r="K215" s="1"/>
    </row>
    <row r="216" spans="1:11" ht="16.5">
      <c r="A216" s="1"/>
      <c r="B216" s="1"/>
      <c r="C216" s="1"/>
      <c r="D216" s="1"/>
      <c r="E216" s="1"/>
      <c r="F216" s="1"/>
      <c r="G216" s="1"/>
      <c r="H216" s="1"/>
      <c r="I216" s="9"/>
      <c r="J216" s="16"/>
      <c r="K216" s="1"/>
    </row>
    <row r="217" spans="1:11" ht="16.5">
      <c r="A217" s="1"/>
      <c r="B217" s="1"/>
      <c r="C217" s="1"/>
      <c r="D217" s="1"/>
      <c r="E217" s="1"/>
      <c r="F217" s="1"/>
      <c r="G217" s="1"/>
      <c r="H217" s="1"/>
      <c r="I217" s="9"/>
      <c r="J217" s="16"/>
      <c r="K217" s="1"/>
    </row>
    <row r="218" spans="1:11" ht="16.5">
      <c r="A218" s="1"/>
      <c r="B218" s="1"/>
      <c r="C218" s="1"/>
      <c r="D218" s="1"/>
      <c r="E218" s="1"/>
      <c r="F218" s="1"/>
      <c r="G218" s="1"/>
      <c r="H218" s="1"/>
      <c r="I218" s="9"/>
      <c r="J218" s="16"/>
      <c r="K218" s="1"/>
    </row>
    <row r="219" spans="1:11" ht="16.5">
      <c r="A219" s="1"/>
      <c r="B219" s="1"/>
      <c r="C219" s="1"/>
      <c r="D219" s="1"/>
      <c r="E219" s="1"/>
      <c r="F219" s="1"/>
      <c r="G219" s="1"/>
      <c r="H219" s="1"/>
      <c r="I219" s="9"/>
      <c r="J219" s="16"/>
      <c r="K219" s="1"/>
    </row>
    <row r="220" spans="1:11" ht="16.5">
      <c r="A220" s="1"/>
      <c r="B220" s="1"/>
      <c r="C220" s="1"/>
      <c r="D220" s="1"/>
      <c r="E220" s="1"/>
      <c r="F220" s="1"/>
      <c r="G220" s="1"/>
      <c r="H220" s="1"/>
      <c r="I220" s="9"/>
      <c r="J220" s="16"/>
      <c r="K220" s="1"/>
    </row>
    <row r="221" spans="1:11" ht="16.5">
      <c r="A221" s="1"/>
      <c r="B221" s="1"/>
      <c r="C221" s="1"/>
      <c r="D221" s="1"/>
      <c r="E221" s="1"/>
      <c r="F221" s="1"/>
      <c r="G221" s="1"/>
      <c r="H221" s="1"/>
      <c r="I221" s="9"/>
      <c r="J221" s="16"/>
      <c r="K221" s="1"/>
    </row>
    <row r="222" spans="1:11" ht="16.5">
      <c r="A222" s="1"/>
      <c r="B222" s="1"/>
      <c r="C222" s="1"/>
      <c r="D222" s="1"/>
      <c r="E222" s="1"/>
      <c r="F222" s="1"/>
      <c r="G222" s="1"/>
      <c r="H222" s="1"/>
      <c r="I222" s="9"/>
      <c r="J222" s="16"/>
      <c r="K222" s="1"/>
    </row>
    <row r="223" spans="1:11" ht="16.5">
      <c r="A223" s="1"/>
      <c r="B223" s="1"/>
      <c r="C223" s="1"/>
      <c r="D223" s="1"/>
      <c r="E223" s="1"/>
      <c r="F223" s="1"/>
      <c r="G223" s="1"/>
      <c r="H223" s="1"/>
      <c r="I223" s="9"/>
      <c r="J223" s="16"/>
      <c r="K223" s="1"/>
    </row>
    <row r="224" spans="1:11" ht="16.5">
      <c r="A224" s="1"/>
      <c r="B224" s="1"/>
      <c r="C224" s="1"/>
      <c r="D224" s="1"/>
      <c r="E224" s="1"/>
      <c r="F224" s="1"/>
      <c r="G224" s="1"/>
      <c r="H224" s="1"/>
      <c r="I224" s="9"/>
      <c r="J224" s="16"/>
      <c r="K224" s="1"/>
    </row>
    <row r="225" spans="1:11" ht="16.5">
      <c r="A225" s="1"/>
      <c r="B225" s="1"/>
      <c r="C225" s="1"/>
      <c r="D225" s="1"/>
      <c r="E225" s="1"/>
      <c r="F225" s="1"/>
      <c r="G225" s="1"/>
      <c r="H225" s="1"/>
      <c r="I225" s="9"/>
      <c r="J225" s="16"/>
      <c r="K225" s="1"/>
    </row>
    <row r="226" spans="1:11" ht="16.5">
      <c r="A226" s="1"/>
      <c r="B226" s="1"/>
      <c r="C226" s="1"/>
      <c r="D226" s="1"/>
      <c r="E226" s="1"/>
      <c r="F226" s="1"/>
      <c r="G226" s="1"/>
      <c r="H226" s="1"/>
      <c r="I226" s="9"/>
      <c r="J226" s="16"/>
      <c r="K226" s="1"/>
    </row>
    <row r="227" spans="1:11" ht="16.5">
      <c r="A227" s="1"/>
      <c r="B227" s="1"/>
      <c r="C227" s="1"/>
      <c r="D227" s="1"/>
      <c r="E227" s="1"/>
      <c r="F227" s="1"/>
      <c r="G227" s="1"/>
      <c r="H227" s="1"/>
      <c r="I227" s="9"/>
      <c r="J227" s="16"/>
      <c r="K227" s="1"/>
    </row>
    <row r="228" spans="1:11" ht="16.5">
      <c r="A228" s="1"/>
      <c r="B228" s="1"/>
      <c r="C228" s="1"/>
      <c r="D228" s="1"/>
      <c r="E228" s="1"/>
      <c r="F228" s="1"/>
      <c r="G228" s="1"/>
      <c r="H228" s="1"/>
      <c r="I228" s="9"/>
      <c r="J228" s="16"/>
      <c r="K228" s="1"/>
    </row>
    <row r="229" spans="1:11" ht="16.5">
      <c r="A229" s="1"/>
      <c r="B229" s="1"/>
      <c r="C229" s="1"/>
      <c r="D229" s="1"/>
      <c r="E229" s="1"/>
      <c r="F229" s="1"/>
      <c r="G229" s="1"/>
      <c r="H229" s="1"/>
      <c r="I229" s="9"/>
      <c r="J229" s="16"/>
      <c r="K229" s="1"/>
    </row>
    <row r="230" spans="1:11" ht="16.5">
      <c r="A230" s="1"/>
      <c r="B230" s="1"/>
      <c r="C230" s="1"/>
      <c r="D230" s="1"/>
      <c r="E230" s="1"/>
      <c r="F230" s="1"/>
      <c r="G230" s="1"/>
      <c r="H230" s="1"/>
      <c r="I230" s="9"/>
      <c r="J230" s="16"/>
      <c r="K230" s="1"/>
    </row>
    <row r="231" spans="1:11" ht="16.5">
      <c r="A231" s="1"/>
      <c r="B231" s="1"/>
      <c r="C231" s="1"/>
      <c r="D231" s="1"/>
      <c r="E231" s="1"/>
      <c r="F231" s="1"/>
      <c r="G231" s="1"/>
      <c r="H231" s="1"/>
      <c r="I231" s="9"/>
      <c r="J231" s="16"/>
      <c r="K231" s="1"/>
    </row>
    <row r="232" spans="1:11" ht="16.5">
      <c r="A232" s="1"/>
      <c r="B232" s="1"/>
      <c r="C232" s="1"/>
      <c r="D232" s="1"/>
      <c r="E232" s="1"/>
      <c r="F232" s="1"/>
      <c r="G232" s="1"/>
      <c r="H232" s="1"/>
      <c r="I232" s="9"/>
      <c r="J232" s="16"/>
      <c r="K232" s="1"/>
    </row>
    <row r="233" spans="1:11" ht="16.5">
      <c r="A233" s="1"/>
      <c r="B233" s="1"/>
      <c r="C233" s="1"/>
      <c r="D233" s="1"/>
      <c r="E233" s="1"/>
      <c r="F233" s="1"/>
      <c r="G233" s="1"/>
      <c r="H233" s="1"/>
      <c r="I233" s="9"/>
      <c r="J233" s="16"/>
      <c r="K233" s="1"/>
    </row>
    <row r="234" spans="1:11" ht="16.5">
      <c r="A234" s="1"/>
      <c r="B234" s="1"/>
      <c r="C234" s="1"/>
      <c r="D234" s="1"/>
      <c r="E234" s="1"/>
      <c r="F234" s="1"/>
      <c r="G234" s="1"/>
      <c r="H234" s="1"/>
      <c r="I234" s="9"/>
      <c r="J234" s="16"/>
      <c r="K234" s="1"/>
    </row>
    <row r="235" spans="1:11" ht="16.5">
      <c r="A235" s="1"/>
      <c r="B235" s="1"/>
      <c r="C235" s="1"/>
      <c r="D235" s="1"/>
      <c r="E235" s="1"/>
      <c r="F235" s="1"/>
      <c r="G235" s="1"/>
      <c r="H235" s="1"/>
      <c r="I235" s="9"/>
      <c r="J235" s="16"/>
      <c r="K235" s="1"/>
    </row>
    <row r="236" spans="1:11" ht="16.5">
      <c r="A236" s="1"/>
      <c r="B236" s="1"/>
      <c r="C236" s="1"/>
      <c r="D236" s="1"/>
      <c r="E236" s="1"/>
      <c r="F236" s="1"/>
      <c r="G236" s="1"/>
      <c r="H236" s="1"/>
      <c r="I236" s="9"/>
      <c r="J236" s="16"/>
      <c r="K236" s="1"/>
    </row>
    <row r="237" spans="1:11" ht="16.5">
      <c r="A237" s="1"/>
      <c r="B237" s="1"/>
      <c r="C237" s="1"/>
      <c r="D237" s="1"/>
      <c r="E237" s="1"/>
      <c r="F237" s="1"/>
      <c r="G237" s="1"/>
      <c r="H237" s="1"/>
      <c r="I237" s="9"/>
      <c r="J237" s="16"/>
      <c r="K237" s="1"/>
    </row>
    <row r="238" spans="1:11" ht="16.5">
      <c r="A238" s="1"/>
      <c r="B238" s="1"/>
      <c r="C238" s="1"/>
      <c r="D238" s="1"/>
      <c r="E238" s="1"/>
      <c r="F238" s="1"/>
      <c r="G238" s="1"/>
      <c r="H238" s="1"/>
      <c r="I238" s="9"/>
      <c r="J238" s="16"/>
      <c r="K238" s="1"/>
    </row>
    <row r="239" spans="1:11" ht="16.5">
      <c r="A239" s="1"/>
      <c r="B239" s="1"/>
      <c r="C239" s="1"/>
      <c r="D239" s="1"/>
      <c r="E239" s="1"/>
      <c r="F239" s="1"/>
      <c r="G239" s="1"/>
      <c r="H239" s="1"/>
      <c r="I239" s="9"/>
      <c r="J239" s="16"/>
      <c r="K239" s="1"/>
    </row>
    <row r="240" spans="1:11" ht="16.5">
      <c r="A240" s="1"/>
      <c r="B240" s="1"/>
      <c r="C240" s="1"/>
      <c r="D240" s="1"/>
      <c r="E240" s="1"/>
      <c r="F240" s="1"/>
      <c r="G240" s="1"/>
      <c r="H240" s="1"/>
      <c r="I240" s="9"/>
      <c r="J240" s="16"/>
      <c r="K240" s="1"/>
    </row>
    <row r="241" spans="1:11" ht="16.5">
      <c r="A241" s="1"/>
      <c r="B241" s="1"/>
      <c r="C241" s="1"/>
      <c r="D241" s="1"/>
      <c r="E241" s="1"/>
      <c r="F241" s="1"/>
      <c r="G241" s="1"/>
      <c r="H241" s="1"/>
      <c r="I241" s="9"/>
      <c r="J241" s="16"/>
      <c r="K241" s="1"/>
    </row>
    <row r="242" spans="1:11" ht="16.5">
      <c r="A242" s="1"/>
      <c r="B242" s="1"/>
      <c r="C242" s="1"/>
      <c r="D242" s="1"/>
      <c r="E242" s="1"/>
      <c r="F242" s="1"/>
      <c r="G242" s="1"/>
      <c r="H242" s="1"/>
      <c r="I242" s="9"/>
      <c r="J242" s="16"/>
      <c r="K242" s="1"/>
    </row>
    <row r="243" spans="1:11" ht="16.5">
      <c r="A243" s="1"/>
      <c r="B243" s="1"/>
      <c r="C243" s="1"/>
      <c r="D243" s="1"/>
      <c r="E243" s="1"/>
      <c r="F243" s="1"/>
      <c r="G243" s="1"/>
      <c r="H243" s="1"/>
      <c r="I243" s="9"/>
      <c r="J243" s="16"/>
      <c r="K243" s="1"/>
    </row>
    <row r="244" spans="1:11" ht="16.5">
      <c r="A244" s="1"/>
      <c r="B244" s="1"/>
      <c r="C244" s="1"/>
      <c r="D244" s="1"/>
      <c r="E244" s="1"/>
      <c r="F244" s="1"/>
      <c r="G244" s="1"/>
      <c r="H244" s="1"/>
      <c r="I244" s="9"/>
      <c r="J244" s="16"/>
      <c r="K244" s="1"/>
    </row>
    <row r="245" spans="1:11" ht="16.5">
      <c r="A245" s="1"/>
      <c r="B245" s="1"/>
      <c r="C245" s="1"/>
      <c r="D245" s="1"/>
      <c r="E245" s="1"/>
      <c r="F245" s="1"/>
      <c r="G245" s="1"/>
      <c r="H245" s="1"/>
      <c r="I245" s="9"/>
      <c r="J245" s="16"/>
      <c r="K245" s="1"/>
    </row>
    <row r="246" spans="1:11" ht="16.5">
      <c r="A246" s="1"/>
      <c r="B246" s="1"/>
      <c r="C246" s="1"/>
      <c r="D246" s="1"/>
      <c r="E246" s="1"/>
      <c r="F246" s="1"/>
      <c r="G246" s="1"/>
      <c r="H246" s="1"/>
      <c r="I246" s="9"/>
      <c r="J246" s="16"/>
      <c r="K246" s="1"/>
    </row>
    <row r="247" spans="1:11" ht="16.5">
      <c r="A247" s="1"/>
      <c r="B247" s="1"/>
      <c r="C247" s="1"/>
      <c r="D247" s="1"/>
      <c r="E247" s="1"/>
      <c r="F247" s="1"/>
      <c r="G247" s="1"/>
      <c r="H247" s="1"/>
      <c r="I247" s="9"/>
      <c r="J247" s="16"/>
      <c r="K247" s="1"/>
    </row>
    <row r="248" spans="1:11" ht="16.5">
      <c r="A248" s="1"/>
      <c r="B248" s="1"/>
      <c r="C248" s="1"/>
      <c r="D248" s="1"/>
      <c r="E248" s="1"/>
      <c r="F248" s="1"/>
      <c r="G248" s="1"/>
      <c r="H248" s="1"/>
      <c r="I248" s="9"/>
      <c r="J248" s="16"/>
      <c r="K248" s="1"/>
    </row>
    <row r="249" spans="1:11" ht="16.5">
      <c r="A249" s="1"/>
      <c r="B249" s="1"/>
      <c r="C249" s="1"/>
      <c r="D249" s="1"/>
      <c r="E249" s="1"/>
      <c r="F249" s="1"/>
      <c r="G249" s="1"/>
      <c r="H249" s="1"/>
      <c r="I249" s="9"/>
      <c r="J249" s="16"/>
      <c r="K249" s="1"/>
    </row>
    <row r="250" spans="1:11" ht="16.5">
      <c r="A250" s="1"/>
      <c r="B250" s="1"/>
      <c r="C250" s="1"/>
      <c r="D250" s="1"/>
      <c r="E250" s="1"/>
      <c r="F250" s="1"/>
      <c r="G250" s="1"/>
      <c r="H250" s="1"/>
      <c r="I250" s="9"/>
      <c r="J250" s="16"/>
      <c r="K250" s="1"/>
    </row>
    <row r="251" spans="1:11" ht="16.5">
      <c r="A251" s="1"/>
      <c r="B251" s="1"/>
      <c r="C251" s="1"/>
      <c r="D251" s="1"/>
      <c r="E251" s="1"/>
      <c r="F251" s="1"/>
      <c r="G251" s="1"/>
      <c r="H251" s="1"/>
      <c r="I251" s="9"/>
      <c r="J251" s="16"/>
      <c r="K251" s="1"/>
    </row>
    <row r="252" spans="1:11" ht="16.5">
      <c r="A252" s="1"/>
      <c r="B252" s="1"/>
      <c r="C252" s="1"/>
      <c r="D252" s="1"/>
      <c r="E252" s="1"/>
      <c r="F252" s="1"/>
      <c r="G252" s="1"/>
      <c r="H252" s="1"/>
      <c r="I252" s="9"/>
      <c r="J252" s="16"/>
      <c r="K252" s="1"/>
    </row>
    <row r="253" spans="1:11" ht="16.5">
      <c r="A253" s="1"/>
      <c r="B253" s="1"/>
      <c r="C253" s="1"/>
      <c r="D253" s="1"/>
      <c r="E253" s="1"/>
      <c r="F253" s="1"/>
      <c r="G253" s="1"/>
      <c r="H253" s="1"/>
      <c r="I253" s="9"/>
      <c r="J253" s="16"/>
      <c r="K253" s="1"/>
    </row>
    <row r="254" spans="1:11" ht="16.5">
      <c r="A254" s="1"/>
      <c r="B254" s="1"/>
      <c r="C254" s="1"/>
      <c r="D254" s="1"/>
      <c r="E254" s="1"/>
      <c r="F254" s="1"/>
      <c r="G254" s="1"/>
      <c r="H254" s="1"/>
      <c r="I254" s="9"/>
      <c r="J254" s="16"/>
      <c r="K254" s="1"/>
    </row>
    <row r="255" spans="1:11" ht="16.5">
      <c r="A255" s="1"/>
      <c r="B255" s="1"/>
      <c r="C255" s="1"/>
      <c r="D255" s="1"/>
      <c r="E255" s="1"/>
      <c r="F255" s="1"/>
      <c r="G255" s="1"/>
      <c r="H255" s="1"/>
      <c r="I255" s="9"/>
      <c r="J255" s="16"/>
      <c r="K255" s="1"/>
    </row>
    <row r="256" spans="1:11" ht="16.5">
      <c r="A256" s="1"/>
      <c r="B256" s="1"/>
      <c r="C256" s="1"/>
      <c r="D256" s="1"/>
      <c r="E256" s="1"/>
      <c r="F256" s="1"/>
      <c r="G256" s="1"/>
      <c r="H256" s="1"/>
      <c r="I256" s="9"/>
      <c r="J256" s="16"/>
      <c r="K256" s="1"/>
    </row>
    <row r="257" spans="1:11" ht="16.5">
      <c r="A257" s="1"/>
      <c r="B257" s="1"/>
      <c r="C257" s="1"/>
      <c r="D257" s="1"/>
      <c r="E257" s="1"/>
      <c r="F257" s="1"/>
      <c r="G257" s="1"/>
      <c r="H257" s="1"/>
      <c r="I257" s="9"/>
      <c r="J257" s="16"/>
      <c r="K257" s="1"/>
    </row>
    <row r="258" spans="1:11" ht="16.5">
      <c r="A258" s="1"/>
      <c r="B258" s="1"/>
      <c r="C258" s="1"/>
      <c r="D258" s="1"/>
      <c r="E258" s="1"/>
      <c r="F258" s="1"/>
      <c r="G258" s="1"/>
      <c r="H258" s="1"/>
      <c r="I258" s="9"/>
      <c r="J258" s="16"/>
      <c r="K258" s="1"/>
    </row>
    <row r="259" spans="1:11" ht="16.5">
      <c r="A259" s="1"/>
      <c r="B259" s="1"/>
      <c r="C259" s="1"/>
      <c r="D259" s="1"/>
      <c r="E259" s="1"/>
      <c r="F259" s="1"/>
      <c r="G259" s="1"/>
      <c r="H259" s="1"/>
      <c r="I259" s="9"/>
      <c r="J259" s="16"/>
      <c r="K259" s="1"/>
    </row>
    <row r="260" spans="1:11" ht="16.5">
      <c r="A260" s="1"/>
      <c r="B260" s="1"/>
      <c r="C260" s="1"/>
      <c r="D260" s="1"/>
      <c r="E260" s="1"/>
      <c r="F260" s="1"/>
      <c r="G260" s="1"/>
      <c r="H260" s="1"/>
      <c r="I260" s="9"/>
      <c r="J260" s="16"/>
      <c r="K260" s="1"/>
    </row>
    <row r="261" spans="1:11" ht="16.5">
      <c r="A261" s="1"/>
      <c r="B261" s="1"/>
      <c r="C261" s="1"/>
      <c r="D261" s="1"/>
      <c r="E261" s="1"/>
      <c r="F261" s="1"/>
      <c r="G261" s="1"/>
      <c r="H261" s="1"/>
      <c r="I261" s="9"/>
      <c r="J261" s="16"/>
      <c r="K261" s="1"/>
    </row>
    <row r="262" spans="1:11" ht="16.5">
      <c r="A262" s="1"/>
      <c r="B262" s="1"/>
      <c r="C262" s="1"/>
      <c r="D262" s="1"/>
      <c r="E262" s="1"/>
      <c r="F262" s="1"/>
      <c r="G262" s="1"/>
      <c r="H262" s="1"/>
      <c r="I262" s="9"/>
      <c r="J262" s="16"/>
      <c r="K262" s="1"/>
    </row>
    <row r="263" spans="1:11" ht="16.5">
      <c r="A263" s="1"/>
      <c r="B263" s="1"/>
      <c r="C263" s="1"/>
      <c r="D263" s="1"/>
      <c r="E263" s="1"/>
      <c r="F263" s="1"/>
      <c r="G263" s="1"/>
      <c r="H263" s="1"/>
      <c r="I263" s="9"/>
      <c r="J263" s="16"/>
      <c r="K263" s="1"/>
    </row>
    <row r="264" spans="1:11" ht="16.5">
      <c r="A264" s="1"/>
      <c r="B264" s="1"/>
      <c r="C264" s="1"/>
      <c r="D264" s="1"/>
      <c r="E264" s="1"/>
      <c r="F264" s="1"/>
      <c r="G264" s="1"/>
      <c r="H264" s="1"/>
      <c r="I264" s="9"/>
      <c r="J264" s="16"/>
      <c r="K264" s="1"/>
    </row>
    <row r="265" spans="1:11" ht="16.5">
      <c r="A265" s="1"/>
      <c r="B265" s="1"/>
      <c r="C265" s="1"/>
      <c r="D265" s="1"/>
      <c r="E265" s="1"/>
      <c r="F265" s="1"/>
      <c r="G265" s="1"/>
      <c r="H265" s="1"/>
      <c r="I265" s="9"/>
      <c r="J265" s="16"/>
      <c r="K265" s="1"/>
    </row>
    <row r="266" spans="1:11" ht="16.5">
      <c r="A266" s="1"/>
      <c r="B266" s="1"/>
      <c r="C266" s="1"/>
      <c r="D266" s="1"/>
      <c r="E266" s="1"/>
      <c r="F266" s="1"/>
      <c r="G266" s="1"/>
      <c r="H266" s="1"/>
      <c r="I266" s="9"/>
      <c r="J266" s="16"/>
      <c r="K266" s="1"/>
    </row>
    <row r="267" spans="1:11" ht="16.5">
      <c r="A267" s="1"/>
      <c r="B267" s="1"/>
      <c r="C267" s="1"/>
      <c r="D267" s="1"/>
      <c r="E267" s="1"/>
      <c r="F267" s="1"/>
      <c r="G267" s="1"/>
      <c r="H267" s="1"/>
      <c r="I267" s="9"/>
      <c r="J267" s="16"/>
      <c r="K267" s="1"/>
    </row>
    <row r="268" spans="1:11" ht="16.5">
      <c r="A268" s="1"/>
      <c r="B268" s="1"/>
      <c r="C268" s="1"/>
      <c r="D268" s="1"/>
      <c r="E268" s="1"/>
      <c r="F268" s="1"/>
      <c r="G268" s="1"/>
      <c r="H268" s="1"/>
      <c r="I268" s="9"/>
      <c r="J268" s="16"/>
      <c r="K268" s="1"/>
    </row>
    <row r="269" spans="1:11" ht="16.5">
      <c r="A269" s="1"/>
      <c r="B269" s="1"/>
      <c r="C269" s="1"/>
      <c r="D269" s="1"/>
      <c r="E269" s="1"/>
      <c r="F269" s="1"/>
      <c r="G269" s="1"/>
      <c r="H269" s="1"/>
      <c r="I269" s="9"/>
      <c r="J269" s="16"/>
      <c r="K269" s="1"/>
    </row>
    <row r="270" spans="1:11" ht="16.5">
      <c r="A270" s="1"/>
      <c r="B270" s="1"/>
      <c r="C270" s="1"/>
      <c r="D270" s="1"/>
      <c r="E270" s="1"/>
      <c r="F270" s="1"/>
      <c r="G270" s="1"/>
      <c r="H270" s="1"/>
      <c r="I270" s="9"/>
      <c r="J270" s="16"/>
      <c r="K270" s="1"/>
    </row>
    <row r="271" spans="1:11" ht="16.5">
      <c r="A271" s="1"/>
      <c r="B271" s="1"/>
      <c r="C271" s="1"/>
      <c r="D271" s="1"/>
      <c r="E271" s="1"/>
      <c r="F271" s="1"/>
      <c r="G271" s="1"/>
      <c r="H271" s="1"/>
      <c r="I271" s="9"/>
      <c r="J271" s="16"/>
      <c r="K271" s="1"/>
    </row>
    <row r="272" spans="1:11" ht="16.5">
      <c r="A272" s="1"/>
      <c r="B272" s="1"/>
      <c r="C272" s="1"/>
      <c r="D272" s="1"/>
      <c r="E272" s="1"/>
      <c r="F272" s="1"/>
      <c r="G272" s="1"/>
      <c r="H272" s="1"/>
      <c r="I272" s="9"/>
      <c r="J272" s="16"/>
      <c r="K272" s="1"/>
    </row>
    <row r="273" spans="1:11" ht="16.5">
      <c r="A273" s="1"/>
      <c r="B273" s="1"/>
      <c r="C273" s="1"/>
      <c r="D273" s="1"/>
      <c r="E273" s="1"/>
      <c r="F273" s="1"/>
      <c r="G273" s="1"/>
      <c r="H273" s="1"/>
      <c r="I273" s="9"/>
      <c r="J273" s="16"/>
      <c r="K273" s="1"/>
    </row>
    <row r="274" spans="1:11" ht="16.5">
      <c r="A274" s="1"/>
      <c r="B274" s="1"/>
      <c r="C274" s="1"/>
      <c r="D274" s="1"/>
      <c r="E274" s="1"/>
      <c r="F274" s="1"/>
      <c r="G274" s="1"/>
      <c r="H274" s="1"/>
      <c r="I274" s="9"/>
      <c r="J274" s="16"/>
      <c r="K274" s="1"/>
    </row>
    <row r="275" spans="1:11" ht="16.5">
      <c r="A275" s="1"/>
      <c r="B275" s="1"/>
      <c r="C275" s="1"/>
      <c r="D275" s="1"/>
      <c r="E275" s="1"/>
      <c r="F275" s="1"/>
      <c r="G275" s="1"/>
      <c r="H275" s="1"/>
      <c r="I275" s="9"/>
      <c r="J275" s="16"/>
      <c r="K275" s="1"/>
    </row>
    <row r="276" spans="1:11" ht="16.5">
      <c r="A276" s="1"/>
      <c r="B276" s="1"/>
      <c r="C276" s="1"/>
      <c r="D276" s="1"/>
      <c r="E276" s="1"/>
      <c r="F276" s="1"/>
      <c r="G276" s="1"/>
      <c r="H276" s="1"/>
      <c r="I276" s="9"/>
      <c r="J276" s="16"/>
      <c r="K276" s="1"/>
    </row>
    <row r="277" spans="1:11" ht="16.5">
      <c r="A277" s="1"/>
      <c r="B277" s="1"/>
      <c r="C277" s="1"/>
      <c r="D277" s="1"/>
      <c r="E277" s="1"/>
      <c r="F277" s="1"/>
      <c r="G277" s="1"/>
      <c r="H277" s="1"/>
      <c r="I277" s="9"/>
      <c r="J277" s="16"/>
      <c r="K277" s="1"/>
    </row>
    <row r="278" spans="1:11" ht="16.5">
      <c r="A278" s="1"/>
      <c r="B278" s="1"/>
      <c r="C278" s="1"/>
      <c r="D278" s="1"/>
      <c r="E278" s="1"/>
      <c r="F278" s="1"/>
      <c r="G278" s="1"/>
      <c r="H278" s="1"/>
      <c r="I278" s="9"/>
      <c r="J278" s="16"/>
      <c r="K278" s="1"/>
    </row>
    <row r="279" spans="1:11" ht="16.5">
      <c r="A279" s="1"/>
      <c r="B279" s="1"/>
      <c r="C279" s="1"/>
      <c r="D279" s="1"/>
      <c r="E279" s="1"/>
      <c r="F279" s="1"/>
      <c r="G279" s="1"/>
      <c r="H279" s="1"/>
      <c r="I279" s="9"/>
      <c r="J279" s="16"/>
      <c r="K279" s="1"/>
    </row>
    <row r="280" spans="1:11" ht="16.5">
      <c r="A280" s="1"/>
      <c r="B280" s="1"/>
      <c r="C280" s="1"/>
      <c r="D280" s="1"/>
      <c r="E280" s="1"/>
      <c r="F280" s="1"/>
      <c r="G280" s="1"/>
      <c r="H280" s="1"/>
      <c r="I280" s="9"/>
      <c r="J280" s="16"/>
      <c r="K280" s="1"/>
    </row>
    <row r="281" spans="1:11" ht="16.5">
      <c r="A281" s="1"/>
      <c r="B281" s="1"/>
      <c r="C281" s="1"/>
      <c r="D281" s="1"/>
      <c r="E281" s="1"/>
      <c r="F281" s="1"/>
      <c r="G281" s="1"/>
      <c r="H281" s="1"/>
      <c r="I281" s="9"/>
      <c r="J281" s="16"/>
      <c r="K281" s="1"/>
    </row>
    <row r="282" spans="1:11" ht="16.5">
      <c r="A282" s="1"/>
      <c r="B282" s="1"/>
      <c r="C282" s="1"/>
      <c r="D282" s="1"/>
      <c r="E282" s="1"/>
      <c r="F282" s="1"/>
      <c r="G282" s="1"/>
      <c r="H282" s="1"/>
      <c r="I282" s="9"/>
      <c r="J282" s="16"/>
      <c r="K282" s="1"/>
    </row>
    <row r="283" spans="1:11" ht="16.5">
      <c r="A283" s="1"/>
      <c r="B283" s="1"/>
      <c r="C283" s="1"/>
      <c r="D283" s="1"/>
      <c r="E283" s="1"/>
      <c r="F283" s="1"/>
      <c r="G283" s="1"/>
      <c r="H283" s="1"/>
      <c r="I283" s="9"/>
      <c r="J283" s="16"/>
      <c r="K283" s="1"/>
    </row>
    <row r="284" spans="1:11" ht="16.5">
      <c r="A284" s="1"/>
      <c r="B284" s="1"/>
      <c r="C284" s="1"/>
      <c r="D284" s="1"/>
      <c r="E284" s="1"/>
      <c r="F284" s="1"/>
      <c r="G284" s="1"/>
      <c r="H284" s="1"/>
      <c r="I284" s="9"/>
      <c r="J284" s="16"/>
      <c r="K284" s="1"/>
    </row>
    <row r="285" spans="1:11" ht="16.5">
      <c r="A285" s="1"/>
      <c r="B285" s="1"/>
      <c r="C285" s="1"/>
      <c r="D285" s="1"/>
      <c r="E285" s="1"/>
      <c r="F285" s="1"/>
      <c r="G285" s="1"/>
      <c r="H285" s="1"/>
      <c r="I285" s="9"/>
      <c r="J285" s="16"/>
      <c r="K285" s="1"/>
    </row>
    <row r="286" spans="1:11" ht="16.5">
      <c r="A286" s="1"/>
      <c r="B286" s="1"/>
      <c r="C286" s="1"/>
      <c r="D286" s="1"/>
      <c r="E286" s="1"/>
      <c r="F286" s="1"/>
      <c r="G286" s="1"/>
      <c r="H286" s="1"/>
      <c r="I286" s="9"/>
      <c r="J286" s="16"/>
      <c r="K286" s="1"/>
    </row>
    <row r="287" spans="1:11" ht="16.5">
      <c r="A287" s="1"/>
      <c r="B287" s="1"/>
      <c r="C287" s="1"/>
      <c r="D287" s="1"/>
      <c r="E287" s="1"/>
      <c r="F287" s="1"/>
      <c r="G287" s="1"/>
      <c r="H287" s="1"/>
      <c r="I287" s="9"/>
      <c r="J287" s="16"/>
      <c r="K287" s="1"/>
    </row>
    <row r="288" spans="1:11" ht="16.5">
      <c r="A288" s="1"/>
      <c r="B288" s="1"/>
      <c r="C288" s="1"/>
      <c r="D288" s="1"/>
      <c r="E288" s="1"/>
      <c r="F288" s="1"/>
      <c r="G288" s="1"/>
      <c r="H288" s="1"/>
      <c r="I288" s="9"/>
      <c r="J288" s="16"/>
      <c r="K288" s="1"/>
    </row>
    <row r="289" spans="1:11" ht="16.5">
      <c r="A289" s="1"/>
      <c r="B289" s="1"/>
      <c r="C289" s="1"/>
      <c r="D289" s="1"/>
      <c r="E289" s="1"/>
      <c r="F289" s="1"/>
      <c r="G289" s="1"/>
      <c r="H289" s="1"/>
      <c r="I289" s="9"/>
      <c r="J289" s="16"/>
      <c r="K289" s="1"/>
    </row>
    <row r="290" spans="1:11" ht="16.5">
      <c r="A290" s="1"/>
      <c r="B290" s="1"/>
      <c r="C290" s="1"/>
      <c r="D290" s="1"/>
      <c r="E290" s="1"/>
      <c r="F290" s="1"/>
      <c r="G290" s="1"/>
      <c r="H290" s="1"/>
      <c r="I290" s="9"/>
      <c r="J290" s="16"/>
      <c r="K290" s="1"/>
    </row>
    <row r="291" spans="1:11" ht="16.5">
      <c r="A291" s="1"/>
      <c r="B291" s="1"/>
      <c r="C291" s="1"/>
      <c r="D291" s="1"/>
      <c r="E291" s="1"/>
      <c r="F291" s="1"/>
      <c r="G291" s="1"/>
      <c r="H291" s="1"/>
      <c r="I291" s="9"/>
      <c r="J291" s="16"/>
      <c r="K291" s="1"/>
    </row>
    <row r="292" spans="1:11" ht="16.5">
      <c r="A292" s="1"/>
      <c r="B292" s="1"/>
      <c r="C292" s="1"/>
      <c r="D292" s="1"/>
      <c r="E292" s="1"/>
      <c r="F292" s="1"/>
      <c r="G292" s="1"/>
      <c r="H292" s="1"/>
      <c r="I292" s="9"/>
      <c r="J292" s="16"/>
      <c r="K292" s="1"/>
    </row>
    <row r="293" spans="1:11" ht="16.5">
      <c r="A293" s="1"/>
      <c r="B293" s="1"/>
      <c r="C293" s="1"/>
      <c r="D293" s="1"/>
      <c r="E293" s="1"/>
      <c r="F293" s="1"/>
      <c r="G293" s="1"/>
      <c r="H293" s="1"/>
      <c r="I293" s="9"/>
      <c r="J293" s="16"/>
      <c r="K293" s="1"/>
    </row>
    <row r="294" spans="1:11" ht="16.5">
      <c r="A294" s="1"/>
      <c r="B294" s="1"/>
      <c r="C294" s="1"/>
      <c r="D294" s="1"/>
      <c r="E294" s="1"/>
      <c r="F294" s="1"/>
      <c r="G294" s="1"/>
      <c r="H294" s="1"/>
      <c r="I294" s="9"/>
      <c r="J294" s="16"/>
      <c r="K294" s="1"/>
    </row>
    <row r="295" spans="1:11" ht="16.5">
      <c r="A295" s="1"/>
      <c r="B295" s="1"/>
      <c r="C295" s="1"/>
      <c r="D295" s="1"/>
      <c r="E295" s="1"/>
      <c r="F295" s="1"/>
      <c r="G295" s="1"/>
      <c r="H295" s="1"/>
      <c r="I295" s="9"/>
      <c r="J295" s="16"/>
      <c r="K295" s="1"/>
    </row>
    <row r="296" spans="1:11" ht="16.5">
      <c r="A296" s="1"/>
      <c r="B296" s="1"/>
      <c r="C296" s="1"/>
      <c r="D296" s="1"/>
      <c r="E296" s="1"/>
      <c r="F296" s="1"/>
      <c r="G296" s="1"/>
      <c r="H296" s="1"/>
      <c r="I296" s="9"/>
      <c r="J296" s="16"/>
      <c r="K296" s="1"/>
    </row>
    <row r="297" spans="1:11" ht="16.5">
      <c r="A297" s="1"/>
      <c r="B297" s="1"/>
      <c r="C297" s="1"/>
      <c r="D297" s="1"/>
      <c r="E297" s="1"/>
      <c r="F297" s="1"/>
      <c r="G297" s="1"/>
      <c r="H297" s="1"/>
      <c r="I297" s="9"/>
      <c r="J297" s="16"/>
      <c r="K297" s="1"/>
    </row>
    <row r="298" spans="1:11" ht="16.5">
      <c r="A298" s="1"/>
      <c r="B298" s="1"/>
      <c r="C298" s="1"/>
      <c r="D298" s="1"/>
      <c r="E298" s="1"/>
      <c r="F298" s="1"/>
      <c r="G298" s="1"/>
      <c r="H298" s="1"/>
      <c r="I298" s="9"/>
      <c r="J298" s="16"/>
      <c r="K298" s="1"/>
    </row>
    <row r="299" spans="1:11" ht="16.5">
      <c r="A299" s="1"/>
      <c r="B299" s="1"/>
      <c r="C299" s="1"/>
      <c r="D299" s="1"/>
      <c r="E299" s="1"/>
      <c r="F299" s="1"/>
      <c r="G299" s="1"/>
      <c r="H299" s="1"/>
      <c r="I299" s="9"/>
      <c r="J299" s="16"/>
      <c r="K299" s="1"/>
    </row>
    <row r="300" spans="1:11" ht="16.5">
      <c r="A300" s="1"/>
      <c r="B300" s="1"/>
      <c r="C300" s="1"/>
      <c r="D300" s="1"/>
      <c r="E300" s="1"/>
      <c r="F300" s="1"/>
      <c r="G300" s="1"/>
      <c r="H300" s="1"/>
      <c r="I300" s="9"/>
      <c r="J300" s="16"/>
      <c r="K300" s="1"/>
    </row>
    <row r="301" spans="1:11" ht="16.5">
      <c r="A301" s="1"/>
      <c r="B301" s="1"/>
      <c r="C301" s="1"/>
      <c r="D301" s="1"/>
      <c r="E301" s="1"/>
      <c r="F301" s="1"/>
      <c r="G301" s="1"/>
      <c r="H301" s="1"/>
      <c r="I301" s="9"/>
      <c r="J301" s="16"/>
      <c r="K301" s="1"/>
    </row>
    <row r="302" spans="1:11" ht="16.5">
      <c r="A302" s="1"/>
      <c r="B302" s="1"/>
      <c r="C302" s="1"/>
      <c r="D302" s="1"/>
      <c r="E302" s="1"/>
      <c r="F302" s="1"/>
      <c r="G302" s="1"/>
      <c r="H302" s="1"/>
      <c r="I302" s="9"/>
      <c r="J302" s="16"/>
      <c r="K302" s="1"/>
    </row>
    <row r="303" spans="1:11" ht="16.5">
      <c r="A303" s="1"/>
      <c r="B303" s="1"/>
      <c r="C303" s="1"/>
      <c r="D303" s="1"/>
      <c r="E303" s="1"/>
      <c r="F303" s="1"/>
      <c r="G303" s="1"/>
      <c r="H303" s="1"/>
      <c r="I303" s="9"/>
      <c r="J303" s="16"/>
      <c r="K303" s="1"/>
    </row>
    <row r="304" spans="1:11" ht="16.5">
      <c r="A304" s="1"/>
      <c r="B304" s="1"/>
      <c r="C304" s="1"/>
      <c r="D304" s="1"/>
      <c r="E304" s="1"/>
      <c r="F304" s="1"/>
      <c r="G304" s="1"/>
      <c r="H304" s="1"/>
      <c r="I304" s="9"/>
      <c r="J304" s="16"/>
      <c r="K304" s="1"/>
    </row>
    <row r="305" spans="1:11" ht="16.5">
      <c r="A305" s="1"/>
      <c r="B305" s="1"/>
      <c r="C305" s="1"/>
      <c r="D305" s="1"/>
      <c r="E305" s="1"/>
      <c r="F305" s="1"/>
      <c r="G305" s="1"/>
      <c r="H305" s="1"/>
      <c r="I305" s="9"/>
      <c r="J305" s="16"/>
      <c r="K305" s="1"/>
    </row>
    <row r="306" spans="1:11" ht="16.5">
      <c r="A306" s="1"/>
      <c r="B306" s="1"/>
      <c r="C306" s="1"/>
      <c r="D306" s="1"/>
      <c r="E306" s="1"/>
      <c r="F306" s="1"/>
      <c r="G306" s="1"/>
      <c r="H306" s="1"/>
      <c r="I306" s="9"/>
      <c r="J306" s="16"/>
      <c r="K306" s="1"/>
    </row>
    <row r="307" spans="1:11" ht="16.5">
      <c r="A307" s="1"/>
      <c r="B307" s="1"/>
      <c r="C307" s="1"/>
      <c r="D307" s="1"/>
      <c r="E307" s="1"/>
      <c r="F307" s="1"/>
      <c r="G307" s="1"/>
      <c r="H307" s="1"/>
      <c r="I307" s="9"/>
      <c r="J307" s="16"/>
      <c r="K307" s="1"/>
    </row>
    <row r="308" spans="1:11" ht="16.5">
      <c r="A308" s="1"/>
      <c r="B308" s="1"/>
      <c r="C308" s="1"/>
      <c r="D308" s="1"/>
      <c r="E308" s="1"/>
      <c r="F308" s="1"/>
      <c r="G308" s="1"/>
      <c r="H308" s="1"/>
      <c r="I308" s="9"/>
      <c r="J308" s="16"/>
      <c r="K308" s="1"/>
    </row>
    <row r="309" spans="1:11" ht="16.5">
      <c r="A309" s="1"/>
      <c r="B309" s="1"/>
      <c r="C309" s="1"/>
      <c r="D309" s="1"/>
      <c r="E309" s="1"/>
      <c r="F309" s="1"/>
      <c r="G309" s="1"/>
      <c r="H309" s="1"/>
      <c r="I309" s="9"/>
      <c r="J309" s="16"/>
      <c r="K309" s="1"/>
    </row>
    <row r="310" spans="1:11" ht="16.5">
      <c r="A310" s="1"/>
      <c r="B310" s="1"/>
      <c r="C310" s="1"/>
      <c r="D310" s="1"/>
      <c r="E310" s="1"/>
      <c r="F310" s="1"/>
      <c r="G310" s="1"/>
      <c r="H310" s="1"/>
      <c r="I310" s="9"/>
      <c r="J310" s="16"/>
      <c r="K310" s="1"/>
    </row>
    <row r="311" spans="1:11" ht="16.5">
      <c r="A311" s="1"/>
      <c r="B311" s="1"/>
      <c r="C311" s="1"/>
      <c r="D311" s="1"/>
      <c r="E311" s="1"/>
      <c r="F311" s="1"/>
      <c r="G311" s="1"/>
      <c r="H311" s="1"/>
      <c r="I311" s="9"/>
      <c r="J311" s="16"/>
      <c r="K311" s="1"/>
    </row>
    <row r="312" spans="1:11" ht="16.5">
      <c r="A312" s="1"/>
      <c r="B312" s="1"/>
      <c r="C312" s="1"/>
      <c r="D312" s="1"/>
      <c r="E312" s="1"/>
      <c r="F312" s="1"/>
      <c r="G312" s="1"/>
      <c r="H312" s="1"/>
      <c r="I312" s="9"/>
      <c r="J312" s="16"/>
      <c r="K312" s="1"/>
    </row>
    <row r="313" spans="1:11" ht="16.5">
      <c r="A313" s="1"/>
      <c r="B313" s="1"/>
      <c r="C313" s="1"/>
      <c r="D313" s="1"/>
      <c r="E313" s="1"/>
      <c r="F313" s="1"/>
      <c r="G313" s="1"/>
      <c r="H313" s="1"/>
      <c r="I313" s="9"/>
      <c r="J313" s="16"/>
      <c r="K313" s="1"/>
    </row>
    <row r="314" spans="1:11" ht="16.5">
      <c r="A314" s="1"/>
      <c r="B314" s="1"/>
      <c r="C314" s="1"/>
      <c r="D314" s="1"/>
      <c r="E314" s="1"/>
      <c r="F314" s="1"/>
      <c r="G314" s="1"/>
      <c r="H314" s="1"/>
      <c r="I314" s="9"/>
      <c r="J314" s="16"/>
      <c r="K314" s="1"/>
    </row>
    <row r="315" spans="1:11" ht="16.5">
      <c r="A315" s="1"/>
      <c r="B315" s="1"/>
      <c r="C315" s="1"/>
      <c r="D315" s="1"/>
      <c r="E315" s="1"/>
      <c r="F315" s="1"/>
      <c r="G315" s="1"/>
      <c r="H315" s="1"/>
      <c r="I315" s="9"/>
      <c r="J315" s="16"/>
      <c r="K315" s="1"/>
    </row>
    <row r="316" spans="1:11" ht="16.5">
      <c r="A316" s="1"/>
      <c r="B316" s="1"/>
      <c r="C316" s="1"/>
      <c r="D316" s="1"/>
      <c r="E316" s="1"/>
      <c r="F316" s="1"/>
      <c r="G316" s="1"/>
      <c r="H316" s="1"/>
      <c r="I316" s="9"/>
      <c r="J316" s="16"/>
      <c r="K316" s="1"/>
    </row>
    <row r="317" spans="1:11" ht="16.5">
      <c r="A317" s="1"/>
      <c r="B317" s="1"/>
      <c r="C317" s="1"/>
      <c r="D317" s="1"/>
      <c r="E317" s="1"/>
      <c r="F317" s="1"/>
      <c r="G317" s="1"/>
      <c r="H317" s="1"/>
      <c r="I317" s="9"/>
      <c r="J317" s="16"/>
      <c r="K317" s="1"/>
    </row>
    <row r="318" spans="1:11" ht="16.5">
      <c r="A318" s="1"/>
      <c r="B318" s="1"/>
      <c r="C318" s="1"/>
      <c r="D318" s="1"/>
      <c r="E318" s="1"/>
      <c r="F318" s="1"/>
      <c r="G318" s="1"/>
      <c r="H318" s="1"/>
      <c r="I318" s="9"/>
      <c r="J318" s="16"/>
      <c r="K318" s="1"/>
    </row>
    <row r="319" spans="1:11" ht="16.5">
      <c r="A319" s="1"/>
      <c r="B319" s="1"/>
      <c r="C319" s="1"/>
      <c r="D319" s="1"/>
      <c r="E319" s="1"/>
      <c r="F319" s="1"/>
      <c r="G319" s="1"/>
      <c r="H319" s="1"/>
      <c r="I319" s="9"/>
      <c r="J319" s="16"/>
      <c r="K319" s="1"/>
    </row>
    <row r="320" spans="1:11" ht="16.5">
      <c r="A320" s="1"/>
      <c r="B320" s="1"/>
      <c r="C320" s="1"/>
      <c r="D320" s="1"/>
      <c r="E320" s="1"/>
      <c r="F320" s="1"/>
      <c r="G320" s="1"/>
      <c r="H320" s="1"/>
      <c r="I320" s="9"/>
      <c r="J320" s="16"/>
      <c r="K320" s="1"/>
    </row>
    <row r="321" spans="1:11" ht="16.5">
      <c r="A321" s="1"/>
      <c r="B321" s="1"/>
      <c r="C321" s="1"/>
      <c r="D321" s="1"/>
      <c r="E321" s="1"/>
      <c r="F321" s="1"/>
      <c r="G321" s="1"/>
      <c r="H321" s="1"/>
      <c r="I321" s="9"/>
      <c r="J321" s="16"/>
      <c r="K321" s="1"/>
    </row>
    <row r="322" spans="1:11" ht="16.5">
      <c r="A322" s="1"/>
      <c r="B322" s="1"/>
      <c r="C322" s="1"/>
      <c r="D322" s="1"/>
      <c r="E322" s="1"/>
      <c r="F322" s="1"/>
      <c r="G322" s="1"/>
      <c r="H322" s="1"/>
      <c r="I322" s="9"/>
      <c r="J322" s="16"/>
      <c r="K322" s="1"/>
    </row>
    <row r="323" spans="1:11" ht="16.5">
      <c r="A323" s="1"/>
      <c r="B323" s="1"/>
      <c r="C323" s="1"/>
      <c r="D323" s="1"/>
      <c r="E323" s="1"/>
      <c r="F323" s="1"/>
      <c r="G323" s="1"/>
      <c r="H323" s="1"/>
      <c r="I323" s="9"/>
      <c r="J323" s="16"/>
      <c r="K323" s="1"/>
    </row>
    <row r="324" spans="1:11" ht="16.5">
      <c r="A324" s="1"/>
      <c r="B324" s="1"/>
      <c r="C324" s="1"/>
      <c r="D324" s="1"/>
      <c r="E324" s="1"/>
      <c r="F324" s="1"/>
      <c r="G324" s="1"/>
      <c r="H324" s="1"/>
      <c r="I324" s="9"/>
      <c r="J324" s="16"/>
      <c r="K324" s="1"/>
    </row>
    <row r="325" spans="1:11" ht="16.5">
      <c r="A325" s="1"/>
      <c r="B325" s="1"/>
      <c r="C325" s="1"/>
      <c r="D325" s="1"/>
      <c r="E325" s="1"/>
      <c r="F325" s="1"/>
      <c r="G325" s="1"/>
      <c r="H325" s="1"/>
      <c r="I325" s="9"/>
      <c r="J325" s="16"/>
      <c r="K325" s="1"/>
    </row>
    <row r="326" spans="1:11" ht="16.5">
      <c r="A326" s="1"/>
      <c r="B326" s="1"/>
      <c r="C326" s="1"/>
      <c r="D326" s="1"/>
      <c r="E326" s="1"/>
      <c r="F326" s="1"/>
      <c r="G326" s="1"/>
      <c r="H326" s="1"/>
      <c r="I326" s="9"/>
      <c r="J326" s="16"/>
      <c r="K326" s="1"/>
    </row>
    <row r="327" spans="1:11" ht="16.5">
      <c r="A327" s="1"/>
      <c r="B327" s="1"/>
      <c r="C327" s="1"/>
      <c r="D327" s="1"/>
      <c r="E327" s="1"/>
      <c r="F327" s="1"/>
      <c r="G327" s="1"/>
      <c r="H327" s="1"/>
      <c r="I327" s="9"/>
      <c r="J327" s="16"/>
      <c r="K327" s="1"/>
    </row>
    <row r="328" spans="1:11" ht="16.5">
      <c r="A328" s="1"/>
      <c r="B328" s="1"/>
      <c r="C328" s="1"/>
      <c r="D328" s="1"/>
      <c r="E328" s="1"/>
      <c r="F328" s="1"/>
      <c r="G328" s="1"/>
      <c r="H328" s="1"/>
      <c r="I328" s="9"/>
      <c r="J328" s="16"/>
      <c r="K328" s="1"/>
    </row>
    <row r="329" spans="1:11" ht="16.5">
      <c r="A329" s="1"/>
      <c r="B329" s="1"/>
      <c r="C329" s="1"/>
      <c r="D329" s="1"/>
      <c r="E329" s="1"/>
      <c r="F329" s="1"/>
      <c r="G329" s="1"/>
      <c r="H329" s="1"/>
      <c r="I329" s="9"/>
      <c r="J329" s="16"/>
      <c r="K329" s="1"/>
    </row>
    <row r="330" spans="1:11" ht="16.5">
      <c r="A330" s="1"/>
      <c r="B330" s="1"/>
      <c r="C330" s="1"/>
      <c r="D330" s="1"/>
      <c r="E330" s="1"/>
      <c r="F330" s="1"/>
      <c r="G330" s="1"/>
      <c r="H330" s="1"/>
      <c r="I330" s="9"/>
      <c r="J330" s="16"/>
      <c r="K330" s="1"/>
    </row>
    <row r="331" spans="1:11" ht="16.5">
      <c r="A331" s="1"/>
      <c r="B331" s="1"/>
      <c r="C331" s="1"/>
      <c r="D331" s="1"/>
      <c r="E331" s="1"/>
      <c r="F331" s="1"/>
      <c r="G331" s="1"/>
      <c r="H331" s="1"/>
      <c r="I331" s="9"/>
      <c r="J331" s="16"/>
      <c r="K331" s="1"/>
    </row>
    <row r="332" spans="1:11" ht="16.5">
      <c r="A332" s="1"/>
      <c r="B332" s="1"/>
      <c r="C332" s="1"/>
      <c r="D332" s="1"/>
      <c r="E332" s="1"/>
      <c r="F332" s="1"/>
      <c r="G332" s="1"/>
      <c r="H332" s="1"/>
      <c r="I332" s="9"/>
      <c r="J332" s="16"/>
      <c r="K332" s="1"/>
    </row>
    <row r="333" spans="1:11" ht="16.5">
      <c r="A333" s="1"/>
      <c r="B333" s="1"/>
      <c r="C333" s="1"/>
      <c r="D333" s="1"/>
      <c r="E333" s="1"/>
      <c r="F333" s="1"/>
      <c r="G333" s="1"/>
      <c r="H333" s="1"/>
      <c r="I333" s="9"/>
      <c r="J333" s="16"/>
      <c r="K333" s="1"/>
    </row>
    <row r="334" spans="1:11" ht="16.5">
      <c r="A334" s="1"/>
      <c r="B334" s="1"/>
      <c r="C334" s="1"/>
      <c r="D334" s="1"/>
      <c r="E334" s="1"/>
      <c r="F334" s="1"/>
      <c r="G334" s="1"/>
      <c r="H334" s="1"/>
      <c r="I334" s="9"/>
      <c r="J334" s="16"/>
      <c r="K334" s="1"/>
    </row>
    <row r="335" spans="1:11" ht="16.5">
      <c r="A335" s="1"/>
      <c r="B335" s="1"/>
      <c r="C335" s="1"/>
      <c r="D335" s="1"/>
      <c r="E335" s="1"/>
      <c r="F335" s="1"/>
      <c r="G335" s="1"/>
      <c r="H335" s="1"/>
      <c r="I335" s="9"/>
      <c r="J335" s="16"/>
      <c r="K335" s="1"/>
    </row>
    <row r="336" spans="1:11" ht="16.5">
      <c r="A336" s="1"/>
      <c r="B336" s="1"/>
      <c r="C336" s="1"/>
      <c r="D336" s="1"/>
      <c r="E336" s="1"/>
      <c r="F336" s="1"/>
      <c r="G336" s="1"/>
      <c r="H336" s="1"/>
      <c r="I336" s="9"/>
      <c r="J336" s="16"/>
      <c r="K336" s="1"/>
    </row>
    <row r="337" spans="1:11" ht="16.5">
      <c r="A337" s="1"/>
      <c r="B337" s="1"/>
      <c r="C337" s="1"/>
      <c r="D337" s="1"/>
      <c r="E337" s="1"/>
      <c r="F337" s="1"/>
      <c r="G337" s="1"/>
      <c r="H337" s="1"/>
      <c r="I337" s="9"/>
      <c r="J337" s="16"/>
      <c r="K337" s="1"/>
    </row>
    <row r="338" spans="1:11" ht="16.5">
      <c r="A338" s="1"/>
      <c r="B338" s="1"/>
      <c r="C338" s="1"/>
      <c r="D338" s="1"/>
      <c r="E338" s="1"/>
      <c r="F338" s="1"/>
      <c r="G338" s="1"/>
      <c r="H338" s="1"/>
      <c r="I338" s="9"/>
      <c r="J338" s="16"/>
      <c r="K338" s="1"/>
    </row>
    <row r="339" spans="1:11" ht="16.5">
      <c r="A339" s="1"/>
      <c r="B339" s="1"/>
      <c r="C339" s="1"/>
      <c r="D339" s="1"/>
      <c r="E339" s="1"/>
      <c r="F339" s="1"/>
      <c r="G339" s="1"/>
      <c r="H339" s="1"/>
      <c r="I339" s="9"/>
      <c r="J339" s="16"/>
      <c r="K339" s="1"/>
    </row>
    <row r="340" spans="1:11" ht="16.5">
      <c r="A340" s="1"/>
      <c r="B340" s="1"/>
      <c r="C340" s="1"/>
      <c r="D340" s="1"/>
      <c r="E340" s="1"/>
      <c r="F340" s="1"/>
      <c r="G340" s="1"/>
      <c r="H340" s="1"/>
      <c r="I340" s="9"/>
      <c r="J340" s="16"/>
      <c r="K340" s="1"/>
    </row>
    <row r="341" spans="1:11" ht="16.5">
      <c r="A341" s="1"/>
      <c r="B341" s="1"/>
      <c r="C341" s="1"/>
      <c r="D341" s="1"/>
      <c r="E341" s="1"/>
      <c r="F341" s="1"/>
      <c r="G341" s="1"/>
      <c r="H341" s="1"/>
      <c r="I341" s="9"/>
      <c r="J341" s="16"/>
      <c r="K341" s="1"/>
    </row>
    <row r="342" spans="1:11" ht="16.5">
      <c r="A342" s="1"/>
      <c r="B342" s="1"/>
      <c r="C342" s="1"/>
      <c r="D342" s="1"/>
      <c r="E342" s="1"/>
      <c r="F342" s="1"/>
      <c r="G342" s="1"/>
      <c r="H342" s="1"/>
      <c r="I342" s="9"/>
      <c r="J342" s="16"/>
      <c r="K342" s="1"/>
    </row>
    <row r="343" spans="1:11" ht="16.5">
      <c r="A343" s="1"/>
      <c r="B343" s="1"/>
      <c r="C343" s="1"/>
      <c r="D343" s="1"/>
      <c r="E343" s="1"/>
      <c r="F343" s="1"/>
      <c r="G343" s="1"/>
      <c r="H343" s="1"/>
      <c r="I343" s="9"/>
      <c r="J343" s="16"/>
      <c r="K343" s="1"/>
    </row>
    <row r="344" spans="1:11" ht="16.5">
      <c r="A344" s="1"/>
      <c r="B344" s="1"/>
      <c r="C344" s="1"/>
      <c r="D344" s="1"/>
      <c r="E344" s="1"/>
      <c r="F344" s="1"/>
      <c r="G344" s="1"/>
      <c r="H344" s="1"/>
      <c r="I344" s="9"/>
      <c r="J344" s="16"/>
      <c r="K344" s="1"/>
    </row>
    <row r="345" spans="1:11" ht="16.5">
      <c r="A345" s="1"/>
      <c r="B345" s="1"/>
      <c r="C345" s="1"/>
      <c r="D345" s="1"/>
      <c r="E345" s="1"/>
      <c r="F345" s="1"/>
      <c r="G345" s="1"/>
      <c r="H345" s="1"/>
      <c r="I345" s="9"/>
      <c r="J345" s="16"/>
      <c r="K345" s="1"/>
    </row>
    <row r="346" spans="1:11" ht="16.5">
      <c r="A346" s="1"/>
      <c r="B346" s="1"/>
      <c r="C346" s="1"/>
      <c r="D346" s="1"/>
      <c r="E346" s="1"/>
      <c r="F346" s="1"/>
      <c r="G346" s="1"/>
      <c r="H346" s="1"/>
      <c r="I346" s="9"/>
      <c r="J346" s="16"/>
      <c r="K346" s="1"/>
    </row>
    <row r="347" spans="1:11" ht="16.5">
      <c r="A347" s="1"/>
      <c r="B347" s="1"/>
      <c r="C347" s="1"/>
      <c r="D347" s="1"/>
      <c r="E347" s="1"/>
      <c r="F347" s="1"/>
      <c r="G347" s="1"/>
      <c r="H347" s="1"/>
      <c r="I347" s="9"/>
      <c r="J347" s="16"/>
      <c r="K347" s="1"/>
    </row>
    <row r="348" spans="1:11" ht="16.5">
      <c r="A348" s="1"/>
      <c r="B348" s="1"/>
      <c r="C348" s="1"/>
      <c r="D348" s="1"/>
      <c r="E348" s="1"/>
      <c r="F348" s="1"/>
      <c r="G348" s="1"/>
      <c r="H348" s="1"/>
      <c r="I348" s="9"/>
      <c r="J348" s="16"/>
      <c r="K348" s="1"/>
    </row>
    <row r="349" spans="1:11" ht="16.5">
      <c r="A349" s="1"/>
      <c r="B349" s="1"/>
      <c r="C349" s="1"/>
      <c r="D349" s="1"/>
      <c r="E349" s="1"/>
      <c r="F349" s="1"/>
      <c r="G349" s="1"/>
      <c r="H349" s="1"/>
      <c r="I349" s="9"/>
      <c r="J349" s="16"/>
      <c r="K349" s="1"/>
    </row>
    <row r="350" spans="1:11" ht="16.5">
      <c r="A350" s="1"/>
      <c r="B350" s="1"/>
      <c r="C350" s="1"/>
      <c r="D350" s="1"/>
      <c r="E350" s="1"/>
      <c r="F350" s="1"/>
      <c r="G350" s="1"/>
      <c r="H350" s="1"/>
      <c r="I350" s="9"/>
      <c r="J350" s="16"/>
      <c r="K350" s="1"/>
    </row>
    <row r="351" spans="1:11" ht="16.5">
      <c r="A351" s="1"/>
      <c r="B351" s="1"/>
      <c r="C351" s="1"/>
      <c r="D351" s="1"/>
      <c r="E351" s="1"/>
      <c r="F351" s="1"/>
      <c r="G351" s="1"/>
      <c r="H351" s="1"/>
      <c r="I351" s="9"/>
      <c r="J351" s="16"/>
      <c r="K351" s="1"/>
    </row>
    <row r="352" spans="1:11" ht="16.5">
      <c r="A352" s="1"/>
      <c r="B352" s="1"/>
      <c r="C352" s="1"/>
      <c r="D352" s="1"/>
      <c r="E352" s="1"/>
      <c r="F352" s="1"/>
      <c r="G352" s="1"/>
      <c r="H352" s="1"/>
      <c r="I352" s="9"/>
      <c r="J352" s="16"/>
      <c r="K352" s="1"/>
    </row>
    <row r="353" spans="1:11" ht="16.5">
      <c r="A353" s="1"/>
      <c r="B353" s="1"/>
      <c r="C353" s="1"/>
      <c r="D353" s="1"/>
      <c r="E353" s="1"/>
      <c r="F353" s="1"/>
      <c r="G353" s="1"/>
      <c r="H353" s="1"/>
      <c r="I353" s="9"/>
      <c r="J353" s="16"/>
      <c r="K353" s="1"/>
    </row>
    <row r="354" spans="1:11" ht="16.5">
      <c r="A354" s="1"/>
      <c r="B354" s="1"/>
      <c r="C354" s="1"/>
      <c r="D354" s="1"/>
      <c r="E354" s="1"/>
      <c r="F354" s="1"/>
      <c r="G354" s="1"/>
      <c r="H354" s="1"/>
      <c r="I354" s="9"/>
      <c r="J354" s="16"/>
      <c r="K354" s="1"/>
    </row>
    <row r="355" spans="1:11" ht="16.5">
      <c r="A355" s="1"/>
      <c r="B355" s="1"/>
      <c r="C355" s="1"/>
      <c r="D355" s="1"/>
      <c r="E355" s="1"/>
      <c r="F355" s="1"/>
      <c r="G355" s="1"/>
      <c r="H355" s="1"/>
      <c r="I355" s="9"/>
      <c r="J355" s="16"/>
      <c r="K355" s="1"/>
    </row>
    <row r="356" spans="1:11" ht="16.5">
      <c r="A356" s="1"/>
      <c r="B356" s="1"/>
      <c r="C356" s="1"/>
      <c r="D356" s="1"/>
      <c r="E356" s="1"/>
      <c r="F356" s="1"/>
      <c r="G356" s="1"/>
      <c r="H356" s="1"/>
      <c r="I356" s="9"/>
      <c r="J356" s="16"/>
      <c r="K356" s="1"/>
    </row>
    <row r="357" spans="1:11" ht="16.5">
      <c r="A357" s="1"/>
      <c r="B357" s="1"/>
      <c r="C357" s="1"/>
      <c r="D357" s="1"/>
      <c r="E357" s="1"/>
      <c r="F357" s="1"/>
      <c r="G357" s="1"/>
      <c r="H357" s="1"/>
      <c r="I357" s="9"/>
      <c r="J357" s="16"/>
      <c r="K357" s="1"/>
    </row>
    <row r="358" spans="1:11" ht="16.5">
      <c r="A358" s="1"/>
      <c r="B358" s="1"/>
      <c r="C358" s="1"/>
      <c r="D358" s="1"/>
      <c r="E358" s="1"/>
      <c r="F358" s="1"/>
      <c r="G358" s="1"/>
      <c r="H358" s="1"/>
      <c r="I358" s="9"/>
      <c r="J358" s="16"/>
      <c r="K358" s="1"/>
    </row>
    <row r="359" spans="1:11" ht="16.5">
      <c r="A359" s="1"/>
      <c r="B359" s="1"/>
      <c r="C359" s="1"/>
      <c r="D359" s="1"/>
      <c r="E359" s="1"/>
      <c r="F359" s="1"/>
      <c r="G359" s="1"/>
      <c r="H359" s="1"/>
      <c r="I359" s="9"/>
      <c r="J359" s="16"/>
      <c r="K359" s="1"/>
    </row>
    <row r="360" spans="1:11" ht="16.5">
      <c r="A360" s="1"/>
      <c r="B360" s="1"/>
      <c r="C360" s="1"/>
      <c r="D360" s="1"/>
      <c r="E360" s="1"/>
      <c r="F360" s="1"/>
      <c r="G360" s="1"/>
      <c r="H360" s="1"/>
      <c r="I360" s="9"/>
      <c r="J360" s="16"/>
      <c r="K360" s="1"/>
    </row>
    <row r="361" spans="1:11" ht="16.5">
      <c r="A361" s="1"/>
      <c r="B361" s="1"/>
      <c r="C361" s="1"/>
      <c r="D361" s="1"/>
      <c r="E361" s="1"/>
      <c r="F361" s="1"/>
      <c r="G361" s="1"/>
      <c r="H361" s="1"/>
      <c r="I361" s="9"/>
      <c r="J361" s="16"/>
      <c r="K361" s="1"/>
    </row>
    <row r="362" spans="1:11" ht="16.5">
      <c r="A362" s="1"/>
      <c r="B362" s="1"/>
      <c r="C362" s="1"/>
      <c r="D362" s="1"/>
      <c r="E362" s="1"/>
      <c r="F362" s="1"/>
      <c r="G362" s="1"/>
      <c r="H362" s="1"/>
      <c r="I362" s="9"/>
      <c r="J362" s="16"/>
      <c r="K362" s="1"/>
    </row>
    <row r="363" spans="1:11" ht="16.5">
      <c r="A363" s="1"/>
      <c r="B363" s="1"/>
      <c r="C363" s="1"/>
      <c r="D363" s="1"/>
      <c r="E363" s="1"/>
      <c r="F363" s="1"/>
      <c r="G363" s="1"/>
      <c r="H363" s="1"/>
      <c r="I363" s="9"/>
      <c r="J363" s="16"/>
      <c r="K363" s="1"/>
    </row>
    <row r="364" spans="1:11" ht="16.5">
      <c r="A364" s="1"/>
      <c r="B364" s="1"/>
      <c r="C364" s="1"/>
      <c r="D364" s="1"/>
      <c r="E364" s="1"/>
      <c r="F364" s="1"/>
      <c r="G364" s="1"/>
      <c r="H364" s="1"/>
      <c r="I364" s="9"/>
      <c r="J364" s="16"/>
      <c r="K364" s="1"/>
    </row>
    <row r="365" spans="1:11" ht="16.5">
      <c r="A365" s="1"/>
      <c r="B365" s="1"/>
      <c r="C365" s="1"/>
      <c r="D365" s="1"/>
      <c r="E365" s="1"/>
      <c r="F365" s="1"/>
      <c r="G365" s="1"/>
      <c r="H365" s="1"/>
      <c r="I365" s="9"/>
      <c r="J365" s="16"/>
      <c r="K365" s="1"/>
    </row>
    <row r="366" spans="1:11" ht="16.5">
      <c r="A366" s="1"/>
      <c r="B366" s="1"/>
      <c r="C366" s="1"/>
      <c r="D366" s="1"/>
      <c r="E366" s="1"/>
      <c r="F366" s="1"/>
      <c r="G366" s="1"/>
      <c r="H366" s="1"/>
      <c r="I366" s="9"/>
      <c r="J366" s="16"/>
      <c r="K366" s="1"/>
    </row>
    <row r="367" spans="1:11" ht="16.5">
      <c r="A367" s="1"/>
      <c r="B367" s="1"/>
      <c r="C367" s="1"/>
      <c r="D367" s="1"/>
      <c r="E367" s="1"/>
      <c r="F367" s="1"/>
      <c r="G367" s="1"/>
      <c r="H367" s="1"/>
      <c r="I367" s="9"/>
      <c r="J367" s="16"/>
      <c r="K367" s="1"/>
    </row>
    <row r="368" spans="1:11" ht="16.5">
      <c r="A368" s="1"/>
      <c r="B368" s="1"/>
      <c r="C368" s="1"/>
      <c r="D368" s="1"/>
      <c r="E368" s="1"/>
      <c r="F368" s="1"/>
      <c r="G368" s="1"/>
      <c r="H368" s="1"/>
      <c r="I368" s="9"/>
      <c r="J368" s="16"/>
      <c r="K368" s="1"/>
    </row>
    <row r="369" spans="1:11" ht="16.5">
      <c r="A369" s="1"/>
      <c r="B369" s="1"/>
      <c r="C369" s="1"/>
      <c r="D369" s="1"/>
      <c r="E369" s="1"/>
      <c r="F369" s="1"/>
      <c r="G369" s="1"/>
      <c r="H369" s="1"/>
      <c r="I369" s="9"/>
      <c r="J369" s="16"/>
      <c r="K369" s="1"/>
    </row>
    <row r="370" spans="1:11" ht="16.5">
      <c r="A370" s="1"/>
      <c r="B370" s="1"/>
      <c r="C370" s="1"/>
      <c r="D370" s="1"/>
      <c r="E370" s="1"/>
      <c r="F370" s="1"/>
      <c r="G370" s="1"/>
      <c r="H370" s="1"/>
      <c r="I370" s="9"/>
      <c r="J370" s="16"/>
      <c r="K370" s="1"/>
    </row>
    <row r="371" spans="1:11" ht="16.5">
      <c r="A371" s="1"/>
      <c r="B371" s="1"/>
      <c r="C371" s="1"/>
      <c r="D371" s="1"/>
      <c r="E371" s="1"/>
      <c r="F371" s="1"/>
      <c r="G371" s="1"/>
      <c r="H371" s="1"/>
      <c r="I371" s="9"/>
      <c r="J371" s="16"/>
      <c r="K371" s="1"/>
    </row>
    <row r="372" spans="1:11" ht="16.5">
      <c r="A372" s="1"/>
      <c r="B372" s="1"/>
      <c r="C372" s="1"/>
      <c r="D372" s="1"/>
      <c r="E372" s="1"/>
      <c r="F372" s="1"/>
      <c r="G372" s="1"/>
      <c r="H372" s="1"/>
      <c r="I372" s="9"/>
      <c r="J372" s="16"/>
      <c r="K372" s="1"/>
    </row>
  </sheetData>
  <autoFilter ref="A1:N1" xr:uid="{757B887C-4C07-4F46-AC2E-44A862CA8FA6}"/>
  <phoneticPr fontId="1"/>
  <conditionalFormatting sqref="A2:K2">
    <cfRule type="expression" dxfId="59" priority="33">
      <formula>$E2="卖出"</formula>
    </cfRule>
  </conditionalFormatting>
  <conditionalFormatting sqref="A3:K32">
    <cfRule type="expression" dxfId="58" priority="32">
      <formula>$E3="卖出"</formula>
    </cfRule>
  </conditionalFormatting>
  <conditionalFormatting sqref="A33:K35 A38:K38 A36:H36 A39:C40 A37:G37 K36:K37">
    <cfRule type="expression" dxfId="57" priority="14">
      <formula>$E33="卖出"</formula>
    </cfRule>
  </conditionalFormatting>
  <conditionalFormatting sqref="I36:J36">
    <cfRule type="expression" dxfId="56" priority="13">
      <formula>$E36="卖出"</formula>
    </cfRule>
  </conditionalFormatting>
  <conditionalFormatting sqref="D39:F39">
    <cfRule type="expression" dxfId="55" priority="12">
      <formula>$E39="卖出"</formula>
    </cfRule>
  </conditionalFormatting>
  <conditionalFormatting sqref="D40:F40">
    <cfRule type="expression" dxfId="54" priority="11">
      <formula>$E40="卖出"</formula>
    </cfRule>
  </conditionalFormatting>
  <conditionalFormatting sqref="K40">
    <cfRule type="expression" dxfId="53" priority="8">
      <formula>$E40="卖出"</formula>
    </cfRule>
  </conditionalFormatting>
  <conditionalFormatting sqref="A41:H372 K41:K372">
    <cfRule type="expression" dxfId="52" priority="5">
      <formula>$E41="卖出"</formula>
    </cfRule>
  </conditionalFormatting>
  <conditionalFormatting sqref="I42:J372">
    <cfRule type="expression" dxfId="51" priority="4">
      <formula>$E42="卖出"</formula>
    </cfRule>
  </conditionalFormatting>
  <conditionalFormatting sqref="I41:J41">
    <cfRule type="expression" dxfId="50" priority="3">
      <formula>$E41="卖出"</formula>
    </cfRule>
  </conditionalFormatting>
  <conditionalFormatting sqref="H37">
    <cfRule type="expression" dxfId="49" priority="2">
      <formula>$E37="卖出"</formula>
    </cfRule>
  </conditionalFormatting>
  <conditionalFormatting sqref="I37:J37">
    <cfRule type="expression" dxfId="48" priority="1">
      <formula>$E37="卖出"</formula>
    </cfRule>
  </conditionalFormatting>
  <dataValidations count="2">
    <dataValidation type="list" allowBlank="1" showInputMessage="1" showErrorMessage="1" sqref="E1:E41" xr:uid="{724240AE-5A84-44CB-A641-DADDD8F3BBFB}">
      <formula1>"留存,卖出"</formula1>
    </dataValidation>
    <dataValidation type="list" allowBlank="1" showInputMessage="1" showErrorMessage="1" sqref="D2:D41" xr:uid="{915ADC32-C836-40C3-B1EA-E971680AF6A9}">
      <formula1>"全新,内袋未拆,拆摆,待定"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C1D3-8840-42BA-B9B8-6CFD65A00971}">
  <sheetPr codeName="Sheet7"/>
  <dimension ref="A1:O8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2" bestFit="1" customWidth="1"/>
    <col min="2" max="2" width="19.140625" bestFit="1" customWidth="1"/>
    <col min="3" max="3" width="17" bestFit="1" customWidth="1"/>
    <col min="14" max="14" width="10.42578125" bestFit="1" customWidth="1"/>
  </cols>
  <sheetData>
    <row r="1" spans="1:15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1</v>
      </c>
      <c r="F1" s="3" t="s">
        <v>2</v>
      </c>
      <c r="G1" s="3" t="s">
        <v>11</v>
      </c>
      <c r="H1" s="3" t="s">
        <v>300</v>
      </c>
      <c r="I1" s="3" t="s">
        <v>3</v>
      </c>
      <c r="J1" s="3" t="s">
        <v>297</v>
      </c>
      <c r="K1" s="7" t="s">
        <v>280</v>
      </c>
      <c r="L1" s="13" t="s">
        <v>22</v>
      </c>
    </row>
    <row r="2" spans="1:15" ht="16.5">
      <c r="A2" s="1" t="s">
        <v>406</v>
      </c>
      <c r="B2" s="1" t="s">
        <v>407</v>
      </c>
      <c r="C2" s="1" t="s">
        <v>408</v>
      </c>
      <c r="D2" s="1" t="s">
        <v>363</v>
      </c>
      <c r="E2" s="9">
        <v>232</v>
      </c>
      <c r="F2" s="9" t="s">
        <v>337</v>
      </c>
      <c r="G2" s="9">
        <f t="shared" ref="G2:G7" si="0">E2</f>
        <v>232</v>
      </c>
      <c r="H2" s="9"/>
      <c r="I2" s="9"/>
      <c r="J2" s="9"/>
      <c r="K2" s="9"/>
      <c r="L2" s="14"/>
      <c r="M2" s="9"/>
      <c r="N2" s="11" t="s">
        <v>16</v>
      </c>
      <c r="O2" s="11">
        <f>SUM(G:G)</f>
        <v>2849</v>
      </c>
    </row>
    <row r="3" spans="1:15" ht="16.5">
      <c r="A3" s="1" t="s">
        <v>406</v>
      </c>
      <c r="B3" s="1" t="s">
        <v>409</v>
      </c>
      <c r="C3" s="1" t="s">
        <v>410</v>
      </c>
      <c r="D3" s="1" t="s">
        <v>363</v>
      </c>
      <c r="E3" s="9">
        <v>189</v>
      </c>
      <c r="F3" s="9" t="s">
        <v>337</v>
      </c>
      <c r="G3" s="9">
        <f t="shared" si="0"/>
        <v>189</v>
      </c>
      <c r="H3" s="9"/>
      <c r="I3" s="9"/>
      <c r="J3" s="9"/>
      <c r="K3" s="9"/>
      <c r="L3" s="14"/>
      <c r="M3" s="9"/>
      <c r="N3" s="11" t="s">
        <v>17</v>
      </c>
      <c r="O3" s="11">
        <f>SUM(I:I)</f>
        <v>0</v>
      </c>
    </row>
    <row r="4" spans="1:15" ht="16.5">
      <c r="A4" s="1"/>
      <c r="B4" s="1" t="s">
        <v>520</v>
      </c>
      <c r="C4" s="1" t="s">
        <v>520</v>
      </c>
      <c r="D4" s="1" t="s">
        <v>363</v>
      </c>
      <c r="E4" s="9">
        <v>390</v>
      </c>
      <c r="F4" s="9" t="s">
        <v>337</v>
      </c>
      <c r="G4" s="9">
        <f t="shared" si="0"/>
        <v>390</v>
      </c>
      <c r="H4" s="9"/>
      <c r="I4" s="9"/>
      <c r="J4" s="9"/>
      <c r="K4" s="9"/>
      <c r="L4" s="14"/>
      <c r="M4" s="9"/>
      <c r="N4" s="4" t="s">
        <v>298</v>
      </c>
      <c r="O4" s="11">
        <f>SUM(H:H)</f>
        <v>0</v>
      </c>
    </row>
    <row r="5" spans="1:15" ht="16.5">
      <c r="B5" s="1" t="s">
        <v>540</v>
      </c>
      <c r="C5" s="1" t="s">
        <v>591</v>
      </c>
      <c r="D5" s="1" t="s">
        <v>363</v>
      </c>
      <c r="E5" s="9">
        <v>550</v>
      </c>
      <c r="F5" s="9" t="s">
        <v>337</v>
      </c>
      <c r="G5" s="9">
        <f t="shared" si="0"/>
        <v>550</v>
      </c>
      <c r="H5" s="9"/>
      <c r="I5" s="9"/>
      <c r="J5" s="9"/>
      <c r="K5" s="9"/>
      <c r="L5" s="14"/>
      <c r="M5" s="9"/>
      <c r="N5" s="11" t="s">
        <v>297</v>
      </c>
      <c r="O5" s="11">
        <f>SUM(J:J)</f>
        <v>0</v>
      </c>
    </row>
    <row r="6" spans="1:15" ht="16.5">
      <c r="A6" s="1" t="s">
        <v>633</v>
      </c>
      <c r="B6" s="1" t="s">
        <v>289</v>
      </c>
      <c r="C6" s="1" t="s">
        <v>602</v>
      </c>
      <c r="D6" s="1" t="s">
        <v>363</v>
      </c>
      <c r="E6" s="9">
        <v>763</v>
      </c>
      <c r="F6" s="9" t="s">
        <v>337</v>
      </c>
      <c r="G6" s="9">
        <f t="shared" si="0"/>
        <v>763</v>
      </c>
      <c r="H6" s="9"/>
      <c r="L6" s="9" t="s">
        <v>561</v>
      </c>
      <c r="N6" s="4" t="s">
        <v>280</v>
      </c>
      <c r="O6" s="10" t="e">
        <f>ROUND(O5/O4,4)</f>
        <v>#DIV/0!</v>
      </c>
    </row>
    <row r="7" spans="1:15" ht="16.5">
      <c r="B7" s="1" t="s">
        <v>289</v>
      </c>
      <c r="C7" s="1" t="s">
        <v>728</v>
      </c>
      <c r="D7" s="1" t="s">
        <v>363</v>
      </c>
      <c r="E7" s="9">
        <v>725</v>
      </c>
      <c r="F7" s="9" t="s">
        <v>337</v>
      </c>
      <c r="G7" s="9">
        <f t="shared" si="0"/>
        <v>725</v>
      </c>
      <c r="H7" s="9"/>
      <c r="L7" s="9" t="s">
        <v>561</v>
      </c>
      <c r="N7" s="11" t="s">
        <v>18</v>
      </c>
      <c r="O7" s="11">
        <f>O2-O3</f>
        <v>2849</v>
      </c>
    </row>
    <row r="8" spans="1:15" ht="16.5">
      <c r="B8" s="1" t="s">
        <v>734</v>
      </c>
      <c r="C8" s="1" t="s">
        <v>733</v>
      </c>
      <c r="D8" s="1" t="s">
        <v>363</v>
      </c>
      <c r="L8" s="9"/>
    </row>
  </sheetData>
  <autoFilter ref="A1:O1" xr:uid="{0426EF1A-5484-4D10-BC68-6B60376C74AF}"/>
  <phoneticPr fontId="1"/>
  <conditionalFormatting sqref="L6">
    <cfRule type="expression" dxfId="47" priority="15">
      <formula>#REF!="卖出"</formula>
    </cfRule>
    <cfRule type="expression" dxfId="46" priority="16">
      <formula>#REF!="卖出"</formula>
    </cfRule>
  </conditionalFormatting>
  <conditionalFormatting sqref="H6">
    <cfRule type="expression" dxfId="45" priority="20">
      <formula>$D6="卖出"</formula>
    </cfRule>
  </conditionalFormatting>
  <conditionalFormatting sqref="H6">
    <cfRule type="expression" dxfId="44" priority="18">
      <formula>$G6="卖出"</formula>
    </cfRule>
    <cfRule type="expression" dxfId="43" priority="19">
      <formula>$D6="卖出"</formula>
    </cfRule>
  </conditionalFormatting>
  <conditionalFormatting sqref="E6">
    <cfRule type="expression" dxfId="42" priority="21">
      <formula>#REF!="卖出"</formula>
    </cfRule>
  </conditionalFormatting>
  <conditionalFormatting sqref="C6:C7">
    <cfRule type="duplicateValues" dxfId="41" priority="17"/>
  </conditionalFormatting>
  <conditionalFormatting sqref="C6:C8">
    <cfRule type="expression" dxfId="40" priority="22">
      <formula>#REF!="卖出"</formula>
    </cfRule>
  </conditionalFormatting>
  <conditionalFormatting sqref="A6">
    <cfRule type="expression" dxfId="39" priority="23">
      <formula>$D4="卖出"</formula>
    </cfRule>
  </conditionalFormatting>
  <conditionalFormatting sqref="A6">
    <cfRule type="expression" dxfId="38" priority="24">
      <formula>$G4="卖出"</formula>
    </cfRule>
    <cfRule type="expression" dxfId="37" priority="25">
      <formula>$D4="卖出"</formula>
    </cfRule>
  </conditionalFormatting>
  <conditionalFormatting sqref="L7">
    <cfRule type="expression" dxfId="36" priority="9">
      <formula>#REF!="卖出"</formula>
    </cfRule>
    <cfRule type="expression" dxfId="35" priority="10">
      <formula>#REF!="卖出"</formula>
    </cfRule>
  </conditionalFormatting>
  <conditionalFormatting sqref="H7">
    <cfRule type="expression" dxfId="34" priority="13">
      <formula>$D7="卖出"</formula>
    </cfRule>
  </conditionalFormatting>
  <conditionalFormatting sqref="H7">
    <cfRule type="expression" dxfId="33" priority="11">
      <formula>$G7="卖出"</formula>
    </cfRule>
    <cfRule type="expression" dxfId="32" priority="12">
      <formula>$D7="卖出"</formula>
    </cfRule>
  </conditionalFormatting>
  <conditionalFormatting sqref="E7">
    <cfRule type="expression" dxfId="31" priority="14">
      <formula>#REF!="卖出"</formula>
    </cfRule>
  </conditionalFormatting>
  <conditionalFormatting sqref="L8">
    <cfRule type="expression" dxfId="30" priority="1">
      <formula>#REF!="卖出"</formula>
    </cfRule>
    <cfRule type="expression" dxfId="29" priority="2">
      <formula>#REF!="卖出"</formula>
    </cfRule>
  </conditionalFormatting>
  <conditionalFormatting sqref="C8">
    <cfRule type="duplicateValues" dxfId="28" priority="2245"/>
  </conditionalFormatting>
  <dataValidations count="2">
    <dataValidation type="list" allowBlank="1" showInputMessage="1" showErrorMessage="1" sqref="F1:F8" xr:uid="{94EB307C-6F25-4ED4-B00A-3C5EB50615AF}">
      <formula1>"留存,卖出"</formula1>
    </dataValidation>
    <dataValidation type="list" allowBlank="1" showInputMessage="1" showErrorMessage="1" sqref="D2:D8" xr:uid="{56C35027-C139-42A9-8446-EC1DD13937E3}">
      <formula1>"全新,拆摆,待定"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03DC-3C56-40F8-A406-035EB2696F44}">
  <sheetPr codeName="Sheet8"/>
  <dimension ref="A1:N7"/>
  <sheetViews>
    <sheetView workbookViewId="0"/>
  </sheetViews>
  <sheetFormatPr defaultRowHeight="15"/>
  <cols>
    <col min="3" max="3" width="28.710937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296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1" t="s">
        <v>289</v>
      </c>
      <c r="B2" s="1"/>
      <c r="C2" s="1" t="s">
        <v>471</v>
      </c>
      <c r="D2" s="1" t="s">
        <v>8</v>
      </c>
      <c r="E2" s="9" t="s">
        <v>121</v>
      </c>
      <c r="F2" s="9">
        <v>899</v>
      </c>
      <c r="G2" s="9">
        <v>899</v>
      </c>
      <c r="H2" s="9">
        <v>1440</v>
      </c>
      <c r="I2" s="9">
        <f>H2-G2</f>
        <v>541</v>
      </c>
      <c r="J2" s="16">
        <f>I2/G2</f>
        <v>0.60177975528364847</v>
      </c>
      <c r="K2" s="1" t="s">
        <v>470</v>
      </c>
      <c r="M2" s="11" t="s">
        <v>16</v>
      </c>
      <c r="N2" s="11">
        <f>SUM(F:F)</f>
        <v>899</v>
      </c>
    </row>
    <row r="3" spans="1:14" ht="16.5">
      <c r="M3" s="11" t="s">
        <v>17</v>
      </c>
      <c r="N3" s="11">
        <f>SUM(H:H)</f>
        <v>1440</v>
      </c>
    </row>
    <row r="4" spans="1:14" ht="16.5">
      <c r="M4" s="4" t="s">
        <v>298</v>
      </c>
      <c r="N4" s="11">
        <f>SUM(G:G)</f>
        <v>899</v>
      </c>
    </row>
    <row r="5" spans="1:14" ht="16.5">
      <c r="M5" s="11" t="s">
        <v>297</v>
      </c>
      <c r="N5" s="11">
        <f>SUM(I:I)</f>
        <v>541</v>
      </c>
    </row>
    <row r="6" spans="1:14" ht="16.5">
      <c r="M6" s="4" t="s">
        <v>280</v>
      </c>
      <c r="N6" s="10">
        <f>ROUND(N5/N4,4)</f>
        <v>0.6018</v>
      </c>
    </row>
    <row r="7" spans="1:14" ht="16.5">
      <c r="M7" s="11" t="s">
        <v>18</v>
      </c>
      <c r="N7" s="11">
        <f>N2-N3</f>
        <v>-541</v>
      </c>
    </row>
  </sheetData>
  <autoFilter ref="A1:N1" xr:uid="{5AA0203E-9C05-48B4-84FD-A22878931F17}"/>
  <phoneticPr fontId="1"/>
  <conditionalFormatting sqref="A2:H2 K2">
    <cfRule type="expression" dxfId="27" priority="7">
      <formula>$E2="卖出"</formula>
    </cfRule>
  </conditionalFormatting>
  <conditionalFormatting sqref="I2:J2">
    <cfRule type="expression" dxfId="26" priority="1">
      <formula>$E2="卖出"</formula>
    </cfRule>
  </conditionalFormatting>
  <dataValidations count="2">
    <dataValidation type="list" allowBlank="1" showInputMessage="1" showErrorMessage="1" sqref="D2" xr:uid="{D3C8A6E8-1EC9-41DF-A5D8-D90CD7D73D74}">
      <formula1>"全新,内袋未拆,拆摆,待定"</formula1>
    </dataValidation>
    <dataValidation type="list" allowBlank="1" showInputMessage="1" showErrorMessage="1" sqref="E1:E2" xr:uid="{4EFA81C7-E635-4914-932D-18CE6D22189E}">
      <formula1>"留存,卖出"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1050-8199-4F8B-B93B-CBDAB3C63E50}">
  <sheetPr codeName="Sheet9"/>
  <dimension ref="A1:N22"/>
  <sheetViews>
    <sheetView workbookViewId="0">
      <selection activeCell="E16" sqref="E16"/>
    </sheetView>
  </sheetViews>
  <sheetFormatPr defaultRowHeight="15"/>
  <cols>
    <col min="1" max="1" width="16.42578125" bestFit="1" customWidth="1"/>
    <col min="2" max="2" width="18.42578125" bestFit="1" customWidth="1"/>
    <col min="3" max="3" width="21" bestFit="1" customWidth="1"/>
    <col min="10" max="10" width="10" style="6" bestFit="1" customWidth="1"/>
    <col min="11" max="11" width="10.7109375" bestFit="1" customWidth="1"/>
    <col min="13" max="13" width="10.42578125" bestFit="1" customWidth="1"/>
  </cols>
  <sheetData>
    <row r="1" spans="1:14" ht="18">
      <c r="A1" s="12" t="s">
        <v>12</v>
      </c>
      <c r="B1" s="12" t="s">
        <v>31</v>
      </c>
      <c r="C1" s="2" t="s">
        <v>0</v>
      </c>
      <c r="D1" s="3" t="s">
        <v>7</v>
      </c>
      <c r="E1" s="3" t="s">
        <v>2</v>
      </c>
      <c r="F1" s="3" t="s">
        <v>11</v>
      </c>
      <c r="G1" s="3" t="s">
        <v>300</v>
      </c>
      <c r="H1" s="3" t="s">
        <v>3</v>
      </c>
      <c r="I1" s="3" t="s">
        <v>297</v>
      </c>
      <c r="J1" s="7" t="s">
        <v>280</v>
      </c>
      <c r="K1" s="13" t="s">
        <v>22</v>
      </c>
    </row>
    <row r="2" spans="1:14" ht="16.5">
      <c r="A2" s="9" t="s">
        <v>434</v>
      </c>
      <c r="B2" s="9" t="s">
        <v>665</v>
      </c>
      <c r="C2" s="9" t="s">
        <v>435</v>
      </c>
      <c r="D2" s="9" t="s">
        <v>363</v>
      </c>
      <c r="E2" s="9" t="s">
        <v>337</v>
      </c>
      <c r="F2" s="9">
        <v>240</v>
      </c>
      <c r="G2" s="9"/>
      <c r="H2" s="9"/>
      <c r="I2" s="9"/>
      <c r="J2" s="16"/>
      <c r="K2" s="14" t="s">
        <v>318</v>
      </c>
      <c r="L2" s="9"/>
      <c r="M2" s="11" t="s">
        <v>16</v>
      </c>
      <c r="N2" s="11">
        <f>SUM(F:F)</f>
        <v>3075</v>
      </c>
    </row>
    <row r="3" spans="1:14" ht="16.5">
      <c r="A3" s="9" t="s">
        <v>429</v>
      </c>
      <c r="B3" s="9" t="s">
        <v>595</v>
      </c>
      <c r="C3" s="9" t="s">
        <v>430</v>
      </c>
      <c r="D3" s="9" t="s">
        <v>363</v>
      </c>
      <c r="E3" s="9" t="s">
        <v>337</v>
      </c>
      <c r="F3" s="9">
        <v>450</v>
      </c>
      <c r="G3" s="9"/>
      <c r="H3" s="9"/>
      <c r="I3" s="9"/>
      <c r="J3" s="16"/>
      <c r="K3" s="14" t="s">
        <v>351</v>
      </c>
      <c r="L3" s="9"/>
      <c r="M3" s="11" t="s">
        <v>17</v>
      </c>
      <c r="N3" s="11">
        <f>SUM(H:H)</f>
        <v>0</v>
      </c>
    </row>
    <row r="4" spans="1:14" ht="16.5">
      <c r="A4" s="9" t="s">
        <v>433</v>
      </c>
      <c r="B4" s="9" t="s">
        <v>289</v>
      </c>
      <c r="C4" s="9" t="s">
        <v>431</v>
      </c>
      <c r="D4" s="9" t="s">
        <v>363</v>
      </c>
      <c r="E4" s="9" t="s">
        <v>337</v>
      </c>
      <c r="F4" s="9">
        <v>755</v>
      </c>
      <c r="G4" s="9"/>
      <c r="H4" s="9"/>
      <c r="I4" s="9"/>
      <c r="J4" s="16"/>
      <c r="K4" s="14" t="s">
        <v>432</v>
      </c>
      <c r="L4" s="9"/>
      <c r="M4" s="4" t="s">
        <v>298</v>
      </c>
      <c r="N4" s="11">
        <f>SUM(G:G)</f>
        <v>0</v>
      </c>
    </row>
    <row r="5" spans="1:14" ht="16.5">
      <c r="A5" s="9" t="s">
        <v>422</v>
      </c>
      <c r="B5" s="9" t="s">
        <v>289</v>
      </c>
      <c r="C5" s="1" t="s">
        <v>601</v>
      </c>
      <c r="D5" s="9" t="s">
        <v>363</v>
      </c>
      <c r="E5" s="9" t="s">
        <v>337</v>
      </c>
      <c r="F5" s="9">
        <v>360</v>
      </c>
      <c r="G5" s="9"/>
      <c r="H5" s="9"/>
      <c r="I5" s="9"/>
      <c r="J5" s="16"/>
      <c r="K5" s="14" t="s">
        <v>606</v>
      </c>
      <c r="L5" s="9"/>
      <c r="M5" s="11" t="s">
        <v>297</v>
      </c>
      <c r="N5" s="11">
        <f>SUM(I:I)</f>
        <v>0</v>
      </c>
    </row>
    <row r="6" spans="1:14" ht="16.5">
      <c r="A6" s="9" t="s">
        <v>626</v>
      </c>
      <c r="B6" s="9" t="s">
        <v>546</v>
      </c>
      <c r="C6" s="9" t="s">
        <v>732</v>
      </c>
      <c r="D6" s="9" t="s">
        <v>363</v>
      </c>
      <c r="E6" s="9" t="s">
        <v>337</v>
      </c>
      <c r="F6" s="9">
        <v>520</v>
      </c>
      <c r="G6" s="9"/>
      <c r="H6" s="9"/>
      <c r="I6" s="9"/>
      <c r="J6" s="16"/>
      <c r="K6" s="14" t="s">
        <v>613</v>
      </c>
      <c r="M6" s="4" t="s">
        <v>280</v>
      </c>
      <c r="N6" s="10" t="e">
        <f>ROUND(N5/N4,4)</f>
        <v>#DIV/0!</v>
      </c>
    </row>
    <row r="7" spans="1:14" ht="16.5">
      <c r="A7" s="9" t="s">
        <v>626</v>
      </c>
      <c r="B7" s="9" t="s">
        <v>38</v>
      </c>
      <c r="C7" s="9" t="s">
        <v>747</v>
      </c>
      <c r="D7" s="1" t="s">
        <v>8</v>
      </c>
      <c r="E7" s="9" t="s">
        <v>337</v>
      </c>
      <c r="F7" s="9">
        <v>750</v>
      </c>
      <c r="G7" s="9"/>
      <c r="H7" s="9"/>
      <c r="I7" s="9"/>
      <c r="J7" s="16"/>
      <c r="K7" s="9"/>
      <c r="M7" s="11" t="s">
        <v>18</v>
      </c>
      <c r="N7" s="11">
        <f>N2-N3</f>
        <v>3075</v>
      </c>
    </row>
    <row r="8" spans="1:14" ht="16.5">
      <c r="A8" s="9"/>
      <c r="B8" s="9"/>
      <c r="C8" s="9"/>
      <c r="D8" s="1"/>
      <c r="E8" s="9"/>
      <c r="F8" s="9"/>
      <c r="G8" s="9"/>
      <c r="H8" s="9"/>
      <c r="I8" s="9"/>
      <c r="J8" s="16"/>
      <c r="K8" s="9"/>
    </row>
    <row r="9" spans="1:14" ht="16.5">
      <c r="A9" s="9"/>
      <c r="B9" s="9"/>
      <c r="C9" s="9"/>
      <c r="D9" s="9"/>
      <c r="E9" s="9"/>
      <c r="F9" s="9"/>
      <c r="G9" s="9"/>
      <c r="H9" s="9"/>
      <c r="I9" s="9"/>
      <c r="J9" s="16"/>
      <c r="K9" s="9"/>
    </row>
    <row r="10" spans="1:14" ht="16.5">
      <c r="F10" s="9"/>
      <c r="G10" s="9"/>
      <c r="H10" s="9"/>
      <c r="I10" s="9"/>
      <c r="J10" s="16"/>
      <c r="K10" s="9"/>
    </row>
    <row r="11" spans="1:14" ht="16.5">
      <c r="F11" s="9"/>
      <c r="G11" s="9"/>
      <c r="H11" s="9"/>
      <c r="I11" s="9"/>
      <c r="J11" s="16"/>
      <c r="K11" s="9"/>
    </row>
    <row r="12" spans="1:14" ht="16.5">
      <c r="F12" s="9"/>
      <c r="G12" s="9"/>
      <c r="H12" s="9"/>
      <c r="I12" s="9"/>
      <c r="J12" s="16"/>
      <c r="K12" s="9"/>
    </row>
    <row r="13" spans="1:14" ht="16.5">
      <c r="F13" s="9"/>
      <c r="G13" s="9"/>
      <c r="H13" s="9"/>
      <c r="I13" s="9"/>
      <c r="J13" s="16"/>
      <c r="K13" s="9"/>
    </row>
    <row r="14" spans="1:14" ht="16.5">
      <c r="F14" s="9"/>
      <c r="G14" s="9"/>
      <c r="H14" s="9"/>
      <c r="I14" s="9"/>
      <c r="J14" s="16"/>
      <c r="K14" s="9"/>
    </row>
    <row r="15" spans="1:14" ht="16.5">
      <c r="F15" s="9"/>
      <c r="G15" s="9"/>
      <c r="H15" s="9"/>
      <c r="I15" s="9"/>
      <c r="J15" s="16"/>
      <c r="K15" s="9"/>
    </row>
    <row r="16" spans="1:14" ht="16.5">
      <c r="F16" s="9"/>
      <c r="G16" s="9"/>
      <c r="H16" s="9"/>
      <c r="I16" s="9"/>
      <c r="J16" s="16"/>
      <c r="K16" s="9"/>
    </row>
    <row r="17" spans="6:11" ht="16.5">
      <c r="F17" s="9"/>
      <c r="G17" s="9"/>
      <c r="H17" s="9"/>
      <c r="I17" s="9"/>
      <c r="J17" s="16"/>
      <c r="K17" s="9"/>
    </row>
    <row r="18" spans="6:11" ht="16.5">
      <c r="F18" s="9"/>
      <c r="G18" s="9"/>
      <c r="H18" s="9"/>
      <c r="I18" s="9"/>
      <c r="J18" s="16"/>
      <c r="K18" s="9"/>
    </row>
    <row r="19" spans="6:11" ht="16.5">
      <c r="F19" s="9"/>
      <c r="G19" s="9"/>
      <c r="H19" s="9"/>
      <c r="I19" s="9"/>
      <c r="J19" s="16"/>
      <c r="K19" s="9"/>
    </row>
    <row r="20" spans="6:11" ht="16.5">
      <c r="F20" s="9"/>
      <c r="G20" s="9"/>
      <c r="H20" s="9"/>
      <c r="I20" s="9"/>
      <c r="J20" s="16"/>
      <c r="K20" s="9"/>
    </row>
    <row r="21" spans="6:11" ht="16.5">
      <c r="F21" s="9"/>
      <c r="G21" s="9"/>
      <c r="H21" s="9"/>
      <c r="I21" s="9"/>
      <c r="J21" s="16"/>
      <c r="K21" s="9"/>
    </row>
    <row r="22" spans="6:11" ht="16.5">
      <c r="F22" s="9"/>
      <c r="G22" s="9"/>
      <c r="H22" s="9"/>
      <c r="I22" s="9"/>
      <c r="J22" s="16"/>
      <c r="K22" s="9"/>
    </row>
  </sheetData>
  <autoFilter ref="A1:N1" xr:uid="{FE547750-18CA-4413-AC5D-73511FD2D497}"/>
  <phoneticPr fontId="1"/>
  <conditionalFormatting sqref="A9:K9 A2:K4 A6:C6 I7:K7 G8:K8 C6:C9">
    <cfRule type="expression" dxfId="25" priority="29">
      <formula>$E2="卖出"</formula>
    </cfRule>
  </conditionalFormatting>
  <conditionalFormatting sqref="C5">
    <cfRule type="expression" dxfId="24" priority="21">
      <formula>$F5="卖出"</formula>
    </cfRule>
  </conditionalFormatting>
  <conditionalFormatting sqref="B5">
    <cfRule type="expression" dxfId="23" priority="20">
      <formula>$D5="卖出"</formula>
    </cfRule>
  </conditionalFormatting>
  <conditionalFormatting sqref="B5">
    <cfRule type="expression" dxfId="22" priority="18">
      <formula>$G5="卖出"</formula>
    </cfRule>
    <cfRule type="expression" dxfId="21" priority="19">
      <formula>$D5="卖出"</formula>
    </cfRule>
  </conditionalFormatting>
  <conditionalFormatting sqref="A5">
    <cfRule type="expression" dxfId="20" priority="22">
      <formula>$D2="卖出"</formula>
    </cfRule>
  </conditionalFormatting>
  <conditionalFormatting sqref="A5">
    <cfRule type="expression" dxfId="19" priority="23">
      <formula>$G2="卖出"</formula>
    </cfRule>
    <cfRule type="expression" dxfId="18" priority="24">
      <formula>$D2="卖出"</formula>
    </cfRule>
  </conditionalFormatting>
  <conditionalFormatting sqref="C5">
    <cfRule type="duplicateValues" dxfId="17" priority="25"/>
  </conditionalFormatting>
  <conditionalFormatting sqref="D5:K5">
    <cfRule type="expression" dxfId="16" priority="17">
      <formula>$E5="卖出"</formula>
    </cfRule>
  </conditionalFormatting>
  <conditionalFormatting sqref="D6:J6">
    <cfRule type="expression" dxfId="15" priority="16">
      <formula>$E6="卖出"</formula>
    </cfRule>
  </conditionalFormatting>
  <conditionalFormatting sqref="K6">
    <cfRule type="expression" dxfId="14" priority="15">
      <formula>$E6="卖出"</formula>
    </cfRule>
  </conditionalFormatting>
  <conditionalFormatting sqref="A7:B7">
    <cfRule type="expression" dxfId="13" priority="14">
      <formula>$D7="卖出"</formula>
    </cfRule>
  </conditionalFormatting>
  <conditionalFormatting sqref="A7:B7">
    <cfRule type="expression" dxfId="12" priority="12">
      <formula>$G7="卖出"</formula>
    </cfRule>
    <cfRule type="expression" dxfId="11" priority="13">
      <formula>$D7="卖出"</formula>
    </cfRule>
  </conditionalFormatting>
  <conditionalFormatting sqref="D7">
    <cfRule type="expression" dxfId="8" priority="9">
      <formula>$G7="卖出"</formula>
    </cfRule>
  </conditionalFormatting>
  <conditionalFormatting sqref="H7">
    <cfRule type="expression" dxfId="7" priority="8">
      <formula>$G7="卖出"</formula>
    </cfRule>
  </conditionalFormatting>
  <conditionalFormatting sqref="E7:G7">
    <cfRule type="expression" dxfId="5" priority="6">
      <formula>$E7="卖出"</formula>
    </cfRule>
  </conditionalFormatting>
  <conditionalFormatting sqref="A8:B8">
    <cfRule type="expression" dxfId="4" priority="5">
      <formula>$D8="卖出"</formula>
    </cfRule>
  </conditionalFormatting>
  <conditionalFormatting sqref="A8:B8">
    <cfRule type="expression" dxfId="3" priority="3">
      <formula>$G8="卖出"</formula>
    </cfRule>
    <cfRule type="expression" dxfId="2" priority="4">
      <formula>$D8="卖出"</formula>
    </cfRule>
  </conditionalFormatting>
  <conditionalFormatting sqref="D8">
    <cfRule type="expression" dxfId="1" priority="2">
      <formula>$G8="卖出"</formula>
    </cfRule>
  </conditionalFormatting>
  <conditionalFormatting sqref="E8:F8">
    <cfRule type="expression" dxfId="0" priority="1">
      <formula>$E8="卖出"</formula>
    </cfRule>
  </conditionalFormatting>
  <dataValidations count="3">
    <dataValidation type="list" allowBlank="1" showInputMessage="1" showErrorMessage="1" sqref="E2:E9" xr:uid="{C146CBB6-23C9-4DDF-A729-6DCBEDFDDE5E}">
      <formula1>"留存,卖出"</formula1>
    </dataValidation>
    <dataValidation type="list" allowBlank="1" showInputMessage="1" showErrorMessage="1" sqref="D2:D6 D9" xr:uid="{668ECDFD-DFCC-4DBC-92AF-78E06F342313}">
      <formula1>"全新,内袋未拆,拆摆,待定"</formula1>
    </dataValidation>
    <dataValidation type="list" allowBlank="1" showInputMessage="1" showErrorMessage="1" sqref="D7:D8" xr:uid="{A4498893-1985-4BE8-B8B4-8EA647E06531}">
      <formula1>"全新,拆摆,待定"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日淘</vt:lpstr>
      <vt:lpstr>闲鱼</vt:lpstr>
      <vt:lpstr>并夕夕</vt:lpstr>
      <vt:lpstr>预定</vt:lpstr>
      <vt:lpstr>抖音</vt:lpstr>
      <vt:lpstr>淘宝</vt:lpstr>
      <vt:lpstr>B站市集</vt:lpstr>
      <vt:lpstr>GSC小程序</vt:lpstr>
      <vt:lpstr>入魂一番赏</vt:lpstr>
      <vt:lpstr>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2025-02-04T14:34:51Z</dcterms:modified>
</cp:coreProperties>
</file>