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at" ContentType="text/plain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docProps/app.xml" Id="rId3" /><Relationship Type="http://schemas.openxmlformats.org/package/2006/relationships/metadata/core-properties" Target="docProps/core.xml" Id="rId2" /><Relationship Type="http://schemas.openxmlformats.org/officeDocument/2006/relationships/officeDocument" Target="xl/workbook.xml" Id="rId1" /><Relationship Type="http://schemas.microsoft.com/office/2006/relationships/txt" Target="/udata/data.dat" Id="R9f5c4c823d7d4a00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nt\Desktop\analysis\cron\alert\excel\"/>
    </mc:Choice>
  </mc:AlternateContent>
  <bookViews>
    <workbookView xWindow="240" yWindow="15" windowWidth="16095" windowHeight="9660" firstSheet="1" activeTab="1"/>
  </bookViews>
  <sheets>
    <sheet name="01_version_control" sheetId="2" r:id="rId1"/>
    <sheet name="02_EDA" sheetId="1" r:id="rId2"/>
    <sheet name="02_EDA_Linkaja" sheetId="5" r:id="rId3"/>
    <sheet name="03_distribution" sheetId="3" r:id="rId4"/>
    <sheet name="04_performance" sheetId="4" r:id="rId5"/>
  </sheets>
  <externalReferences>
    <externalReference r:id="rId6"/>
    <externalReference r:id="rId7"/>
  </externalReferences>
  <calcPr calcId="152511"/>
</workbook>
</file>

<file path=xl/calcChain.xml><?xml version="1.0" encoding="utf-8"?>
<calcChain xmlns="http://schemas.openxmlformats.org/spreadsheetml/2006/main">
  <c r="D28" i="5" l="1"/>
  <c r="K27" i="5"/>
  <c r="C27" i="5"/>
  <c r="D27" i="5" s="1"/>
  <c r="K26" i="5"/>
  <c r="C26" i="5"/>
  <c r="D26" i="5" s="1"/>
  <c r="V26" i="5" s="1"/>
  <c r="K25" i="5"/>
  <c r="C25" i="5"/>
  <c r="D25" i="5" s="1"/>
  <c r="V25" i="5" s="1"/>
  <c r="K24" i="5"/>
  <c r="C24" i="5"/>
  <c r="D24" i="5" s="1"/>
  <c r="V24" i="5" s="1"/>
  <c r="K23" i="5"/>
  <c r="C23" i="5"/>
  <c r="D23" i="5" s="1"/>
  <c r="K22" i="5"/>
  <c r="C22" i="5"/>
  <c r="D22" i="5" s="1"/>
  <c r="K21" i="5"/>
  <c r="D21" i="5"/>
  <c r="W21" i="5" s="1"/>
  <c r="C21" i="5"/>
  <c r="K20" i="5"/>
  <c r="C20" i="5"/>
  <c r="D20" i="5" s="1"/>
  <c r="K19" i="5"/>
  <c r="C19" i="5"/>
  <c r="D19" i="5" s="1"/>
  <c r="V19" i="5" s="1"/>
  <c r="K18" i="5"/>
  <c r="C18" i="5"/>
  <c r="D18" i="5" s="1"/>
  <c r="V18" i="5" s="1"/>
  <c r="V17" i="5"/>
  <c r="K17" i="5"/>
  <c r="D17" i="5"/>
  <c r="W17" i="5" s="1"/>
  <c r="C17" i="5"/>
  <c r="K16" i="5"/>
  <c r="C16" i="5"/>
  <c r="D16" i="5" s="1"/>
  <c r="K15" i="5"/>
  <c r="C15" i="5"/>
  <c r="D15" i="5" s="1"/>
  <c r="K14" i="5"/>
  <c r="C14" i="5"/>
  <c r="D14" i="5" s="1"/>
  <c r="K13" i="5"/>
  <c r="D13" i="5"/>
  <c r="W13" i="5" s="1"/>
  <c r="C13" i="5"/>
  <c r="K12" i="5"/>
  <c r="C12" i="5"/>
  <c r="D12" i="5" s="1"/>
  <c r="W11" i="5"/>
  <c r="V11" i="5"/>
  <c r="K11" i="5"/>
  <c r="D11" i="5"/>
  <c r="C11" i="5"/>
  <c r="K10" i="5"/>
  <c r="C10" i="5"/>
  <c r="D10" i="5" s="1"/>
  <c r="V9" i="5"/>
  <c r="K9" i="5"/>
  <c r="D9" i="5"/>
  <c r="W9" i="5" s="1"/>
  <c r="C9" i="5"/>
  <c r="K8" i="5"/>
  <c r="C8" i="5"/>
  <c r="D8" i="5" s="1"/>
  <c r="K7" i="5"/>
  <c r="C7" i="5"/>
  <c r="D7" i="5" s="1"/>
  <c r="K6" i="5"/>
  <c r="C6" i="5"/>
  <c r="D6" i="5" s="1"/>
  <c r="K5" i="5"/>
  <c r="D5" i="5"/>
  <c r="W5" i="5" s="1"/>
  <c r="C5" i="5"/>
  <c r="K4" i="5"/>
  <c r="C4" i="5"/>
  <c r="D4" i="5" s="1"/>
  <c r="V3" i="5"/>
  <c r="K3" i="5"/>
  <c r="D3" i="5"/>
  <c r="W3" i="5" s="1"/>
  <c r="C3" i="5"/>
  <c r="K2" i="5"/>
  <c r="C2" i="5"/>
  <c r="D2" i="5" s="1"/>
  <c r="W22" i="5" l="1"/>
  <c r="V22" i="5"/>
  <c r="W4" i="5"/>
  <c r="V4" i="5"/>
  <c r="W27" i="5"/>
  <c r="V27" i="5"/>
  <c r="W14" i="5"/>
  <c r="V14" i="5"/>
  <c r="W7" i="5"/>
  <c r="V7" i="5"/>
  <c r="V10" i="5"/>
  <c r="W10" i="5"/>
  <c r="V16" i="5"/>
  <c r="W16" i="5"/>
  <c r="V8" i="5"/>
  <c r="W8" i="5"/>
  <c r="V20" i="5"/>
  <c r="W20" i="5"/>
  <c r="W6" i="5"/>
  <c r="V6" i="5"/>
  <c r="W15" i="5"/>
  <c r="V15" i="5"/>
  <c r="W12" i="5"/>
  <c r="V12" i="5"/>
  <c r="V2" i="5"/>
  <c r="W2" i="5"/>
  <c r="V5" i="5"/>
  <c r="V13" i="5"/>
  <c r="V21" i="5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" i="1"/>
  <c r="D28" i="1" l="1"/>
  <c r="C7" i="1" l="1"/>
  <c r="D7" i="1" s="1"/>
  <c r="C20" i="1"/>
  <c r="D20" i="1" s="1"/>
  <c r="C15" i="1"/>
  <c r="D15" i="1" s="1"/>
  <c r="C2" i="1"/>
  <c r="D2" i="1" s="1"/>
  <c r="C16" i="1"/>
  <c r="D16" i="1" s="1"/>
  <c r="C3" i="1"/>
  <c r="D3" i="1" s="1"/>
  <c r="C27" i="1"/>
  <c r="D27" i="1" s="1"/>
  <c r="C22" i="1"/>
  <c r="D22" i="1" s="1"/>
  <c r="C17" i="1"/>
  <c r="D17" i="1" s="1"/>
  <c r="C11" i="1"/>
  <c r="D11" i="1" s="1"/>
  <c r="C13" i="1"/>
  <c r="D13" i="1" s="1"/>
  <c r="C12" i="1"/>
  <c r="D12" i="1" s="1"/>
  <c r="C9" i="1"/>
  <c r="D9" i="1" s="1"/>
  <c r="C10" i="1"/>
  <c r="D10" i="1" s="1"/>
  <c r="C8" i="1"/>
  <c r="D8" i="1" s="1"/>
  <c r="C6" i="1"/>
  <c r="D6" i="1" s="1"/>
  <c r="C5" i="1"/>
  <c r="D5" i="1" s="1"/>
  <c r="C4" i="1"/>
  <c r="D4" i="1" s="1"/>
  <c r="C14" i="1"/>
  <c r="D14" i="1" s="1"/>
  <c r="C25" i="1"/>
  <c r="D25" i="1" s="1"/>
  <c r="V25" i="1" s="1"/>
  <c r="C24" i="1"/>
  <c r="D24" i="1" s="1"/>
  <c r="V24" i="1" s="1"/>
  <c r="C18" i="1"/>
  <c r="D18" i="1" s="1"/>
  <c r="V18" i="1" s="1"/>
  <c r="C26" i="1"/>
  <c r="D26" i="1" s="1"/>
  <c r="V26" i="1" s="1"/>
  <c r="C19" i="1"/>
  <c r="D19" i="1" s="1"/>
  <c r="V19" i="1" s="1"/>
  <c r="C23" i="1"/>
  <c r="D23" i="1" s="1"/>
  <c r="C21" i="1"/>
  <c r="D21" i="1" s="1"/>
  <c r="V6" i="1" l="1"/>
  <c r="W6" i="1"/>
  <c r="V22" i="1"/>
  <c r="W22" i="1"/>
  <c r="V27" i="1"/>
  <c r="W27" i="1"/>
  <c r="W10" i="1"/>
  <c r="V10" i="1"/>
  <c r="V3" i="1"/>
  <c r="W3" i="1"/>
  <c r="W9" i="1"/>
  <c r="V9" i="1"/>
  <c r="W16" i="1"/>
  <c r="V16" i="1"/>
  <c r="W12" i="1"/>
  <c r="V12" i="1"/>
  <c r="W2" i="1"/>
  <c r="V2" i="1"/>
  <c r="V8" i="1"/>
  <c r="W8" i="1"/>
  <c r="V14" i="1"/>
  <c r="W14" i="1"/>
  <c r="W13" i="1"/>
  <c r="V13" i="1"/>
  <c r="W15" i="1"/>
  <c r="V15" i="1"/>
  <c r="W21" i="1"/>
  <c r="V21" i="1"/>
  <c r="W4" i="1"/>
  <c r="V4" i="1"/>
  <c r="W11" i="1"/>
  <c r="V11" i="1"/>
  <c r="W20" i="1"/>
  <c r="V20" i="1"/>
  <c r="W5" i="1"/>
  <c r="V5" i="1"/>
  <c r="W17" i="1"/>
  <c r="V17" i="1"/>
  <c r="W7" i="1"/>
  <c r="V7" i="1"/>
</calcChain>
</file>

<file path=xl/comments1.xml><?xml version="1.0" encoding="utf-8"?>
<comments xmlns="http://schemas.openxmlformats.org/spreadsheetml/2006/main">
  <authors>
    <author>Mint</author>
  </authors>
  <commentList>
    <comment ref="S13" authorId="0" shapeId="0">
      <text>
        <r>
          <rPr>
            <b/>
            <sz val="9"/>
            <color indexed="81"/>
            <rFont val="宋体"/>
            <family val="3"/>
            <charset val="134"/>
          </rPr>
          <t>Mint:</t>
        </r>
        <r>
          <rPr>
            <sz val="9"/>
            <color indexed="81"/>
            <rFont val="宋体"/>
            <family val="3"/>
            <charset val="134"/>
          </rPr>
          <t xml:space="preserve">
从0.07修改为0.17</t>
        </r>
      </text>
    </comment>
    <comment ref="U17" authorId="0" shapeId="0">
      <text>
        <r>
          <rPr>
            <b/>
            <sz val="9"/>
            <color indexed="81"/>
            <rFont val="宋体"/>
            <family val="3"/>
            <charset val="134"/>
          </rPr>
          <t>Mint:</t>
        </r>
        <r>
          <rPr>
            <sz val="9"/>
            <color indexed="81"/>
            <rFont val="宋体"/>
            <family val="3"/>
            <charset val="134"/>
          </rPr>
          <t xml:space="preserve">
0值占比修改为从0.55到0.72
</t>
        </r>
      </text>
    </comment>
    <comment ref="U20" authorId="0" shapeId="0">
      <text>
        <r>
          <rPr>
            <b/>
            <sz val="9"/>
            <color indexed="81"/>
            <rFont val="宋体"/>
            <family val="3"/>
            <charset val="134"/>
          </rPr>
          <t>Mint:</t>
        </r>
        <r>
          <rPr>
            <sz val="9"/>
            <color indexed="81"/>
            <rFont val="宋体"/>
            <family val="3"/>
            <charset val="134"/>
          </rPr>
          <t xml:space="preserve">
模型上线后发现未婚人群占比上升, 修改0值占比从0.3到0.58
</t>
        </r>
      </text>
    </comment>
  </commentList>
</comments>
</file>

<file path=xl/comments2.xml><?xml version="1.0" encoding="utf-8"?>
<comments xmlns="http://schemas.openxmlformats.org/spreadsheetml/2006/main">
  <authors>
    <author>Mint</author>
  </authors>
  <commentList>
    <comment ref="S13" authorId="0" shapeId="0">
      <text>
        <r>
          <rPr>
            <b/>
            <sz val="9"/>
            <color indexed="81"/>
            <rFont val="宋体"/>
            <family val="3"/>
            <charset val="134"/>
          </rPr>
          <t>Mint:</t>
        </r>
        <r>
          <rPr>
            <sz val="9"/>
            <color indexed="81"/>
            <rFont val="宋体"/>
            <family val="3"/>
            <charset val="134"/>
          </rPr>
          <t xml:space="preserve">
从0.07修改为0.17</t>
        </r>
      </text>
    </comment>
    <comment ref="U17" authorId="0" shapeId="0">
      <text>
        <r>
          <rPr>
            <b/>
            <sz val="9"/>
            <color indexed="81"/>
            <rFont val="宋体"/>
            <family val="3"/>
            <charset val="134"/>
          </rPr>
          <t>Mint:</t>
        </r>
        <r>
          <rPr>
            <sz val="9"/>
            <color indexed="81"/>
            <rFont val="宋体"/>
            <family val="3"/>
            <charset val="134"/>
          </rPr>
          <t xml:space="preserve">
0值占比修改为从0.55到0.72
</t>
        </r>
      </text>
    </comment>
    <comment ref="U20" authorId="0" shapeId="0">
      <text>
        <r>
          <rPr>
            <b/>
            <sz val="9"/>
            <color indexed="81"/>
            <rFont val="宋体"/>
            <family val="3"/>
            <charset val="134"/>
          </rPr>
          <t>Mint:</t>
        </r>
        <r>
          <rPr>
            <sz val="9"/>
            <color indexed="81"/>
            <rFont val="宋体"/>
            <family val="3"/>
            <charset val="134"/>
          </rPr>
          <t xml:space="preserve">
模型上线后发现未婚人群占比上升, 修改0值占比从0.3到0.58
</t>
        </r>
      </text>
    </comment>
  </commentList>
</comments>
</file>

<file path=xl/sharedStrings.xml><?xml version="1.0" encoding="utf-8"?>
<sst xmlns="http://schemas.openxmlformats.org/spreadsheetml/2006/main" count="500" uniqueCount="161">
  <si>
    <t>数据源</t>
  </si>
  <si>
    <t>指标中文</t>
  </si>
  <si>
    <t>指标类型</t>
  </si>
  <si>
    <t>N</t>
  </si>
  <si>
    <t>NA占比</t>
  </si>
  <si>
    <t>-9999值数量</t>
  </si>
  <si>
    <t>-9999值占比</t>
  </si>
  <si>
    <t>-8888值数量</t>
  </si>
  <si>
    <t>-8888值占比</t>
  </si>
  <si>
    <t>-8887值数量</t>
  </si>
  <si>
    <t>-8887值占比</t>
  </si>
  <si>
    <t>0值数量</t>
  </si>
  <si>
    <t>0值占比</t>
  </si>
  <si>
    <t>mean</t>
  </si>
  <si>
    <t>std</t>
  </si>
  <si>
    <t>median</t>
  </si>
  <si>
    <t>min</t>
  </si>
  <si>
    <t>max</t>
  </si>
  <si>
    <t>p01</t>
  </si>
  <si>
    <t>p05</t>
  </si>
  <si>
    <t>p10</t>
  </si>
  <si>
    <t>p25</t>
  </si>
  <si>
    <t>p75</t>
  </si>
  <si>
    <t>p90</t>
  </si>
  <si>
    <t>p95</t>
  </si>
  <si>
    <t>p99</t>
  </si>
  <si>
    <t>类别数量</t>
  </si>
  <si>
    <t>1st类别</t>
  </si>
  <si>
    <t>2nd类别</t>
  </si>
  <si>
    <t>3rd类别</t>
  </si>
  <si>
    <t>基本信息</t>
  </si>
  <si>
    <t>izi</t>
  </si>
  <si>
    <t>mail_address</t>
  </si>
  <si>
    <t>education</t>
  </si>
  <si>
    <t>marital_status</t>
  </si>
  <si>
    <t>religion</t>
  </si>
  <si>
    <t>age</t>
  </si>
  <si>
    <t>gender</t>
  </si>
  <si>
    <t>provincecode</t>
  </si>
  <si>
    <t>refer_bro_sis</t>
  </si>
  <si>
    <t>refer_parents</t>
  </si>
  <si>
    <t>refer_spouse</t>
  </si>
  <si>
    <t>job</t>
  </si>
  <si>
    <t>phone_age</t>
  </si>
  <si>
    <t>07d</t>
  </si>
  <si>
    <t>14d</t>
  </si>
  <si>
    <t>21d</t>
  </si>
  <si>
    <t>30d</t>
  </si>
  <si>
    <t>60d</t>
  </si>
  <si>
    <t>90d</t>
  </si>
  <si>
    <t>total</t>
  </si>
  <si>
    <t>result</t>
  </si>
  <si>
    <t>occupation_office</t>
  </si>
  <si>
    <t>occupation_entre</t>
  </si>
  <si>
    <t>bank_code_BCA</t>
  </si>
  <si>
    <t>邮箱类型</t>
  </si>
  <si>
    <t>学历</t>
  </si>
  <si>
    <t>婚姻状况</t>
  </si>
  <si>
    <t>宗教</t>
  </si>
  <si>
    <t>性别</t>
  </si>
  <si>
    <t>紧急联系人是否是兄弟姐妹</t>
  </si>
  <si>
    <t>紧急联系人是否是父母</t>
  </si>
  <si>
    <t>紧急联系人是否是配偶</t>
  </si>
  <si>
    <t>职位</t>
  </si>
  <si>
    <t>varchar</t>
  </si>
  <si>
    <t>float</t>
  </si>
  <si>
    <t>衍生字段</t>
  </si>
  <si>
    <t>原始字段</t>
  </si>
  <si>
    <t>1 #=23733, %=0.92</t>
  </si>
  <si>
    <t>1 #=13399, %=0.52</t>
  </si>
  <si>
    <t>1 #=16539, %=0.64</t>
  </si>
  <si>
    <t>2 #=21572, %=0.83</t>
  </si>
  <si>
    <t>1 #=13891, %=0.54</t>
  </si>
  <si>
    <t>13 #=8011, %=0.31</t>
  </si>
  <si>
    <t>0.0 #=16266, %=0.63</t>
  </si>
  <si>
    <t>1 #=10494, %=0.4</t>
  </si>
  <si>
    <t>2 #=2045, %=0.08</t>
  </si>
  <si>
    <t>5 #=7308, %=0.28</t>
  </si>
  <si>
    <t>0 #=8007, %=0.31</t>
  </si>
  <si>
    <t>3 #=2532, %=0.1</t>
  </si>
  <si>
    <t>0 #=12044, %=0.46</t>
  </si>
  <si>
    <t>29 #=5198, %=0.2</t>
  </si>
  <si>
    <t>-8887.0 #=4743, %=0.18</t>
  </si>
  <si>
    <t>0 #=9330, %=0.36</t>
  </si>
  <si>
    <t>0 #=157, %=0.01</t>
  </si>
  <si>
    <t>8 #=3132, %=0.12</t>
  </si>
  <si>
    <t>2 #=1099, %=0.04</t>
  </si>
  <si>
    <t>0 #=964, %=0.04</t>
  </si>
  <si>
    <t>14 #=3284, %=0.13</t>
  </si>
  <si>
    <t>3.0 #=3113, %=0.12</t>
  </si>
  <si>
    <t>-8887 #=6111, %=0.24</t>
  </si>
  <si>
    <t>日期</t>
    <phoneticPr fontId="2" type="noConversion"/>
  </si>
  <si>
    <t>内容</t>
    <phoneticPr fontId="2" type="noConversion"/>
  </si>
  <si>
    <t>版本</t>
    <phoneticPr fontId="2" type="noConversion"/>
  </si>
  <si>
    <t>v1.0</t>
    <phoneticPr fontId="2" type="noConversion"/>
  </si>
  <si>
    <t>首次创建IOS模型监控文档</t>
    <phoneticPr fontId="2" type="noConversion"/>
  </si>
  <si>
    <t>importance</t>
    <phoneticPr fontId="2" type="noConversion"/>
  </si>
  <si>
    <t>是否是雇员</t>
    <phoneticPr fontId="2" type="noConversion"/>
  </si>
  <si>
    <t>是否是企业家</t>
    <phoneticPr fontId="2" type="noConversion"/>
  </si>
  <si>
    <t>银行卡是否是BCA</t>
    <phoneticPr fontId="2" type="noConversion"/>
  </si>
  <si>
    <t>bank_code_PERMATA</t>
    <phoneticPr fontId="2" type="noConversion"/>
  </si>
  <si>
    <t>银行卡是否是PERMATA</t>
    <phoneticPr fontId="2" type="noConversion"/>
  </si>
  <si>
    <t>bank_code_BRI</t>
    <phoneticPr fontId="2" type="noConversion"/>
  </si>
  <si>
    <t>银行卡是否是BRI</t>
    <phoneticPr fontId="2" type="noConversion"/>
  </si>
  <si>
    <t>bank_code_MANDIRI</t>
    <phoneticPr fontId="2" type="noConversion"/>
  </si>
  <si>
    <t>银行卡是否是MANDIRI</t>
    <phoneticPr fontId="2" type="noConversion"/>
  </si>
  <si>
    <t>在网时长，1：[0-1个月)，2：[1-3个月)，3：[3-5个月)，4：[5-7个月)，5：[7-9个月)，6：[9个月,+∞)</t>
  </si>
  <si>
    <t>7天之内查询贷款机构的数量</t>
  </si>
  <si>
    <t>14天之内查询贷款机构的数量</t>
  </si>
  <si>
    <t>21天之内查询贷款机构的数量</t>
  </si>
  <si>
    <t>30天之内查询贷款机构的数量</t>
  </si>
  <si>
    <t>60天之内查询贷款机构的数量</t>
  </si>
  <si>
    <t>90天之内查询贷款机构的数量</t>
  </si>
  <si>
    <t>查询贷款机构的总数量</t>
  </si>
  <si>
    <t>手机号是否实名注册</t>
  </si>
  <si>
    <t>年龄</t>
    <phoneticPr fontId="2" type="noConversion"/>
  </si>
  <si>
    <t>建模变量名</t>
    <phoneticPr fontId="2" type="noConversion"/>
  </si>
  <si>
    <t>线上变量名</t>
    <phoneticPr fontId="2" type="noConversion"/>
  </si>
  <si>
    <t>模型分数</t>
    <phoneticPr fontId="2" type="noConversion"/>
  </si>
  <si>
    <t>float</t>
    <phoneticPr fontId="2" type="noConversion"/>
  </si>
  <si>
    <t>衍生变量</t>
  </si>
  <si>
    <t>-1值数量</t>
    <phoneticPr fontId="2" type="noConversion"/>
  </si>
  <si>
    <t>-1值占比</t>
    <phoneticPr fontId="2" type="noConversion"/>
  </si>
  <si>
    <t>分箱</t>
    <phoneticPr fontId="7" type="noConversion"/>
  </si>
  <si>
    <t>样本占比</t>
    <phoneticPr fontId="7" type="noConversion"/>
  </si>
  <si>
    <t>变量名</t>
    <phoneticPr fontId="7" type="noConversion"/>
  </si>
  <si>
    <t>v1.1</t>
    <phoneticPr fontId="2" type="noConversion"/>
  </si>
  <si>
    <t>根据模型上线一周的变量缺失.0值占比调整预警阀值</t>
    <phoneticPr fontId="2" type="noConversion"/>
  </si>
  <si>
    <t xml:space="preserve">(569.0, 583.0]      </t>
  </si>
  <si>
    <t xml:space="preserve">(583.0, 594.0]      </t>
  </si>
  <si>
    <t xml:space="preserve">(594.0, 601.0]      </t>
  </si>
  <si>
    <t xml:space="preserve">(601.0, 608.0]      </t>
  </si>
  <si>
    <t xml:space="preserve">(608.0, 614.0]      </t>
  </si>
  <si>
    <t xml:space="preserve">(614.0, 620.0]      </t>
  </si>
  <si>
    <t xml:space="preserve">(620.0, 627.0]     </t>
  </si>
  <si>
    <t xml:space="preserve">(627.0, 636.0]      </t>
  </si>
  <si>
    <t xml:space="preserve">(-inf, 569.0]    </t>
  </si>
  <si>
    <t xml:space="preserve">(636.0, inf]      </t>
  </si>
  <si>
    <t>样本数</t>
    <phoneticPr fontId="7" type="noConversion"/>
  </si>
  <si>
    <t>AUC</t>
    <phoneticPr fontId="7" type="noConversion"/>
  </si>
  <si>
    <t>float</t>
    <phoneticPr fontId="2" type="noConversion"/>
  </si>
  <si>
    <t>float</t>
    <phoneticPr fontId="2" type="noConversion"/>
  </si>
  <si>
    <t>数据类型2</t>
    <phoneticPr fontId="2" type="noConversion"/>
  </si>
  <si>
    <t>数据类型</t>
    <phoneticPr fontId="2" type="noConversion"/>
  </si>
  <si>
    <t>score</t>
    <phoneticPr fontId="2" type="noConversion"/>
  </si>
  <si>
    <t>score</t>
    <phoneticPr fontId="2" type="noConversion"/>
  </si>
  <si>
    <t>score</t>
    <phoneticPr fontId="7" type="noConversion"/>
  </si>
  <si>
    <t>score</t>
    <phoneticPr fontId="7" type="noConversion"/>
  </si>
  <si>
    <t>score</t>
    <phoneticPr fontId="7" type="noConversion"/>
  </si>
  <si>
    <t>score</t>
    <phoneticPr fontId="7" type="noConversion"/>
  </si>
  <si>
    <t>score</t>
    <phoneticPr fontId="7" type="noConversion"/>
  </si>
  <si>
    <t>(-inf, 578.0]</t>
  </si>
  <si>
    <t>(578.0, 592.0]</t>
  </si>
  <si>
    <t>(592.0, 601.0]</t>
  </si>
  <si>
    <t>(601.0, 608.0]</t>
  </si>
  <si>
    <t>(608.0, 615.0]</t>
  </si>
  <si>
    <t>(615.0, 622.0]</t>
  </si>
  <si>
    <t>(622.0, 630.0]</t>
  </si>
  <si>
    <t>(630.0, 638.0]</t>
  </si>
  <si>
    <t>(638.0, 648.0]</t>
  </si>
  <si>
    <t>(648.0, inf]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</si>
</sst>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%"/>
    <numFmt numFmtId="177" formatCode="0.00_ "/>
    <numFmt numFmtId="178" formatCode="0.00_);[Red]\(0.00\)"/>
  </numFmts>
  <fonts count="10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0"/>
      <name val="等线"/>
      <family val="3"/>
      <charset val="134"/>
    </font>
    <font>
      <sz val="11"/>
      <color theme="1"/>
      <name val="等线"/>
      <family val="3"/>
      <charset val="134"/>
    </font>
    <font>
      <b/>
      <sz val="11"/>
      <color theme="0"/>
      <name val="等线"/>
      <family val="3"/>
      <charset val="134"/>
    </font>
    <font>
      <sz val="11"/>
      <name val="等线"/>
      <family val="3"/>
      <charset val="134"/>
    </font>
    <font>
      <sz val="9"/>
      <name val="宋体"/>
      <family val="2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>
      <alignment vertical="center"/>
    </xf>
    <xf numFmtId="0" fontId="1" fillId="0" borderId="0"/>
  </cellStyleXfs>
  <cellXfs count="19">
    <xf numFmtId="0" fontId="0" fillId="0" borderId="0" xfId="0"/>
    <xf numFmtId="0" fontId="3" fillId="2" borderId="0" xfId="0" applyFont="1" applyFill="1"/>
    <xf numFmtId="0" fontId="4" fillId="0" borderId="0" xfId="0" applyFont="1"/>
    <xf numFmtId="14" fontId="4" fillId="0" borderId="0" xfId="0" applyNumberFormat="1" applyFont="1"/>
    <xf numFmtId="176" fontId="4" fillId="0" borderId="0" xfId="1" applyNumberFormat="1" applyFont="1" applyAlignment="1"/>
    <xf numFmtId="0" fontId="5" fillId="2" borderId="1" xfId="0" applyFont="1" applyFill="1" applyBorder="1" applyAlignment="1">
      <alignment horizontal="center" vertical="top"/>
    </xf>
    <xf numFmtId="176" fontId="5" fillId="2" borderId="1" xfId="1" applyNumberFormat="1" applyFont="1" applyFill="1" applyBorder="1" applyAlignment="1">
      <alignment horizontal="center" vertical="top"/>
    </xf>
    <xf numFmtId="0" fontId="4" fillId="0" borderId="0" xfId="0" applyFont="1" applyAlignment="1">
      <alignment vertical="center"/>
    </xf>
    <xf numFmtId="177" fontId="5" fillId="2" borderId="1" xfId="0" applyNumberFormat="1" applyFont="1" applyFill="1" applyBorder="1" applyAlignment="1">
      <alignment horizontal="center" vertical="top"/>
    </xf>
    <xf numFmtId="177" fontId="4" fillId="0" borderId="0" xfId="0" applyNumberFormat="1" applyFont="1"/>
    <xf numFmtId="0" fontId="4" fillId="0" borderId="0" xfId="0" applyFont="1" applyAlignment="1">
      <alignment horizontal="left"/>
    </xf>
    <xf numFmtId="177" fontId="6" fillId="0" borderId="0" xfId="0" applyNumberFormat="1" applyFont="1" applyFill="1" applyBorder="1" applyAlignment="1">
      <alignment horizontal="left" vertical="top"/>
    </xf>
    <xf numFmtId="0" fontId="6" fillId="0" borderId="0" xfId="0" applyFont="1" applyFill="1" applyBorder="1" applyAlignment="1">
      <alignment horizontal="left" vertical="top"/>
    </xf>
    <xf numFmtId="176" fontId="6" fillId="0" borderId="0" xfId="1" applyNumberFormat="1" applyFont="1" applyFill="1" applyBorder="1" applyAlignment="1">
      <alignment horizontal="left" vertical="top"/>
    </xf>
    <xf numFmtId="0" fontId="6" fillId="0" borderId="0" xfId="0" applyFont="1" applyFill="1" applyAlignment="1">
      <alignment horizontal="left"/>
    </xf>
    <xf numFmtId="49" fontId="5" fillId="2" borderId="1" xfId="0" applyNumberFormat="1" applyFont="1" applyFill="1" applyBorder="1" applyAlignment="1">
      <alignment horizontal="center" vertical="top"/>
    </xf>
    <xf numFmtId="178" fontId="5" fillId="2" borderId="1" xfId="1" applyNumberFormat="1" applyFont="1" applyFill="1" applyBorder="1" applyAlignment="1">
      <alignment horizontal="center" vertical="top"/>
    </xf>
    <xf numFmtId="178" fontId="4" fillId="0" borderId="0" xfId="1" applyNumberFormat="1" applyFont="1" applyAlignment="1"/>
    <xf numFmtId="178" fontId="6" fillId="0" borderId="0" xfId="1" applyNumberFormat="1" applyFont="1" applyFill="1" applyBorder="1" applyAlignment="1">
      <alignment horizontal="left" vertical="top"/>
    </xf>
  </cellXfs>
  <cellStyles count="3">
    <cellStyle name="百分比" xfId="1" builtinId="5"/>
    <cellStyle name="常规" xfId="0" builtinId="0"/>
    <cellStyle name="常规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odel\201911_uku_ios_model\04_&#26368;&#32456;&#25991;&#26723;\&#38656;&#27714;&#25991;&#26723;\&#21360;&#23612;UKU&#20135;&#21697;ios&#21644;linkaja&#28192;&#36947;&#27169;&#22411;&#20837;&#27169;&#21464;&#37327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project\monitoring\uku_iosnewmodel_v1\ios2_variables_summar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1_变量汇总"/>
      <sheetName val="Sheet1"/>
      <sheetName val="02_变量值映射"/>
      <sheetName val="总变量"/>
      <sheetName val="Sheet2"/>
    </sheetNames>
    <sheetDataSet>
      <sheetData sheetId="0" refreshError="1">
        <row r="1">
          <cell r="B1" t="str">
            <v>模型变量名</v>
          </cell>
          <cell r="C1" t="str">
            <v>入模顺序</v>
          </cell>
          <cell r="D1" t="str">
            <v>线上变量名</v>
          </cell>
        </row>
        <row r="2">
          <cell r="B2" t="str">
            <v>marital_status</v>
          </cell>
          <cell r="C2">
            <v>0</v>
          </cell>
          <cell r="D2" t="str">
            <v>maritalStatusCode</v>
          </cell>
        </row>
        <row r="3">
          <cell r="B3" t="str">
            <v>religion</v>
          </cell>
          <cell r="C3">
            <v>1</v>
          </cell>
          <cell r="D3" t="str">
            <v>religionCode</v>
          </cell>
        </row>
        <row r="4">
          <cell r="B4" t="str">
            <v>education</v>
          </cell>
          <cell r="C4">
            <v>2</v>
          </cell>
          <cell r="D4" t="str">
            <v>educationCode</v>
          </cell>
        </row>
        <row r="5">
          <cell r="B5" t="str">
            <v>mail_address</v>
          </cell>
          <cell r="C5">
            <v>3</v>
          </cell>
          <cell r="D5" t="str">
            <v>mailAddressCode</v>
          </cell>
        </row>
        <row r="6">
          <cell r="B6" t="str">
            <v>provincecode</v>
          </cell>
          <cell r="C6">
            <v>4</v>
          </cell>
          <cell r="D6" t="str">
            <v>provinceCode</v>
          </cell>
        </row>
        <row r="7">
          <cell r="B7" t="str">
            <v>gender</v>
          </cell>
          <cell r="C7">
            <v>5</v>
          </cell>
          <cell r="D7" t="str">
            <v>gender</v>
          </cell>
        </row>
        <row r="8">
          <cell r="B8" t="str">
            <v>age</v>
          </cell>
          <cell r="C8">
            <v>6</v>
          </cell>
          <cell r="D8" t="str">
            <v>age</v>
          </cell>
        </row>
        <row r="9">
          <cell r="B9" t="str">
            <v>phone_age</v>
          </cell>
          <cell r="C9">
            <v>7</v>
          </cell>
          <cell r="D9" t="str">
            <v>iziPhoneAgeAge</v>
          </cell>
        </row>
        <row r="10">
          <cell r="B10" t="str">
            <v>07d</v>
          </cell>
          <cell r="C10">
            <v>8</v>
          </cell>
          <cell r="D10" t="str">
            <v>iziInquiriesByType07d</v>
          </cell>
        </row>
        <row r="11">
          <cell r="B11" t="str">
            <v>14d</v>
          </cell>
          <cell r="C11">
            <v>9</v>
          </cell>
          <cell r="D11" t="str">
            <v>iziInquiriesByType14d</v>
          </cell>
        </row>
        <row r="12">
          <cell r="B12" t="str">
            <v>21d</v>
          </cell>
          <cell r="C12">
            <v>10</v>
          </cell>
          <cell r="D12" t="str">
            <v>iziInquiriesByType21d</v>
          </cell>
        </row>
        <row r="13">
          <cell r="B13" t="str">
            <v>30d</v>
          </cell>
          <cell r="C13">
            <v>11</v>
          </cell>
          <cell r="D13" t="str">
            <v>iziInquiriesByType30d</v>
          </cell>
        </row>
        <row r="14">
          <cell r="B14" t="str">
            <v>60d</v>
          </cell>
          <cell r="C14">
            <v>12</v>
          </cell>
          <cell r="D14" t="str">
            <v>iziInquiriesByType60d</v>
          </cell>
        </row>
        <row r="15">
          <cell r="B15" t="str">
            <v>90d</v>
          </cell>
          <cell r="C15">
            <v>13</v>
          </cell>
          <cell r="D15" t="str">
            <v>iziInquiriesByType90d</v>
          </cell>
        </row>
        <row r="16">
          <cell r="B16" t="str">
            <v>total</v>
          </cell>
          <cell r="C16">
            <v>14</v>
          </cell>
          <cell r="D16" t="str">
            <v>iziInquiriesByTypeTotal</v>
          </cell>
        </row>
        <row r="17">
          <cell r="B17" t="str">
            <v>result</v>
          </cell>
          <cell r="C17">
            <v>15</v>
          </cell>
          <cell r="D17" t="str">
            <v>iziPhoneVerifyResult</v>
          </cell>
        </row>
        <row r="18">
          <cell r="B18" t="str">
            <v>refer_bro_sis</v>
          </cell>
          <cell r="C18">
            <v>16</v>
          </cell>
          <cell r="D18" t="str">
            <v>referBroSis</v>
          </cell>
        </row>
        <row r="19">
          <cell r="B19" t="str">
            <v>refer_parents</v>
          </cell>
          <cell r="C19">
            <v>17</v>
          </cell>
          <cell r="D19" t="str">
            <v>referParents</v>
          </cell>
        </row>
        <row r="20">
          <cell r="B20" t="str">
            <v>refer_spouse</v>
          </cell>
          <cell r="C20">
            <v>18</v>
          </cell>
          <cell r="D20" t="str">
            <v>referSpouse</v>
          </cell>
        </row>
        <row r="21">
          <cell r="B21" t="str">
            <v>job</v>
          </cell>
          <cell r="C21">
            <v>19</v>
          </cell>
          <cell r="D21" t="str">
            <v>jobCode</v>
          </cell>
        </row>
        <row r="22">
          <cell r="B22" t="str">
            <v>occupation_office</v>
          </cell>
          <cell r="C22">
            <v>20</v>
          </cell>
          <cell r="D22" t="str">
            <v>occupationOffice</v>
          </cell>
        </row>
        <row r="23">
          <cell r="B23" t="str">
            <v>occupation_entre</v>
          </cell>
          <cell r="C23">
            <v>21</v>
          </cell>
          <cell r="D23" t="str">
            <v>occupationEntre</v>
          </cell>
        </row>
        <row r="24">
          <cell r="B24" t="str">
            <v>bank_code_BCA</v>
          </cell>
          <cell r="C24">
            <v>22</v>
          </cell>
          <cell r="D24" t="str">
            <v>bankCodeBca</v>
          </cell>
        </row>
        <row r="25">
          <cell r="B25" t="str">
            <v>bank_code_PERMATA</v>
          </cell>
          <cell r="C25">
            <v>23</v>
          </cell>
          <cell r="D25" t="str">
            <v>bankCodePermata</v>
          </cell>
        </row>
        <row r="26">
          <cell r="B26" t="str">
            <v>bank_code_BRI</v>
          </cell>
          <cell r="C26">
            <v>24</v>
          </cell>
          <cell r="D26" t="str">
            <v>bankCodeBri</v>
          </cell>
        </row>
        <row r="27">
          <cell r="B27" t="str">
            <v>bank_code_MANDIRI</v>
          </cell>
          <cell r="C27">
            <v>25</v>
          </cell>
          <cell r="D27" t="str">
            <v>bankCodeMandiri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>
        <row r="1">
          <cell r="B1" t="str">
            <v>指标英文</v>
          </cell>
          <cell r="C1" t="str">
            <v>指标中文</v>
          </cell>
          <cell r="D1" t="str">
            <v>数据类型</v>
          </cell>
          <cell r="E1" t="str">
            <v>指标类型</v>
          </cell>
          <cell r="F1" t="str">
            <v>exclusion_reason</v>
          </cell>
          <cell r="G1" t="str">
            <v>N</v>
          </cell>
          <cell r="H1" t="str">
            <v>NA占比</v>
          </cell>
          <cell r="I1" t="str">
            <v>-1值数量</v>
          </cell>
          <cell r="J1" t="str">
            <v>-1值占比</v>
          </cell>
          <cell r="K1" t="str">
            <v>0值数量</v>
          </cell>
          <cell r="L1" t="str">
            <v>0值占比</v>
          </cell>
          <cell r="M1" t="str">
            <v>mean</v>
          </cell>
          <cell r="N1" t="str">
            <v>std</v>
          </cell>
        </row>
        <row r="2">
          <cell r="B2" t="str">
            <v>linkajanewmodelv1score</v>
          </cell>
          <cell r="C2" t="str">
            <v>模型分数</v>
          </cell>
          <cell r="D2" t="str">
            <v>float</v>
          </cell>
          <cell r="E2" t="str">
            <v>衍生变量</v>
          </cell>
          <cell r="G2">
            <v>4475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615.70000000000005</v>
          </cell>
          <cell r="N2">
            <v>26</v>
          </cell>
        </row>
        <row r="3">
          <cell r="B3" t="str">
            <v>mailaddresscode</v>
          </cell>
          <cell r="C3" t="str">
            <v>邮箱类型</v>
          </cell>
          <cell r="D3" t="str">
            <v>float</v>
          </cell>
          <cell r="E3" t="str">
            <v>衍生字段</v>
          </cell>
          <cell r="G3">
            <v>4475</v>
          </cell>
          <cell r="H3">
            <v>0</v>
          </cell>
          <cell r="I3">
            <v>0</v>
          </cell>
          <cell r="J3">
            <v>0</v>
          </cell>
          <cell r="K3">
            <v>151</v>
          </cell>
          <cell r="L3">
            <v>3.4000000000000002E-2</v>
          </cell>
          <cell r="M3">
            <v>1.1000000000000001</v>
          </cell>
          <cell r="N3">
            <v>0.4</v>
          </cell>
        </row>
        <row r="4">
          <cell r="B4" t="str">
            <v>educationcode</v>
          </cell>
          <cell r="C4" t="str">
            <v>学历</v>
          </cell>
          <cell r="D4" t="str">
            <v>float</v>
          </cell>
          <cell r="E4" t="str">
            <v>原始字段</v>
          </cell>
          <cell r="G4">
            <v>4475</v>
          </cell>
          <cell r="H4">
            <v>0</v>
          </cell>
          <cell r="I4">
            <v>0</v>
          </cell>
          <cell r="J4">
            <v>0</v>
          </cell>
          <cell r="K4">
            <v>53</v>
          </cell>
          <cell r="L4">
            <v>1.2E-2</v>
          </cell>
          <cell r="M4">
            <v>3.5</v>
          </cell>
          <cell r="N4">
            <v>2.6</v>
          </cell>
        </row>
        <row r="5">
          <cell r="B5" t="str">
            <v>maritalstatuscode</v>
          </cell>
          <cell r="C5" t="str">
            <v>婚姻状况</v>
          </cell>
          <cell r="D5" t="str">
            <v>float</v>
          </cell>
          <cell r="E5" t="str">
            <v>原始字段</v>
          </cell>
          <cell r="G5">
            <v>4475</v>
          </cell>
          <cell r="H5">
            <v>0</v>
          </cell>
          <cell r="I5">
            <v>0</v>
          </cell>
          <cell r="J5">
            <v>0</v>
          </cell>
          <cell r="K5">
            <v>2853</v>
          </cell>
          <cell r="L5">
            <v>0.63800000000000001</v>
          </cell>
          <cell r="M5">
            <v>0.4</v>
          </cell>
          <cell r="N5">
            <v>0.6</v>
          </cell>
        </row>
        <row r="6">
          <cell r="B6" t="str">
            <v>religioncode</v>
          </cell>
          <cell r="C6" t="str">
            <v>宗教</v>
          </cell>
          <cell r="D6" t="str">
            <v>float</v>
          </cell>
          <cell r="E6" t="str">
            <v>原始字段</v>
          </cell>
          <cell r="G6">
            <v>4475</v>
          </cell>
          <cell r="H6">
            <v>0</v>
          </cell>
          <cell r="I6">
            <v>0</v>
          </cell>
          <cell r="J6">
            <v>0</v>
          </cell>
          <cell r="K6">
            <v>120</v>
          </cell>
          <cell r="L6">
            <v>2.7E-2</v>
          </cell>
          <cell r="M6">
            <v>2.1</v>
          </cell>
          <cell r="N6">
            <v>0.6</v>
          </cell>
        </row>
        <row r="7">
          <cell r="B7" t="str">
            <v>age</v>
          </cell>
          <cell r="C7" t="str">
            <v>年龄</v>
          </cell>
          <cell r="D7" t="str">
            <v>float</v>
          </cell>
          <cell r="E7" t="str">
            <v>原始字段</v>
          </cell>
          <cell r="G7">
            <v>4475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28.7</v>
          </cell>
          <cell r="N7">
            <v>6.3</v>
          </cell>
        </row>
        <row r="8">
          <cell r="B8" t="str">
            <v>gender</v>
          </cell>
          <cell r="C8" t="str">
            <v>性别</v>
          </cell>
          <cell r="D8" t="str">
            <v>float</v>
          </cell>
          <cell r="E8" t="str">
            <v>原始字段</v>
          </cell>
          <cell r="G8">
            <v>4475</v>
          </cell>
          <cell r="H8">
            <v>0</v>
          </cell>
          <cell r="I8">
            <v>0</v>
          </cell>
          <cell r="J8">
            <v>0</v>
          </cell>
          <cell r="K8">
            <v>2378</v>
          </cell>
          <cell r="L8">
            <v>0.53100000000000003</v>
          </cell>
          <cell r="M8">
            <v>0.5</v>
          </cell>
          <cell r="N8">
            <v>0.5</v>
          </cell>
        </row>
        <row r="9">
          <cell r="B9" t="str">
            <v>provincecode</v>
          </cell>
          <cell r="C9" t="str">
            <v>provincecode</v>
          </cell>
          <cell r="D9" t="str">
            <v>float</v>
          </cell>
          <cell r="E9" t="str">
            <v>原始字段</v>
          </cell>
          <cell r="G9">
            <v>4475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34.200000000000003</v>
          </cell>
          <cell r="N9">
            <v>16</v>
          </cell>
        </row>
        <row r="10">
          <cell r="B10" t="str">
            <v>referbrosis</v>
          </cell>
          <cell r="C10" t="str">
            <v>紧急联系人是否是兄弟姐妹</v>
          </cell>
          <cell r="D10" t="str">
            <v>float</v>
          </cell>
          <cell r="E10" t="str">
            <v>衍生字段</v>
          </cell>
          <cell r="G10">
            <v>4475</v>
          </cell>
          <cell r="H10">
            <v>0</v>
          </cell>
          <cell r="I10">
            <v>0</v>
          </cell>
          <cell r="J10">
            <v>0</v>
          </cell>
          <cell r="K10">
            <v>183</v>
          </cell>
          <cell r="L10">
            <v>4.1000000000000002E-2</v>
          </cell>
          <cell r="M10">
            <v>1</v>
          </cell>
          <cell r="N10">
            <v>0.2</v>
          </cell>
        </row>
        <row r="11">
          <cell r="B11" t="str">
            <v>referparents</v>
          </cell>
          <cell r="C11" t="str">
            <v>紧急联系人是否是父母</v>
          </cell>
          <cell r="D11" t="str">
            <v>float</v>
          </cell>
          <cell r="E11" t="str">
            <v>衍生字段</v>
          </cell>
          <cell r="G11">
            <v>4475</v>
          </cell>
          <cell r="H11">
            <v>0</v>
          </cell>
          <cell r="I11">
            <v>0</v>
          </cell>
          <cell r="J11">
            <v>0</v>
          </cell>
          <cell r="K11">
            <v>1572</v>
          </cell>
          <cell r="L11">
            <v>0.35099999999999998</v>
          </cell>
          <cell r="M11">
            <v>0.6</v>
          </cell>
          <cell r="N11">
            <v>0.5</v>
          </cell>
        </row>
        <row r="12">
          <cell r="B12" t="str">
            <v>referspouse</v>
          </cell>
          <cell r="C12" t="str">
            <v>紧急联系人是否是配偶</v>
          </cell>
          <cell r="D12" t="str">
            <v>float</v>
          </cell>
          <cell r="E12" t="str">
            <v>衍生字段</v>
          </cell>
          <cell r="G12">
            <v>4475</v>
          </cell>
          <cell r="H12">
            <v>0</v>
          </cell>
          <cell r="I12">
            <v>0</v>
          </cell>
          <cell r="J12">
            <v>0</v>
          </cell>
          <cell r="K12">
            <v>3496</v>
          </cell>
          <cell r="L12">
            <v>0.78100000000000003</v>
          </cell>
          <cell r="M12">
            <v>0.2</v>
          </cell>
          <cell r="N12">
            <v>0.4</v>
          </cell>
        </row>
        <row r="13">
          <cell r="B13" t="str">
            <v>jobcode</v>
          </cell>
          <cell r="C13" t="str">
            <v>职位</v>
          </cell>
          <cell r="D13" t="str">
            <v>float</v>
          </cell>
          <cell r="E13" t="str">
            <v>原始字段</v>
          </cell>
          <cell r="G13">
            <v>4475</v>
          </cell>
          <cell r="H13">
            <v>0.18099999999999999</v>
          </cell>
          <cell r="I13">
            <v>808</v>
          </cell>
          <cell r="J13">
            <v>0.18099999999999999</v>
          </cell>
          <cell r="K13">
            <v>2805</v>
          </cell>
          <cell r="L13">
            <v>0.627</v>
          </cell>
          <cell r="M13">
            <v>0.6</v>
          </cell>
          <cell r="N13">
            <v>1.2</v>
          </cell>
        </row>
        <row r="14">
          <cell r="B14" t="str">
            <v>iziphoneageage</v>
          </cell>
          <cell r="C14" t="str">
            <v>在网时长，1：[0-1个月)，2：[1-3个月)，3：[3-5个月)，4：[5-7个月)，5：[7-9个月)，6：[9个月,+∞)</v>
          </cell>
          <cell r="D14" t="str">
            <v>float</v>
          </cell>
          <cell r="E14" t="str">
            <v>原始字段</v>
          </cell>
          <cell r="G14">
            <v>4475</v>
          </cell>
          <cell r="H14">
            <v>1E-3</v>
          </cell>
          <cell r="I14">
            <v>4</v>
          </cell>
          <cell r="J14">
            <v>1E-3</v>
          </cell>
          <cell r="K14">
            <v>0</v>
          </cell>
          <cell r="L14">
            <v>0</v>
          </cell>
          <cell r="M14">
            <v>5.6</v>
          </cell>
          <cell r="N14">
            <v>1</v>
          </cell>
        </row>
        <row r="15">
          <cell r="B15" t="str">
            <v>iziinquiriesbytype07d</v>
          </cell>
          <cell r="C15" t="str">
            <v>7天之内查询贷款机构的数量</v>
          </cell>
          <cell r="D15" t="str">
            <v>float</v>
          </cell>
          <cell r="E15" t="str">
            <v>原始字段</v>
          </cell>
          <cell r="G15">
            <v>4475</v>
          </cell>
          <cell r="H15">
            <v>0</v>
          </cell>
          <cell r="I15">
            <v>1</v>
          </cell>
          <cell r="J15">
            <v>0</v>
          </cell>
          <cell r="K15">
            <v>2639</v>
          </cell>
          <cell r="L15">
            <v>0.59</v>
          </cell>
          <cell r="M15">
            <v>0.6</v>
          </cell>
          <cell r="N15">
            <v>0.8</v>
          </cell>
        </row>
        <row r="16">
          <cell r="B16" t="str">
            <v>iziinquiriesbytype14d</v>
          </cell>
          <cell r="C16" t="str">
            <v>14天之内查询贷款机构的数量</v>
          </cell>
          <cell r="D16" t="str">
            <v>float</v>
          </cell>
          <cell r="E16" t="str">
            <v>原始字段</v>
          </cell>
          <cell r="G16">
            <v>4475</v>
          </cell>
          <cell r="H16">
            <v>0</v>
          </cell>
          <cell r="I16">
            <v>1</v>
          </cell>
          <cell r="J16">
            <v>0</v>
          </cell>
          <cell r="K16">
            <v>2031</v>
          </cell>
          <cell r="L16">
            <v>0.45400000000000001</v>
          </cell>
          <cell r="M16">
            <v>1</v>
          </cell>
          <cell r="N16">
            <v>1.3</v>
          </cell>
        </row>
        <row r="17">
          <cell r="B17" t="str">
            <v>iziinquiriesbytype21d</v>
          </cell>
          <cell r="C17" t="str">
            <v>21天之内查询贷款机构的数量</v>
          </cell>
          <cell r="D17" t="str">
            <v>float</v>
          </cell>
          <cell r="E17" t="str">
            <v>原始字段</v>
          </cell>
          <cell r="G17">
            <v>4475</v>
          </cell>
          <cell r="H17">
            <v>0</v>
          </cell>
          <cell r="I17">
            <v>1</v>
          </cell>
          <cell r="J17">
            <v>0</v>
          </cell>
          <cell r="K17">
            <v>1738</v>
          </cell>
          <cell r="L17">
            <v>0.38800000000000001</v>
          </cell>
          <cell r="M17">
            <v>1.4</v>
          </cell>
          <cell r="N17">
            <v>1.8</v>
          </cell>
        </row>
        <row r="18">
          <cell r="B18" t="str">
            <v>iziinquiriesbytype30d</v>
          </cell>
          <cell r="C18" t="str">
            <v>30天之内查询贷款机构的数量</v>
          </cell>
          <cell r="D18" t="str">
            <v>float</v>
          </cell>
          <cell r="E18" t="str">
            <v>原始字段</v>
          </cell>
          <cell r="G18">
            <v>4475</v>
          </cell>
          <cell r="H18">
            <v>0</v>
          </cell>
          <cell r="I18">
            <v>1</v>
          </cell>
          <cell r="J18">
            <v>0</v>
          </cell>
          <cell r="K18">
            <v>1563</v>
          </cell>
          <cell r="L18">
            <v>0.34899999999999998</v>
          </cell>
          <cell r="M18">
            <v>1.8</v>
          </cell>
          <cell r="N18">
            <v>2.2999999999999998</v>
          </cell>
        </row>
        <row r="19">
          <cell r="B19" t="str">
            <v>iziinquiriesbytype60d</v>
          </cell>
          <cell r="C19" t="str">
            <v>60天之内查询贷款机构的数量</v>
          </cell>
          <cell r="D19" t="str">
            <v>float</v>
          </cell>
          <cell r="E19" t="str">
            <v>原始字段</v>
          </cell>
          <cell r="G19">
            <v>4475</v>
          </cell>
          <cell r="H19">
            <v>0</v>
          </cell>
          <cell r="I19">
            <v>1</v>
          </cell>
          <cell r="J19">
            <v>0</v>
          </cell>
          <cell r="K19">
            <v>1281</v>
          </cell>
          <cell r="L19">
            <v>0.28599999999999998</v>
          </cell>
          <cell r="M19">
            <v>2.9</v>
          </cell>
          <cell r="N19">
            <v>3.7</v>
          </cell>
        </row>
        <row r="20">
          <cell r="B20" t="str">
            <v>iziinquiriesbytype90d</v>
          </cell>
          <cell r="C20" t="str">
            <v>90天之内查询贷款机构的数量</v>
          </cell>
          <cell r="D20" t="str">
            <v>float</v>
          </cell>
          <cell r="E20" t="str">
            <v>原始字段</v>
          </cell>
          <cell r="G20">
            <v>4475</v>
          </cell>
          <cell r="H20">
            <v>0</v>
          </cell>
          <cell r="I20">
            <v>1</v>
          </cell>
          <cell r="J20">
            <v>0</v>
          </cell>
          <cell r="K20">
            <v>1137</v>
          </cell>
          <cell r="L20">
            <v>0.254</v>
          </cell>
          <cell r="M20">
            <v>3.5</v>
          </cell>
          <cell r="N20">
            <v>4.5</v>
          </cell>
        </row>
        <row r="21">
          <cell r="B21" t="str">
            <v>iziinquiriesbytypetotal</v>
          </cell>
          <cell r="C21" t="str">
            <v>查询贷款机构的总数量</v>
          </cell>
          <cell r="D21" t="str">
            <v>float</v>
          </cell>
          <cell r="E21" t="str">
            <v>原始字段</v>
          </cell>
          <cell r="G21">
            <v>4475</v>
          </cell>
          <cell r="H21">
            <v>0</v>
          </cell>
          <cell r="I21">
            <v>1</v>
          </cell>
          <cell r="J21">
            <v>0</v>
          </cell>
          <cell r="K21">
            <v>810</v>
          </cell>
          <cell r="L21">
            <v>0.18099999999999999</v>
          </cell>
          <cell r="M21">
            <v>5.6</v>
          </cell>
          <cell r="N21">
            <v>7.1</v>
          </cell>
        </row>
        <row r="22">
          <cell r="B22" t="str">
            <v>iziphoneverifyresult</v>
          </cell>
          <cell r="C22" t="str">
            <v>手机号是否实名注册</v>
          </cell>
          <cell r="D22" t="str">
            <v>float</v>
          </cell>
          <cell r="E22" t="str">
            <v>原始字段</v>
          </cell>
          <cell r="G22">
            <v>4475</v>
          </cell>
          <cell r="H22">
            <v>0.24199999999999999</v>
          </cell>
          <cell r="I22">
            <v>1085</v>
          </cell>
          <cell r="J22">
            <v>0.24199999999999999</v>
          </cell>
          <cell r="K22">
            <v>1662</v>
          </cell>
          <cell r="L22">
            <v>0.371</v>
          </cell>
          <cell r="M22">
            <v>0.5</v>
          </cell>
          <cell r="N22">
            <v>0.5</v>
          </cell>
        </row>
        <row r="23">
          <cell r="B23" t="str">
            <v>occupationoffice</v>
          </cell>
          <cell r="C23" t="str">
            <v>是否是雇员</v>
          </cell>
          <cell r="D23" t="str">
            <v>float</v>
          </cell>
          <cell r="E23" t="str">
            <v>原始字段</v>
          </cell>
          <cell r="G23">
            <v>4475</v>
          </cell>
          <cell r="H23">
            <v>0</v>
          </cell>
          <cell r="I23">
            <v>0</v>
          </cell>
          <cell r="J23">
            <v>0</v>
          </cell>
          <cell r="K23">
            <v>825</v>
          </cell>
          <cell r="L23">
            <v>0.184</v>
          </cell>
          <cell r="M23">
            <v>0.8</v>
          </cell>
          <cell r="N23">
            <v>0.4</v>
          </cell>
        </row>
        <row r="24">
          <cell r="B24" t="str">
            <v>occupationentre</v>
          </cell>
          <cell r="C24" t="str">
            <v>是否是企业家</v>
          </cell>
          <cell r="D24" t="str">
            <v>float</v>
          </cell>
          <cell r="E24" t="str">
            <v>原始字段</v>
          </cell>
          <cell r="G24">
            <v>4475</v>
          </cell>
          <cell r="H24">
            <v>0</v>
          </cell>
          <cell r="I24">
            <v>0</v>
          </cell>
          <cell r="J24">
            <v>0</v>
          </cell>
          <cell r="K24">
            <v>3650</v>
          </cell>
          <cell r="L24">
            <v>0.81599999999999995</v>
          </cell>
          <cell r="M24">
            <v>0.2</v>
          </cell>
          <cell r="N24">
            <v>0.4</v>
          </cell>
        </row>
        <row r="25">
          <cell r="B25" t="str">
            <v>bankcodebca</v>
          </cell>
          <cell r="C25" t="str">
            <v>银行卡是否是BCA</v>
          </cell>
          <cell r="D25" t="str">
            <v>float</v>
          </cell>
          <cell r="E25" t="str">
            <v>原始字段</v>
          </cell>
          <cell r="G25">
            <v>4475</v>
          </cell>
          <cell r="H25">
            <v>0</v>
          </cell>
          <cell r="I25">
            <v>0</v>
          </cell>
          <cell r="J25">
            <v>0</v>
          </cell>
          <cell r="K25">
            <v>1767</v>
          </cell>
          <cell r="L25">
            <v>0.39500000000000002</v>
          </cell>
          <cell r="M25">
            <v>0.6</v>
          </cell>
          <cell r="N25">
            <v>0.5</v>
          </cell>
        </row>
        <row r="26">
          <cell r="B26" t="str">
            <v>bankcodepermata</v>
          </cell>
          <cell r="C26" t="str">
            <v>银行卡是否是PERMATA</v>
          </cell>
          <cell r="D26" t="str">
            <v>float</v>
          </cell>
          <cell r="E26" t="str">
            <v>原始字段</v>
          </cell>
          <cell r="F26" t="str">
            <v>0值比例大于0.97</v>
          </cell>
          <cell r="G26">
            <v>4475</v>
          </cell>
          <cell r="H26">
            <v>0</v>
          </cell>
          <cell r="I26">
            <v>0</v>
          </cell>
          <cell r="J26">
            <v>0</v>
          </cell>
          <cell r="K26">
            <v>4445</v>
          </cell>
          <cell r="L26">
            <v>0.99299999999999999</v>
          </cell>
          <cell r="M26">
            <v>0</v>
          </cell>
          <cell r="N26">
            <v>0.1</v>
          </cell>
        </row>
        <row r="27">
          <cell r="B27" t="str">
            <v>bankcodebri</v>
          </cell>
          <cell r="C27" t="str">
            <v>银行卡是否是BRI</v>
          </cell>
          <cell r="D27" t="str">
            <v>float</v>
          </cell>
          <cell r="E27" t="str">
            <v>原始字段</v>
          </cell>
          <cell r="G27">
            <v>4475</v>
          </cell>
          <cell r="H27">
            <v>0</v>
          </cell>
          <cell r="I27">
            <v>0</v>
          </cell>
          <cell r="J27">
            <v>0</v>
          </cell>
          <cell r="K27">
            <v>3923</v>
          </cell>
          <cell r="L27">
            <v>0.877</v>
          </cell>
          <cell r="M27">
            <v>0.1</v>
          </cell>
          <cell r="N27">
            <v>0.3</v>
          </cell>
        </row>
        <row r="28">
          <cell r="B28" t="str">
            <v>bankcodemandiri</v>
          </cell>
          <cell r="C28" t="str">
            <v>银行卡是否是MANDIRI</v>
          </cell>
          <cell r="D28" t="str">
            <v>float</v>
          </cell>
          <cell r="E28" t="str">
            <v>原始字段</v>
          </cell>
          <cell r="G28">
            <v>4475</v>
          </cell>
          <cell r="H28">
            <v>0</v>
          </cell>
          <cell r="I28">
            <v>0</v>
          </cell>
          <cell r="J28">
            <v>0</v>
          </cell>
          <cell r="K28">
            <v>3974</v>
          </cell>
          <cell r="L28">
            <v>0.88800000000000001</v>
          </cell>
          <cell r="M28">
            <v>0.1</v>
          </cell>
          <cell r="N28">
            <v>0.3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"/>
  <sheetViews>
    <sheetView workbookViewId="0">
      <selection activeCell="D11" sqref="D11"/>
    </sheetView>
  </sheetViews>
  <sheetFormatPr defaultRowHeight="14.25" x14ac:dyDescent="0.2"/>
  <cols>
    <col min="2" max="2" width="9" style="2"/>
    <col min="3" max="3" width="11.625" style="2" bestFit="1" customWidth="1"/>
    <col min="4" max="4" width="47.875" style="2" bestFit="1" customWidth="1"/>
    <col min="5" max="5" width="9" style="2"/>
  </cols>
  <sheetData>
    <row r="2" spans="2:4" x14ac:dyDescent="0.2">
      <c r="B2" s="1" t="s">
        <v>93</v>
      </c>
      <c r="C2" s="1" t="s">
        <v>91</v>
      </c>
      <c r="D2" s="1" t="s">
        <v>92</v>
      </c>
    </row>
    <row r="3" spans="2:4" x14ac:dyDescent="0.2">
      <c r="B3" s="2" t="s">
        <v>94</v>
      </c>
      <c r="C3" s="3">
        <v>43823</v>
      </c>
      <c r="D3" s="2" t="s">
        <v>95</v>
      </c>
    </row>
    <row r="4" spans="2:4" x14ac:dyDescent="0.2">
      <c r="B4" s="2" t="s">
        <v>126</v>
      </c>
      <c r="C4" s="3">
        <v>43830</v>
      </c>
      <c r="D4" s="2" t="s">
        <v>127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L28"/>
  <sheetViews>
    <sheetView tabSelected="1" workbookViewId="0">
      <pane xSplit="1" ySplit="1" topLeftCell="B19" activePane="bottomRight" state="frozen"/>
      <selection pane="topRight" activeCell="B1" sqref="B1"/>
      <selection pane="bottomLeft" activeCell="A2" sqref="A2"/>
      <selection pane="bottomRight" activeCell="W32" sqref="W32"/>
    </sheetView>
  </sheetViews>
  <sheetFormatPr defaultRowHeight="14.25" x14ac:dyDescent="0.2"/>
  <cols>
    <col min="1" max="1" width="18" style="2" bestFit="1" customWidth="1"/>
    <col min="2" max="2" width="21.75" style="9" bestFit="1" customWidth="1"/>
    <col min="3" max="4" width="21.75" style="9" hidden="1" customWidth="1"/>
    <col min="5" max="5" width="21.75" style="2" hidden="1" customWidth="1"/>
    <col min="6" max="6" width="25.5" style="2" bestFit="1" customWidth="1"/>
    <col min="7" max="9" width="0" style="2" hidden="1" customWidth="1"/>
    <col min="10" max="10" width="9.125" style="2" hidden="1" customWidth="1"/>
    <col min="11" max="11" width="9.125" style="4" bestFit="1" customWidth="1"/>
    <col min="12" max="17" width="9.125" style="2" hidden="1" customWidth="1"/>
    <col min="18" max="19" width="9.125" style="2" customWidth="1"/>
    <col min="20" max="20" width="9.125" style="2" bestFit="1" customWidth="1"/>
    <col min="21" max="21" width="9.125" style="17" bestFit="1" customWidth="1"/>
    <col min="22" max="22" width="11.625" style="2" customWidth="1"/>
    <col min="23" max="23" width="13" style="2" customWidth="1"/>
    <col min="24" max="31" width="9.125" style="2" bestFit="1" customWidth="1"/>
    <col min="32" max="34" width="9.5" style="2" bestFit="1" customWidth="1"/>
    <col min="35" max="35" width="9.125" style="2" bestFit="1" customWidth="1"/>
    <col min="36" max="16384" width="9" style="2"/>
  </cols>
  <sheetData>
    <row r="1" spans="1:38" x14ac:dyDescent="0.2">
      <c r="A1" s="5" t="s">
        <v>0</v>
      </c>
      <c r="B1" s="8" t="s">
        <v>116</v>
      </c>
      <c r="C1" s="8" t="s">
        <v>117</v>
      </c>
      <c r="D1" s="8"/>
      <c r="E1" s="5" t="s">
        <v>96</v>
      </c>
      <c r="F1" s="5" t="s">
        <v>1</v>
      </c>
      <c r="G1" s="5" t="s">
        <v>142</v>
      </c>
      <c r="H1" s="5" t="s">
        <v>143</v>
      </c>
      <c r="I1" s="5" t="s">
        <v>2</v>
      </c>
      <c r="J1" s="5" t="s">
        <v>3</v>
      </c>
      <c r="K1" s="6" t="s">
        <v>4</v>
      </c>
      <c r="L1" s="5" t="s">
        <v>5</v>
      </c>
      <c r="M1" s="5" t="s">
        <v>6</v>
      </c>
      <c r="N1" s="5" t="s">
        <v>7</v>
      </c>
      <c r="O1" s="5" t="s">
        <v>8</v>
      </c>
      <c r="P1" s="5" t="s">
        <v>9</v>
      </c>
      <c r="Q1" s="5" t="s">
        <v>10</v>
      </c>
      <c r="R1" s="15" t="s">
        <v>121</v>
      </c>
      <c r="S1" s="15" t="s">
        <v>122</v>
      </c>
      <c r="T1" s="5" t="s">
        <v>11</v>
      </c>
      <c r="U1" s="16" t="s">
        <v>12</v>
      </c>
      <c r="V1" s="5" t="s">
        <v>13</v>
      </c>
      <c r="W1" s="5" t="s">
        <v>14</v>
      </c>
      <c r="X1" s="5" t="s">
        <v>15</v>
      </c>
      <c r="Y1" s="5" t="s">
        <v>16</v>
      </c>
      <c r="Z1" s="5" t="s">
        <v>17</v>
      </c>
      <c r="AA1" s="5" t="s">
        <v>18</v>
      </c>
      <c r="AB1" s="5" t="s">
        <v>19</v>
      </c>
      <c r="AC1" s="5" t="s">
        <v>20</v>
      </c>
      <c r="AD1" s="5" t="s">
        <v>21</v>
      </c>
      <c r="AE1" s="5" t="s">
        <v>22</v>
      </c>
      <c r="AF1" s="5" t="s">
        <v>23</v>
      </c>
      <c r="AG1" s="5" t="s">
        <v>24</v>
      </c>
      <c r="AH1" s="5" t="s">
        <v>25</v>
      </c>
      <c r="AI1" s="5" t="s">
        <v>26</v>
      </c>
      <c r="AJ1" s="5" t="s">
        <v>27</v>
      </c>
      <c r="AK1" s="5" t="s">
        <v>28</v>
      </c>
      <c r="AL1" s="5" t="s">
        <v>29</v>
      </c>
    </row>
    <row r="2" spans="1:38" s="14" customFormat="1" x14ac:dyDescent="0.2">
      <c r="A2" s="2" t="s">
        <v>30</v>
      </c>
      <c r="B2" s="9" t="s">
        <v>36</v>
      </c>
      <c r="C2" s="9" t="str">
        <f>VLOOKUP(B2,'[1]01_变量汇总'!$B:$D,3,FALSE)</f>
        <v>age</v>
      </c>
      <c r="D2" s="11" t="str">
        <f t="shared" ref="D2:D28" si="0">LOWER(C2)</f>
        <v>age</v>
      </c>
      <c r="E2" s="2">
        <v>0.11596312373876572</v>
      </c>
      <c r="F2" s="2" t="s">
        <v>115</v>
      </c>
      <c r="G2" s="2" t="s">
        <v>65</v>
      </c>
      <c r="H2" s="2" t="s">
        <v>65</v>
      </c>
      <c r="I2" s="2" t="s">
        <v>67</v>
      </c>
      <c r="J2" s="2">
        <v>25935</v>
      </c>
      <c r="K2" s="17">
        <f>S2</f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17">
        <v>0</v>
      </c>
      <c r="V2" s="12">
        <f>VLOOKUP(D2,[2]Sheet1!$B:$N,12,FALSE)</f>
        <v>28.7</v>
      </c>
      <c r="W2" s="12">
        <f>VLOOKUP(D2,[2]Sheet1!$B:$N,13,FALSE)</f>
        <v>6.3</v>
      </c>
      <c r="X2" s="2">
        <v>33</v>
      </c>
      <c r="Y2" s="2">
        <v>21</v>
      </c>
      <c r="Z2" s="2">
        <v>73</v>
      </c>
      <c r="AA2" s="2">
        <v>21</v>
      </c>
      <c r="AB2" s="2">
        <v>23</v>
      </c>
      <c r="AC2" s="2">
        <v>24</v>
      </c>
      <c r="AD2" s="2">
        <v>28</v>
      </c>
      <c r="AE2" s="2">
        <v>39</v>
      </c>
      <c r="AF2" s="2">
        <v>45</v>
      </c>
      <c r="AG2" s="2">
        <v>48</v>
      </c>
      <c r="AH2" s="2">
        <v>54</v>
      </c>
      <c r="AI2" s="2"/>
      <c r="AJ2" s="2"/>
      <c r="AK2" s="2"/>
      <c r="AL2" s="2"/>
    </row>
    <row r="3" spans="1:38" x14ac:dyDescent="0.2">
      <c r="A3" s="2" t="s">
        <v>30</v>
      </c>
      <c r="B3" s="9" t="s">
        <v>38</v>
      </c>
      <c r="C3" s="9" t="str">
        <f>VLOOKUP(B3,'[1]01_变量汇总'!$B:$D,3,FALSE)</f>
        <v>provinceCode</v>
      </c>
      <c r="D3" s="11" t="str">
        <f t="shared" si="0"/>
        <v>provincecode</v>
      </c>
      <c r="E3" s="2">
        <v>8.9277051389217377E-2</v>
      </c>
      <c r="F3" s="2" t="s">
        <v>38</v>
      </c>
      <c r="G3" s="2" t="s">
        <v>141</v>
      </c>
      <c r="H3" s="2" t="s">
        <v>64</v>
      </c>
      <c r="I3" s="2" t="s">
        <v>67</v>
      </c>
      <c r="J3" s="2">
        <v>25935</v>
      </c>
      <c r="K3" s="17">
        <f t="shared" ref="K3:K27" si="1">S3</f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377</v>
      </c>
      <c r="U3" s="17">
        <v>1.4999999999999999E-2</v>
      </c>
      <c r="V3" s="12">
        <f>VLOOKUP(D3,[2]Sheet1!$B:$N,12,FALSE)</f>
        <v>34.200000000000003</v>
      </c>
      <c r="W3" s="12">
        <f>VLOOKUP(D3,[2]Sheet1!$B:$N,13,FALSE)</f>
        <v>16</v>
      </c>
      <c r="AI3" s="2">
        <v>33</v>
      </c>
      <c r="AJ3" s="2" t="s">
        <v>73</v>
      </c>
      <c r="AK3" s="2" t="s">
        <v>81</v>
      </c>
      <c r="AL3" s="2" t="s">
        <v>88</v>
      </c>
    </row>
    <row r="4" spans="1:38" x14ac:dyDescent="0.2">
      <c r="A4" s="2" t="s">
        <v>31</v>
      </c>
      <c r="B4" s="9" t="s">
        <v>50</v>
      </c>
      <c r="C4" s="9" t="str">
        <f>VLOOKUP(B4,'[1]01_变量汇总'!$B:$D,3,FALSE)</f>
        <v>iziInquiriesByTypeTotal</v>
      </c>
      <c r="D4" s="11" t="str">
        <f t="shared" si="0"/>
        <v>iziinquiriesbytypetotal</v>
      </c>
      <c r="E4" s="2">
        <v>8.6365841329097748E-2</v>
      </c>
      <c r="F4" s="2" t="s">
        <v>113</v>
      </c>
      <c r="G4" s="2" t="s">
        <v>65</v>
      </c>
      <c r="H4" s="2" t="s">
        <v>65</v>
      </c>
      <c r="I4" s="2" t="s">
        <v>67</v>
      </c>
      <c r="J4" s="2">
        <v>25935</v>
      </c>
      <c r="K4" s="17">
        <f t="shared" si="1"/>
        <v>1.6E-2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411</v>
      </c>
      <c r="S4" s="2">
        <v>1.6E-2</v>
      </c>
      <c r="T4" s="2">
        <v>3403</v>
      </c>
      <c r="U4" s="17">
        <v>0.23</v>
      </c>
      <c r="V4" s="12">
        <f>VLOOKUP(D4,[2]Sheet1!$B:$N,12,FALSE)</f>
        <v>5.6</v>
      </c>
      <c r="W4" s="12">
        <f>VLOOKUP(D4,[2]Sheet1!$B:$N,13,FALSE)</f>
        <v>7.1</v>
      </c>
      <c r="X4" s="2">
        <v>6</v>
      </c>
      <c r="Y4" s="2">
        <v>0</v>
      </c>
      <c r="Z4" s="2">
        <v>65</v>
      </c>
      <c r="AA4" s="2">
        <v>0</v>
      </c>
      <c r="AB4" s="2">
        <v>0</v>
      </c>
      <c r="AC4" s="2">
        <v>0</v>
      </c>
      <c r="AD4" s="2">
        <v>2</v>
      </c>
      <c r="AE4" s="2">
        <v>12</v>
      </c>
      <c r="AF4" s="2">
        <v>18</v>
      </c>
      <c r="AG4" s="2">
        <v>23</v>
      </c>
      <c r="AH4" s="2">
        <v>33</v>
      </c>
    </row>
    <row r="5" spans="1:38" x14ac:dyDescent="0.2">
      <c r="A5" s="2" t="s">
        <v>31</v>
      </c>
      <c r="B5" s="9" t="s">
        <v>49</v>
      </c>
      <c r="C5" s="9" t="str">
        <f>VLOOKUP(B5,'[1]01_变量汇总'!$B:$D,3,FALSE)</f>
        <v>iziInquiriesByType90d</v>
      </c>
      <c r="D5" s="11" t="str">
        <f t="shared" si="0"/>
        <v>iziinquiriesbytype90d</v>
      </c>
      <c r="E5" s="2">
        <v>7.6176613569259644E-2</v>
      </c>
      <c r="F5" s="2" t="s">
        <v>112</v>
      </c>
      <c r="G5" s="2" t="s">
        <v>65</v>
      </c>
      <c r="H5" s="2" t="s">
        <v>65</v>
      </c>
      <c r="I5" s="2" t="s">
        <v>67</v>
      </c>
      <c r="J5" s="2">
        <v>25935</v>
      </c>
      <c r="K5" s="17">
        <f t="shared" si="1"/>
        <v>1.6E-2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411</v>
      </c>
      <c r="S5" s="2">
        <v>1.6E-2</v>
      </c>
      <c r="T5" s="2">
        <v>3701</v>
      </c>
      <c r="U5" s="17">
        <v>0.30299999999999999</v>
      </c>
      <c r="V5" s="12">
        <f>VLOOKUP(D5,[2]Sheet1!$B:$N,12,FALSE)</f>
        <v>3.5</v>
      </c>
      <c r="W5" s="12">
        <f>VLOOKUP(D5,[2]Sheet1!$B:$N,13,FALSE)</f>
        <v>4.5</v>
      </c>
      <c r="X5" s="2">
        <v>5</v>
      </c>
      <c r="Y5" s="2">
        <v>0</v>
      </c>
      <c r="Z5" s="2">
        <v>53</v>
      </c>
      <c r="AA5" s="2">
        <v>0</v>
      </c>
      <c r="AB5" s="2">
        <v>0</v>
      </c>
      <c r="AC5" s="2">
        <v>0</v>
      </c>
      <c r="AD5" s="2">
        <v>2</v>
      </c>
      <c r="AE5" s="2">
        <v>9</v>
      </c>
      <c r="AF5" s="2">
        <v>14</v>
      </c>
      <c r="AG5" s="2">
        <v>17</v>
      </c>
      <c r="AH5" s="2">
        <v>24</v>
      </c>
    </row>
    <row r="6" spans="1:38" x14ac:dyDescent="0.2">
      <c r="A6" s="2" t="s">
        <v>31</v>
      </c>
      <c r="B6" s="9" t="s">
        <v>48</v>
      </c>
      <c r="C6" s="9" t="str">
        <f>VLOOKUP(B6,'[1]01_变量汇总'!$B:$D,3,FALSE)</f>
        <v>iziInquiriesByType60d</v>
      </c>
      <c r="D6" s="11" t="str">
        <f t="shared" si="0"/>
        <v>iziinquiriesbytype60d</v>
      </c>
      <c r="E6" s="2">
        <v>7.0354193449020386E-2</v>
      </c>
      <c r="F6" s="2" t="s">
        <v>111</v>
      </c>
      <c r="G6" s="2" t="s">
        <v>65</v>
      </c>
      <c r="H6" s="2" t="s">
        <v>65</v>
      </c>
      <c r="I6" s="2" t="s">
        <v>67</v>
      </c>
      <c r="J6" s="2">
        <v>25935</v>
      </c>
      <c r="K6" s="17">
        <f t="shared" si="1"/>
        <v>1.6E-2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411</v>
      </c>
      <c r="S6" s="2">
        <v>1.6E-2</v>
      </c>
      <c r="T6" s="2">
        <v>4025</v>
      </c>
      <c r="U6" s="17">
        <v>0.32500000000000001</v>
      </c>
      <c r="V6" s="12">
        <f>VLOOKUP(D6,[2]Sheet1!$B:$N,12,FALSE)</f>
        <v>2.9</v>
      </c>
      <c r="W6" s="12">
        <f>VLOOKUP(D6,[2]Sheet1!$B:$N,13,FALSE)</f>
        <v>3.7</v>
      </c>
      <c r="X6" s="2">
        <v>4</v>
      </c>
      <c r="Y6" s="2">
        <v>0</v>
      </c>
      <c r="Z6" s="2">
        <v>47</v>
      </c>
      <c r="AA6" s="2">
        <v>0</v>
      </c>
      <c r="AB6" s="2">
        <v>0</v>
      </c>
      <c r="AC6" s="2">
        <v>0</v>
      </c>
      <c r="AD6" s="2">
        <v>1</v>
      </c>
      <c r="AE6" s="2">
        <v>7</v>
      </c>
      <c r="AF6" s="2">
        <v>11</v>
      </c>
      <c r="AG6" s="2">
        <v>14</v>
      </c>
      <c r="AH6" s="2">
        <v>20</v>
      </c>
    </row>
    <row r="7" spans="1:38" x14ac:dyDescent="0.2">
      <c r="A7" s="2" t="s">
        <v>30</v>
      </c>
      <c r="B7" s="9" t="s">
        <v>33</v>
      </c>
      <c r="C7" s="9" t="str">
        <f>VLOOKUP(B7,'[1]01_变量汇总'!$B:$D,3,FALSE)</f>
        <v>educationCode</v>
      </c>
      <c r="D7" s="11" t="str">
        <f t="shared" si="0"/>
        <v>educationcode</v>
      </c>
      <c r="E7" s="2">
        <v>5.7253759354352951E-2</v>
      </c>
      <c r="F7" s="2" t="s">
        <v>56</v>
      </c>
      <c r="G7" s="2" t="s">
        <v>119</v>
      </c>
      <c r="H7" s="2" t="s">
        <v>64</v>
      </c>
      <c r="I7" s="2" t="s">
        <v>67</v>
      </c>
      <c r="J7" s="2">
        <v>25935</v>
      </c>
      <c r="K7" s="17">
        <f t="shared" si="1"/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838</v>
      </c>
      <c r="U7" s="17">
        <v>3.2000000000000001E-2</v>
      </c>
      <c r="V7" s="12">
        <f>VLOOKUP(D7,[2]Sheet1!$B:$N,12,FALSE)</f>
        <v>3.5</v>
      </c>
      <c r="W7" s="12">
        <f>VLOOKUP(D7,[2]Sheet1!$B:$N,13,FALSE)</f>
        <v>2.6</v>
      </c>
      <c r="AI7" s="2">
        <v>9</v>
      </c>
      <c r="AJ7" s="2" t="s">
        <v>69</v>
      </c>
      <c r="AK7" s="2" t="s">
        <v>77</v>
      </c>
      <c r="AL7" s="2" t="s">
        <v>85</v>
      </c>
    </row>
    <row r="8" spans="1:38" ht="17.25" customHeight="1" x14ac:dyDescent="0.2">
      <c r="A8" s="2" t="s">
        <v>31</v>
      </c>
      <c r="B8" s="9" t="s">
        <v>47</v>
      </c>
      <c r="C8" s="9" t="str">
        <f>VLOOKUP(B8,'[1]01_变量汇总'!$B:$D,3,FALSE)</f>
        <v>iziInquiriesByType30d</v>
      </c>
      <c r="D8" s="11" t="str">
        <f t="shared" si="0"/>
        <v>iziinquiriesbytype30d</v>
      </c>
      <c r="E8" s="2">
        <v>5.7253759354352951E-2</v>
      </c>
      <c r="F8" s="2" t="s">
        <v>110</v>
      </c>
      <c r="G8" s="2" t="s">
        <v>65</v>
      </c>
      <c r="H8" s="2" t="s">
        <v>65</v>
      </c>
      <c r="I8" s="2" t="s">
        <v>67</v>
      </c>
      <c r="J8" s="2">
        <v>25935</v>
      </c>
      <c r="K8" s="17">
        <f t="shared" si="1"/>
        <v>1.6E-2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411</v>
      </c>
      <c r="S8" s="2">
        <v>1.6E-2</v>
      </c>
      <c r="T8" s="2">
        <v>4830</v>
      </c>
      <c r="U8" s="17">
        <v>0.4</v>
      </c>
      <c r="V8" s="12">
        <f>VLOOKUP(D8,[2]Sheet1!$B:$N,12,FALSE)</f>
        <v>1.8</v>
      </c>
      <c r="W8" s="12">
        <f>VLOOKUP(D8,[2]Sheet1!$B:$N,13,FALSE)</f>
        <v>2.2999999999999998</v>
      </c>
      <c r="X8" s="2">
        <v>3</v>
      </c>
      <c r="Y8" s="2">
        <v>0</v>
      </c>
      <c r="Z8" s="2">
        <v>24</v>
      </c>
      <c r="AA8" s="2">
        <v>0</v>
      </c>
      <c r="AB8" s="2">
        <v>0</v>
      </c>
      <c r="AC8" s="2">
        <v>0</v>
      </c>
      <c r="AD8" s="2">
        <v>1</v>
      </c>
      <c r="AE8" s="2">
        <v>5</v>
      </c>
      <c r="AF8" s="2">
        <v>7</v>
      </c>
      <c r="AG8" s="2">
        <v>9</v>
      </c>
      <c r="AH8" s="2">
        <v>14</v>
      </c>
    </row>
    <row r="9" spans="1:38" x14ac:dyDescent="0.2">
      <c r="A9" s="2" t="s">
        <v>31</v>
      </c>
      <c r="B9" s="9" t="s">
        <v>45</v>
      </c>
      <c r="C9" s="9" t="str">
        <f>VLOOKUP(B9,'[1]01_变量汇总'!$B:$D,3,FALSE)</f>
        <v>iziInquiriesByType14d</v>
      </c>
      <c r="D9" s="11" t="str">
        <f t="shared" si="0"/>
        <v>iziinquiriesbytype14d</v>
      </c>
      <c r="E9" s="2">
        <v>4.6579331159591675E-2</v>
      </c>
      <c r="F9" s="2" t="s">
        <v>108</v>
      </c>
      <c r="G9" s="2" t="s">
        <v>65</v>
      </c>
      <c r="H9" s="2" t="s">
        <v>65</v>
      </c>
      <c r="I9" s="2" t="s">
        <v>67</v>
      </c>
      <c r="J9" s="2">
        <v>25935</v>
      </c>
      <c r="K9" s="17">
        <f t="shared" si="1"/>
        <v>1.6E-2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411</v>
      </c>
      <c r="S9" s="2">
        <v>1.6E-2</v>
      </c>
      <c r="T9" s="2">
        <v>7366</v>
      </c>
      <c r="U9" s="17">
        <v>0.52400000000000002</v>
      </c>
      <c r="V9" s="12">
        <f>VLOOKUP(D9,[2]Sheet1!$B:$N,12,FALSE)</f>
        <v>1</v>
      </c>
      <c r="W9" s="12">
        <f>VLOOKUP(D9,[2]Sheet1!$B:$N,13,FALSE)</f>
        <v>1.3</v>
      </c>
      <c r="X9" s="2">
        <v>1</v>
      </c>
      <c r="Y9" s="2">
        <v>0</v>
      </c>
      <c r="Z9" s="2">
        <v>13</v>
      </c>
      <c r="AA9" s="2">
        <v>0</v>
      </c>
      <c r="AB9" s="2">
        <v>0</v>
      </c>
      <c r="AC9" s="2">
        <v>0</v>
      </c>
      <c r="AD9" s="2">
        <v>0</v>
      </c>
      <c r="AE9" s="2">
        <v>3</v>
      </c>
      <c r="AF9" s="2">
        <v>4</v>
      </c>
      <c r="AG9" s="2">
        <v>5</v>
      </c>
      <c r="AH9" s="2">
        <v>8</v>
      </c>
    </row>
    <row r="10" spans="1:38" x14ac:dyDescent="0.2">
      <c r="A10" s="2" t="s">
        <v>31</v>
      </c>
      <c r="B10" s="9" t="s">
        <v>46</v>
      </c>
      <c r="C10" s="9" t="str">
        <f>VLOOKUP(B10,'[1]01_变量汇总'!$B:$D,3,FALSE)</f>
        <v>iziInquiriesByType21d</v>
      </c>
      <c r="D10" s="11" t="str">
        <f t="shared" si="0"/>
        <v>iziinquiriesbytype21d</v>
      </c>
      <c r="E10" s="2">
        <v>4.4638525694608688E-2</v>
      </c>
      <c r="F10" s="2" t="s">
        <v>109</v>
      </c>
      <c r="G10" s="2" t="s">
        <v>65</v>
      </c>
      <c r="H10" s="2" t="s">
        <v>65</v>
      </c>
      <c r="I10" s="2" t="s">
        <v>67</v>
      </c>
      <c r="J10" s="2">
        <v>25935</v>
      </c>
      <c r="K10" s="17">
        <f t="shared" si="1"/>
        <v>1.6E-2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411</v>
      </c>
      <c r="S10" s="2">
        <v>1.6E-2</v>
      </c>
      <c r="T10" s="2">
        <v>5820</v>
      </c>
      <c r="U10" s="17">
        <v>0.45400000000000001</v>
      </c>
      <c r="V10" s="12">
        <f>VLOOKUP(D10,[2]Sheet1!$B:$N,12,FALSE)</f>
        <v>1.4</v>
      </c>
      <c r="W10" s="12">
        <f>VLOOKUP(D10,[2]Sheet1!$B:$N,13,FALSE)</f>
        <v>1.8</v>
      </c>
      <c r="X10" s="2">
        <v>2</v>
      </c>
      <c r="Y10" s="2">
        <v>0</v>
      </c>
      <c r="Z10" s="2">
        <v>18</v>
      </c>
      <c r="AA10" s="2">
        <v>0</v>
      </c>
      <c r="AB10" s="2">
        <v>0</v>
      </c>
      <c r="AC10" s="2">
        <v>0</v>
      </c>
      <c r="AD10" s="2">
        <v>1</v>
      </c>
      <c r="AE10" s="2">
        <v>4</v>
      </c>
      <c r="AF10" s="2">
        <v>6</v>
      </c>
      <c r="AG10" s="2">
        <v>7</v>
      </c>
      <c r="AH10" s="2">
        <v>10</v>
      </c>
    </row>
    <row r="11" spans="1:38" x14ac:dyDescent="0.2">
      <c r="A11" s="2" t="s">
        <v>30</v>
      </c>
      <c r="B11" s="9" t="s">
        <v>42</v>
      </c>
      <c r="C11" s="9" t="str">
        <f>VLOOKUP(B11,'[1]01_变量汇总'!$B:$D,3,FALSE)</f>
        <v>jobCode</v>
      </c>
      <c r="D11" s="11" t="str">
        <f t="shared" si="0"/>
        <v>jobcode</v>
      </c>
      <c r="E11" s="2">
        <v>4.0271714329719543E-2</v>
      </c>
      <c r="F11" s="2" t="s">
        <v>63</v>
      </c>
      <c r="G11" s="2" t="s">
        <v>140</v>
      </c>
      <c r="H11" s="2" t="s">
        <v>64</v>
      </c>
      <c r="I11" s="2" t="s">
        <v>67</v>
      </c>
      <c r="J11" s="2">
        <v>25935</v>
      </c>
      <c r="K11" s="17">
        <f t="shared" si="1"/>
        <v>0.35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4743</v>
      </c>
      <c r="S11" s="2">
        <v>0.35</v>
      </c>
      <c r="T11" s="2">
        <v>16266</v>
      </c>
      <c r="U11" s="17">
        <v>0.5</v>
      </c>
      <c r="V11" s="12">
        <f>VLOOKUP(D11,[2]Sheet1!$B:$N,12,FALSE)</f>
        <v>0.6</v>
      </c>
      <c r="W11" s="12">
        <f>VLOOKUP(D11,[2]Sheet1!$B:$N,13,FALSE)</f>
        <v>1.2</v>
      </c>
      <c r="AI11" s="2">
        <v>6</v>
      </c>
      <c r="AJ11" s="2" t="s">
        <v>74</v>
      </c>
      <c r="AK11" s="2" t="s">
        <v>82</v>
      </c>
      <c r="AL11" s="2" t="s">
        <v>89</v>
      </c>
    </row>
    <row r="12" spans="1:38" x14ac:dyDescent="0.2">
      <c r="A12" s="2" t="s">
        <v>31</v>
      </c>
      <c r="B12" s="9" t="s">
        <v>44</v>
      </c>
      <c r="C12" s="9" t="str">
        <f>VLOOKUP(B12,'[1]01_变量汇总'!$B:$D,3,FALSE)</f>
        <v>iziInquiriesByType07d</v>
      </c>
      <c r="D12" s="11" t="str">
        <f t="shared" si="0"/>
        <v>iziinquiriesbytype07d</v>
      </c>
      <c r="E12" s="2">
        <v>3.59048992395401E-2</v>
      </c>
      <c r="F12" s="2" t="s">
        <v>107</v>
      </c>
      <c r="G12" s="2" t="s">
        <v>65</v>
      </c>
      <c r="H12" s="2" t="s">
        <v>65</v>
      </c>
      <c r="I12" s="2" t="s">
        <v>67</v>
      </c>
      <c r="J12" s="2">
        <v>25935</v>
      </c>
      <c r="K12" s="17">
        <f t="shared" si="1"/>
        <v>1.6E-2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411</v>
      </c>
      <c r="S12" s="2">
        <v>1.6E-2</v>
      </c>
      <c r="T12" s="2">
        <v>11213</v>
      </c>
      <c r="U12" s="17">
        <v>0.65200000000000002</v>
      </c>
      <c r="V12" s="12">
        <f>VLOOKUP(D12,[2]Sheet1!$B:$N,12,FALSE)</f>
        <v>0.6</v>
      </c>
      <c r="W12" s="12">
        <f>VLOOKUP(D12,[2]Sheet1!$B:$N,13,FALSE)</f>
        <v>0.8</v>
      </c>
      <c r="X12" s="2">
        <v>1</v>
      </c>
      <c r="Y12" s="2">
        <v>0</v>
      </c>
      <c r="Z12" s="2">
        <v>6</v>
      </c>
      <c r="AA12" s="2">
        <v>0</v>
      </c>
      <c r="AB12" s="2">
        <v>0</v>
      </c>
      <c r="AC12" s="2">
        <v>0</v>
      </c>
      <c r="AD12" s="2">
        <v>0</v>
      </c>
      <c r="AE12" s="2">
        <v>2</v>
      </c>
      <c r="AF12" s="2">
        <v>3</v>
      </c>
      <c r="AG12" s="2">
        <v>3</v>
      </c>
      <c r="AH12" s="2">
        <v>4</v>
      </c>
    </row>
    <row r="13" spans="1:38" x14ac:dyDescent="0.2">
      <c r="A13" s="2" t="s">
        <v>31</v>
      </c>
      <c r="B13" s="9" t="s">
        <v>43</v>
      </c>
      <c r="C13" s="9" t="str">
        <f>VLOOKUP(B13,'[1]01_变量汇总'!$B:$D,3,FALSE)</f>
        <v>iziPhoneAgeAge</v>
      </c>
      <c r="D13" s="11" t="str">
        <f t="shared" si="0"/>
        <v>iziphoneageage</v>
      </c>
      <c r="E13" s="2">
        <v>3.3964093774557114E-2</v>
      </c>
      <c r="F13" s="2" t="s">
        <v>106</v>
      </c>
      <c r="G13" s="2" t="s">
        <v>65</v>
      </c>
      <c r="H13" s="2" t="s">
        <v>65</v>
      </c>
      <c r="I13" s="2" t="s">
        <v>67</v>
      </c>
      <c r="J13" s="2">
        <v>25935</v>
      </c>
      <c r="K13" s="17">
        <f t="shared" si="1"/>
        <v>0.09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2001</v>
      </c>
      <c r="S13" s="2">
        <v>0.09</v>
      </c>
      <c r="T13" s="2">
        <v>0</v>
      </c>
      <c r="U13" s="17">
        <v>0</v>
      </c>
      <c r="V13" s="12">
        <f>VLOOKUP(D13,[2]Sheet1!$B:$N,12,FALSE)</f>
        <v>5.6</v>
      </c>
      <c r="W13" s="12">
        <f>VLOOKUP(D13,[2]Sheet1!$B:$N,13,FALSE)</f>
        <v>1</v>
      </c>
      <c r="X13" s="2">
        <v>6</v>
      </c>
      <c r="Y13" s="2">
        <v>1</v>
      </c>
      <c r="Z13" s="2">
        <v>6</v>
      </c>
      <c r="AA13" s="2">
        <v>2</v>
      </c>
      <c r="AB13" s="2">
        <v>3</v>
      </c>
      <c r="AC13" s="2">
        <v>5</v>
      </c>
      <c r="AD13" s="2">
        <v>6</v>
      </c>
      <c r="AE13" s="2">
        <v>6</v>
      </c>
      <c r="AF13" s="2">
        <v>6</v>
      </c>
      <c r="AG13" s="2">
        <v>6</v>
      </c>
      <c r="AH13" s="2">
        <v>6</v>
      </c>
    </row>
    <row r="14" spans="1:38" x14ac:dyDescent="0.2">
      <c r="A14" s="2" t="s">
        <v>31</v>
      </c>
      <c r="B14" s="9" t="s">
        <v>51</v>
      </c>
      <c r="C14" s="9" t="str">
        <f>VLOOKUP(B14,'[1]01_变量汇总'!$B:$D,3,FALSE)</f>
        <v>iziPhoneVerifyResult</v>
      </c>
      <c r="D14" s="11" t="str">
        <f t="shared" si="0"/>
        <v>iziphoneverifyresult</v>
      </c>
      <c r="E14" s="2">
        <v>3.2023288309574127E-2</v>
      </c>
      <c r="F14" s="7" t="s">
        <v>114</v>
      </c>
      <c r="G14" s="2" t="s">
        <v>119</v>
      </c>
      <c r="H14" s="2" t="s">
        <v>64</v>
      </c>
      <c r="I14" s="2" t="s">
        <v>67</v>
      </c>
      <c r="J14" s="2">
        <v>25935</v>
      </c>
      <c r="K14" s="17">
        <f t="shared" si="1"/>
        <v>0.27600000000000002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6111</v>
      </c>
      <c r="S14" s="2">
        <v>0.27600000000000002</v>
      </c>
      <c r="T14" s="2">
        <v>9330</v>
      </c>
      <c r="U14" s="17">
        <v>0.4</v>
      </c>
      <c r="V14" s="12">
        <f>VLOOKUP(D14,[2]Sheet1!$B:$N,12,FALSE)</f>
        <v>0.5</v>
      </c>
      <c r="W14" s="12">
        <f>VLOOKUP(D14,[2]Sheet1!$B:$N,13,FALSE)</f>
        <v>0.5</v>
      </c>
      <c r="AI14" s="2">
        <v>3</v>
      </c>
      <c r="AJ14" s="2" t="s">
        <v>75</v>
      </c>
      <c r="AK14" s="2" t="s">
        <v>83</v>
      </c>
      <c r="AL14" s="2" t="s">
        <v>90</v>
      </c>
    </row>
    <row r="15" spans="1:38" x14ac:dyDescent="0.2">
      <c r="A15" s="2" t="s">
        <v>30</v>
      </c>
      <c r="B15" s="9" t="s">
        <v>35</v>
      </c>
      <c r="C15" s="9" t="str">
        <f>VLOOKUP(B15,'[1]01_变量汇总'!$B:$D,3,FALSE)</f>
        <v>religionCode</v>
      </c>
      <c r="D15" s="11" t="str">
        <f t="shared" si="0"/>
        <v>religioncode</v>
      </c>
      <c r="E15" s="2">
        <v>3.0567685142159462E-2</v>
      </c>
      <c r="F15" s="2" t="s">
        <v>58</v>
      </c>
      <c r="G15" s="2" t="s">
        <v>141</v>
      </c>
      <c r="H15" s="2" t="s">
        <v>64</v>
      </c>
      <c r="I15" s="2" t="s">
        <v>67</v>
      </c>
      <c r="J15" s="2">
        <v>25935</v>
      </c>
      <c r="K15" s="17">
        <f t="shared" si="1"/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964</v>
      </c>
      <c r="U15" s="17">
        <v>3.6999999999999998E-2</v>
      </c>
      <c r="V15" s="12">
        <f>VLOOKUP(D15,[2]Sheet1!$B:$N,12,FALSE)</f>
        <v>2.1</v>
      </c>
      <c r="W15" s="12">
        <f>VLOOKUP(D15,[2]Sheet1!$B:$N,13,FALSE)</f>
        <v>0.6</v>
      </c>
      <c r="AI15" s="2">
        <v>6</v>
      </c>
      <c r="AJ15" s="2" t="s">
        <v>71</v>
      </c>
      <c r="AK15" s="2" t="s">
        <v>79</v>
      </c>
      <c r="AL15" s="2" t="s">
        <v>87</v>
      </c>
    </row>
    <row r="16" spans="1:38" x14ac:dyDescent="0.2">
      <c r="A16" s="2" t="s">
        <v>30</v>
      </c>
      <c r="B16" s="9" t="s">
        <v>37</v>
      </c>
      <c r="C16" s="9" t="str">
        <f>VLOOKUP(B16,'[1]01_变量汇总'!$B:$D,3,FALSE)</f>
        <v>gender</v>
      </c>
      <c r="D16" s="11" t="str">
        <f t="shared" si="0"/>
        <v>gender</v>
      </c>
      <c r="E16" s="2">
        <v>2.6686074212193489E-2</v>
      </c>
      <c r="F16" s="2" t="s">
        <v>59</v>
      </c>
      <c r="G16" s="2" t="s">
        <v>141</v>
      </c>
      <c r="H16" s="2" t="s">
        <v>64</v>
      </c>
      <c r="I16" s="2" t="s">
        <v>67</v>
      </c>
      <c r="J16" s="2">
        <v>25935</v>
      </c>
      <c r="K16" s="17">
        <f t="shared" si="1"/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12044</v>
      </c>
      <c r="U16" s="17">
        <v>0.45</v>
      </c>
      <c r="V16" s="12">
        <f>VLOOKUP(D16,[2]Sheet1!$B:$N,12,FALSE)</f>
        <v>0.5</v>
      </c>
      <c r="W16" s="12">
        <f>VLOOKUP(D16,[2]Sheet1!$B:$N,13,FALSE)</f>
        <v>0.5</v>
      </c>
      <c r="AI16" s="2">
        <v>2</v>
      </c>
      <c r="AJ16" s="2" t="s">
        <v>72</v>
      </c>
      <c r="AK16" s="2" t="s">
        <v>80</v>
      </c>
    </row>
    <row r="17" spans="1:38" x14ac:dyDescent="0.2">
      <c r="A17" s="2" t="s">
        <v>30</v>
      </c>
      <c r="B17" s="9" t="s">
        <v>41</v>
      </c>
      <c r="C17" s="9" t="str">
        <f>VLOOKUP(B17,'[1]01_变量汇总'!$B:$D,3,FALSE)</f>
        <v>referSpouse</v>
      </c>
      <c r="D17" s="11" t="str">
        <f t="shared" si="0"/>
        <v>referspouse</v>
      </c>
      <c r="E17" s="2">
        <v>2.5230471044778824E-2</v>
      </c>
      <c r="F17" s="2" t="s">
        <v>62</v>
      </c>
      <c r="G17" s="2" t="s">
        <v>65</v>
      </c>
      <c r="H17" s="2" t="s">
        <v>65</v>
      </c>
      <c r="I17" s="2" t="s">
        <v>66</v>
      </c>
      <c r="J17" s="2">
        <v>25935</v>
      </c>
      <c r="K17" s="17">
        <f t="shared" si="1"/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14326</v>
      </c>
      <c r="U17" s="17">
        <v>0.83</v>
      </c>
      <c r="V17" s="12">
        <f>VLOOKUP(D17,[2]Sheet1!$B:$N,12,FALSE)</f>
        <v>0.2</v>
      </c>
      <c r="W17" s="12">
        <f>VLOOKUP(D17,[2]Sheet1!$B:$N,13,FALSE)</f>
        <v>0.4</v>
      </c>
      <c r="X17" s="2">
        <v>0</v>
      </c>
      <c r="Y17" s="2">
        <v>0</v>
      </c>
      <c r="Z17" s="2">
        <v>1</v>
      </c>
      <c r="AA17" s="2">
        <v>0</v>
      </c>
      <c r="AB17" s="2">
        <v>0</v>
      </c>
      <c r="AC17" s="2">
        <v>0</v>
      </c>
      <c r="AD17" s="2">
        <v>0</v>
      </c>
      <c r="AE17" s="2">
        <v>1</v>
      </c>
      <c r="AF17" s="2">
        <v>1</v>
      </c>
      <c r="AG17" s="2">
        <v>1</v>
      </c>
      <c r="AH17" s="2">
        <v>1</v>
      </c>
    </row>
    <row r="18" spans="1:38" x14ac:dyDescent="0.2">
      <c r="A18" s="2" t="s">
        <v>30</v>
      </c>
      <c r="B18" s="9" t="s">
        <v>54</v>
      </c>
      <c r="C18" s="9" t="str">
        <f>VLOOKUP(B18,'[1]01_变量汇总'!$B:$D,3,FALSE)</f>
        <v>bankCodeBca</v>
      </c>
      <c r="D18" s="11" t="str">
        <f t="shared" si="0"/>
        <v>bankcodebca</v>
      </c>
      <c r="E18" s="2">
        <v>1.8922852352261543E-2</v>
      </c>
      <c r="F18" s="2" t="s">
        <v>99</v>
      </c>
      <c r="G18" s="2" t="s">
        <v>65</v>
      </c>
      <c r="H18" s="2" t="s">
        <v>65</v>
      </c>
      <c r="I18" s="2" t="s">
        <v>67</v>
      </c>
      <c r="J18" s="2">
        <v>25935</v>
      </c>
      <c r="K18" s="17">
        <f t="shared" si="1"/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11709</v>
      </c>
      <c r="U18" s="17">
        <v>0.45100000000000001</v>
      </c>
      <c r="V18" s="12">
        <f>VLOOKUP(D18,[2]Sheet1!$B:$N,12,FALSE)</f>
        <v>0.6</v>
      </c>
      <c r="W18" s="12">
        <v>0.5</v>
      </c>
      <c r="X18" s="2">
        <v>1</v>
      </c>
      <c r="Y18" s="2">
        <v>0</v>
      </c>
      <c r="Z18" s="2">
        <v>1</v>
      </c>
      <c r="AA18" s="2">
        <v>0</v>
      </c>
      <c r="AB18" s="2">
        <v>0</v>
      </c>
      <c r="AC18" s="2">
        <v>0</v>
      </c>
      <c r="AD18" s="2">
        <v>0</v>
      </c>
      <c r="AE18" s="2">
        <v>1</v>
      </c>
      <c r="AF18" s="2">
        <v>1</v>
      </c>
      <c r="AG18" s="2">
        <v>1</v>
      </c>
      <c r="AH18" s="2">
        <v>1</v>
      </c>
    </row>
    <row r="19" spans="1:38" x14ac:dyDescent="0.2">
      <c r="A19" s="2" t="s">
        <v>30</v>
      </c>
      <c r="B19" s="9" t="s">
        <v>102</v>
      </c>
      <c r="C19" s="9" t="str">
        <f>VLOOKUP(B19,'[1]01_变量汇总'!$B:$D,3,FALSE)</f>
        <v>bankCodeBri</v>
      </c>
      <c r="D19" s="11" t="str">
        <f t="shared" si="0"/>
        <v>bankcodebri</v>
      </c>
      <c r="E19" s="2">
        <v>1.8922852352261543E-2</v>
      </c>
      <c r="F19" s="2" t="s">
        <v>103</v>
      </c>
      <c r="G19" s="2" t="s">
        <v>65</v>
      </c>
      <c r="H19" s="2" t="s">
        <v>65</v>
      </c>
      <c r="I19" s="2" t="s">
        <v>67</v>
      </c>
      <c r="J19" s="2">
        <v>25935</v>
      </c>
      <c r="K19" s="17">
        <f t="shared" si="1"/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21464</v>
      </c>
      <c r="U19" s="17">
        <v>0.78</v>
      </c>
      <c r="V19" s="12">
        <f>VLOOKUP(D19,[2]Sheet1!$B:$N,12,FALSE)</f>
        <v>0.1</v>
      </c>
      <c r="W19" s="12">
        <v>0.3</v>
      </c>
      <c r="X19" s="2">
        <v>0</v>
      </c>
      <c r="Y19" s="2">
        <v>0</v>
      </c>
      <c r="Z19" s="2">
        <v>1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1</v>
      </c>
      <c r="AG19" s="2">
        <v>1</v>
      </c>
      <c r="AH19" s="2">
        <v>1</v>
      </c>
    </row>
    <row r="20" spans="1:38" x14ac:dyDescent="0.2">
      <c r="A20" s="2" t="s">
        <v>30</v>
      </c>
      <c r="B20" s="9" t="s">
        <v>34</v>
      </c>
      <c r="C20" s="9" t="str">
        <f>VLOOKUP(B20,'[1]01_变量汇总'!$B:$D,3,FALSE)</f>
        <v>maritalStatusCode</v>
      </c>
      <c r="D20" s="11" t="str">
        <f t="shared" si="0"/>
        <v>maritalstatuscode</v>
      </c>
      <c r="E20" s="2">
        <v>1.7467249184846878E-2</v>
      </c>
      <c r="F20" s="2" t="s">
        <v>57</v>
      </c>
      <c r="G20" s="2" t="s">
        <v>119</v>
      </c>
      <c r="H20" s="2" t="s">
        <v>64</v>
      </c>
      <c r="I20" s="2" t="s">
        <v>67</v>
      </c>
      <c r="J20" s="2">
        <v>25935</v>
      </c>
      <c r="K20" s="17">
        <f t="shared" si="1"/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8007</v>
      </c>
      <c r="U20" s="17">
        <v>0.7</v>
      </c>
      <c r="V20" s="12">
        <f>VLOOKUP(D20,[2]Sheet1!$B:$N,12,FALSE)</f>
        <v>0.4</v>
      </c>
      <c r="W20" s="12">
        <f>VLOOKUP(D20,[2]Sheet1!$B:$N,13,FALSE)</f>
        <v>0.6</v>
      </c>
      <c r="AI20" s="2">
        <v>4</v>
      </c>
      <c r="AJ20" s="2" t="s">
        <v>70</v>
      </c>
      <c r="AK20" s="2" t="s">
        <v>78</v>
      </c>
      <c r="AL20" s="2" t="s">
        <v>86</v>
      </c>
    </row>
    <row r="21" spans="1:38" x14ac:dyDescent="0.2">
      <c r="A21" s="2" t="s">
        <v>30</v>
      </c>
      <c r="B21" s="9" t="s">
        <v>32</v>
      </c>
      <c r="C21" s="9" t="str">
        <f>VLOOKUP(B21,'[1]01_变量汇总'!$B:$D,3,FALSE)</f>
        <v>mailAddressCode</v>
      </c>
      <c r="D21" s="11" t="str">
        <f t="shared" si="0"/>
        <v>mailaddresscode</v>
      </c>
      <c r="E21" s="2">
        <v>1.6982046887278557E-2</v>
      </c>
      <c r="F21" s="2" t="s">
        <v>55</v>
      </c>
      <c r="G21" s="2" t="s">
        <v>140</v>
      </c>
      <c r="H21" s="2" t="s">
        <v>64</v>
      </c>
      <c r="I21" s="2" t="s">
        <v>66</v>
      </c>
      <c r="J21" s="2">
        <v>25935</v>
      </c>
      <c r="K21" s="17">
        <f t="shared" si="1"/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157</v>
      </c>
      <c r="U21" s="17">
        <v>0.05</v>
      </c>
      <c r="V21" s="12">
        <f>VLOOKUP(D21,[2]Sheet1!$B:$N,12,FALSE)</f>
        <v>1.1000000000000001</v>
      </c>
      <c r="W21" s="12">
        <f>VLOOKUP(D21,[2]Sheet1!$B:$N,13,FALSE)</f>
        <v>0.4</v>
      </c>
      <c r="AI21" s="2">
        <v>3</v>
      </c>
      <c r="AJ21" s="2" t="s">
        <v>68</v>
      </c>
      <c r="AK21" s="2" t="s">
        <v>76</v>
      </c>
      <c r="AL21" s="2" t="s">
        <v>84</v>
      </c>
    </row>
    <row r="22" spans="1:38" x14ac:dyDescent="0.2">
      <c r="A22" s="2" t="s">
        <v>30</v>
      </c>
      <c r="B22" s="9" t="s">
        <v>40</v>
      </c>
      <c r="C22" s="9" t="str">
        <f>VLOOKUP(B22,'[1]01_变量汇总'!$B:$D,3,FALSE)</f>
        <v>referParents</v>
      </c>
      <c r="D22" s="11" t="str">
        <f t="shared" si="0"/>
        <v>referparents</v>
      </c>
      <c r="E22" s="2">
        <v>1.6011644154787064E-2</v>
      </c>
      <c r="F22" s="2" t="s">
        <v>61</v>
      </c>
      <c r="G22" s="2" t="s">
        <v>65</v>
      </c>
      <c r="H22" s="2" t="s">
        <v>65</v>
      </c>
      <c r="I22" s="2" t="s">
        <v>66</v>
      </c>
      <c r="J22" s="2">
        <v>25935</v>
      </c>
      <c r="K22" s="17">
        <f t="shared" si="1"/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11425</v>
      </c>
      <c r="U22" s="17">
        <v>0.35</v>
      </c>
      <c r="V22" s="12">
        <f>VLOOKUP(D22,[2]Sheet1!$B:$N,12,FALSE)</f>
        <v>0.6</v>
      </c>
      <c r="W22" s="12">
        <f>VLOOKUP(D22,[2]Sheet1!$B:$N,13,FALSE)</f>
        <v>0.5</v>
      </c>
      <c r="X22" s="2">
        <v>1</v>
      </c>
      <c r="Y22" s="2">
        <v>0</v>
      </c>
      <c r="Z22" s="2">
        <v>1</v>
      </c>
      <c r="AA22" s="2">
        <v>0</v>
      </c>
      <c r="AB22" s="2">
        <v>0</v>
      </c>
      <c r="AC22" s="2">
        <v>0</v>
      </c>
      <c r="AD22" s="2">
        <v>0</v>
      </c>
      <c r="AE22" s="2">
        <v>1</v>
      </c>
      <c r="AF22" s="2">
        <v>1</v>
      </c>
      <c r="AG22" s="2">
        <v>1</v>
      </c>
      <c r="AH22" s="2">
        <v>1</v>
      </c>
    </row>
    <row r="23" spans="1:38" x14ac:dyDescent="0.2">
      <c r="A23" s="2" t="s">
        <v>30</v>
      </c>
      <c r="B23" s="9" t="s">
        <v>104</v>
      </c>
      <c r="C23" s="9" t="str">
        <f>VLOOKUP(B23,'[1]01_变量汇总'!$B:$D,3,FALSE)</f>
        <v>bankCodeMandiri</v>
      </c>
      <c r="D23" s="11" t="str">
        <f t="shared" si="0"/>
        <v>bankcodemandiri</v>
      </c>
      <c r="E23" s="2">
        <v>1.5526443719863892E-2</v>
      </c>
      <c r="F23" s="2" t="s">
        <v>105</v>
      </c>
      <c r="G23" s="2" t="s">
        <v>65</v>
      </c>
      <c r="H23" s="2" t="s">
        <v>65</v>
      </c>
      <c r="I23" s="2" t="s">
        <v>67</v>
      </c>
      <c r="J23" s="2">
        <v>25935</v>
      </c>
      <c r="K23" s="17">
        <f t="shared" si="1"/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22547</v>
      </c>
      <c r="U23" s="17">
        <v>0.9</v>
      </c>
      <c r="V23" s="12">
        <v>0.1</v>
      </c>
      <c r="W23" s="12">
        <v>0.3</v>
      </c>
      <c r="X23" s="2">
        <v>0</v>
      </c>
      <c r="Y23" s="2">
        <v>0</v>
      </c>
      <c r="Z23" s="2">
        <v>1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1</v>
      </c>
      <c r="AG23" s="2">
        <v>1</v>
      </c>
      <c r="AH23" s="2">
        <v>1</v>
      </c>
    </row>
    <row r="24" spans="1:38" x14ac:dyDescent="0.2">
      <c r="A24" s="2" t="s">
        <v>30</v>
      </c>
      <c r="B24" s="9" t="s">
        <v>53</v>
      </c>
      <c r="C24" s="9" t="str">
        <f>VLOOKUP(B24,'[1]01_变量汇总'!$B:$D,3,FALSE)</f>
        <v>occupationEntre</v>
      </c>
      <c r="D24" s="11" t="str">
        <f t="shared" si="0"/>
        <v>occupationentre</v>
      </c>
      <c r="E24" s="2">
        <v>1.3100436888635159E-2</v>
      </c>
      <c r="F24" s="2" t="s">
        <v>98</v>
      </c>
      <c r="G24" s="2" t="s">
        <v>65</v>
      </c>
      <c r="H24" s="2" t="s">
        <v>65</v>
      </c>
      <c r="I24" s="2" t="s">
        <v>67</v>
      </c>
      <c r="J24" s="2">
        <v>25935</v>
      </c>
      <c r="K24" s="17">
        <f t="shared" si="1"/>
        <v>2E-3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55</v>
      </c>
      <c r="S24" s="2">
        <v>2E-3</v>
      </c>
      <c r="T24" s="2">
        <v>21326</v>
      </c>
      <c r="U24" s="17">
        <v>0.79</v>
      </c>
      <c r="V24" s="12">
        <f>VLOOKUP(D24,[2]Sheet1!$B:$N,12,FALSE)</f>
        <v>0.2</v>
      </c>
      <c r="W24" s="12">
        <v>0.4</v>
      </c>
      <c r="X24" s="2">
        <v>0</v>
      </c>
      <c r="Y24" s="2">
        <v>0</v>
      </c>
      <c r="Z24" s="2">
        <v>1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2">
        <v>1</v>
      </c>
      <c r="AG24" s="2">
        <v>1</v>
      </c>
      <c r="AH24" s="2">
        <v>1</v>
      </c>
    </row>
    <row r="25" spans="1:38" x14ac:dyDescent="0.2">
      <c r="A25" s="2" t="s">
        <v>30</v>
      </c>
      <c r="B25" s="9" t="s">
        <v>52</v>
      </c>
      <c r="C25" s="9" t="str">
        <f>VLOOKUP(B25,'[1]01_变量汇总'!$B:$D,3,FALSE)</f>
        <v>occupationOffice</v>
      </c>
      <c r="D25" s="11" t="str">
        <f t="shared" si="0"/>
        <v>occupationoffice</v>
      </c>
      <c r="E25" s="2">
        <v>5.8224163949489594E-3</v>
      </c>
      <c r="F25" s="2" t="s">
        <v>97</v>
      </c>
      <c r="G25" s="2" t="s">
        <v>65</v>
      </c>
      <c r="H25" s="2" t="s">
        <v>65</v>
      </c>
      <c r="I25" s="2" t="s">
        <v>67</v>
      </c>
      <c r="J25" s="2">
        <v>25935</v>
      </c>
      <c r="K25" s="17">
        <f t="shared" si="1"/>
        <v>2E-3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55</v>
      </c>
      <c r="S25" s="2">
        <v>2E-3</v>
      </c>
      <c r="T25" s="2">
        <v>4688</v>
      </c>
      <c r="U25" s="17">
        <v>0.35</v>
      </c>
      <c r="V25" s="12">
        <f>VLOOKUP(D25,[2]Sheet1!$B:$N,12,FALSE)</f>
        <v>0.8</v>
      </c>
      <c r="W25" s="12">
        <v>0.4</v>
      </c>
      <c r="X25" s="2">
        <v>1</v>
      </c>
      <c r="Y25" s="2">
        <v>0</v>
      </c>
      <c r="Z25" s="2">
        <v>1</v>
      </c>
      <c r="AA25" s="2">
        <v>0</v>
      </c>
      <c r="AB25" s="2">
        <v>0</v>
      </c>
      <c r="AC25" s="2">
        <v>0</v>
      </c>
      <c r="AD25" s="2">
        <v>1</v>
      </c>
      <c r="AE25" s="2">
        <v>1</v>
      </c>
      <c r="AF25" s="2">
        <v>1</v>
      </c>
      <c r="AG25" s="2">
        <v>1</v>
      </c>
      <c r="AH25" s="2">
        <v>1</v>
      </c>
    </row>
    <row r="26" spans="1:38" x14ac:dyDescent="0.2">
      <c r="A26" s="2" t="s">
        <v>30</v>
      </c>
      <c r="B26" s="9" t="s">
        <v>100</v>
      </c>
      <c r="C26" s="9" t="str">
        <f>VLOOKUP(B26,'[1]01_变量汇总'!$B:$D,3,FALSE)</f>
        <v>bankCodePermata</v>
      </c>
      <c r="D26" s="11" t="str">
        <f t="shared" si="0"/>
        <v>bankcodepermata</v>
      </c>
      <c r="E26" s="2">
        <v>4.8520136624574661E-3</v>
      </c>
      <c r="F26" s="2" t="s">
        <v>101</v>
      </c>
      <c r="G26" s="2" t="s">
        <v>65</v>
      </c>
      <c r="H26" s="2" t="s">
        <v>65</v>
      </c>
      <c r="I26" s="2" t="s">
        <v>67</v>
      </c>
      <c r="J26" s="2">
        <v>25935</v>
      </c>
      <c r="K26" s="17">
        <f t="shared" si="1"/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25677</v>
      </c>
      <c r="U26" s="17">
        <v>0.99</v>
      </c>
      <c r="V26" s="12">
        <f>VLOOKUP(D26,[2]Sheet1!$B:$N,12,FALSE)</f>
        <v>0</v>
      </c>
      <c r="W26" s="12">
        <v>0.1</v>
      </c>
      <c r="X26" s="2">
        <v>0</v>
      </c>
      <c r="Y26" s="2">
        <v>0</v>
      </c>
      <c r="Z26" s="2">
        <v>1</v>
      </c>
      <c r="AA26" s="2">
        <v>0</v>
      </c>
      <c r="AB26" s="2">
        <v>0</v>
      </c>
      <c r="AC26" s="2">
        <v>0</v>
      </c>
      <c r="AD26" s="2">
        <v>0</v>
      </c>
      <c r="AE26" s="2">
        <v>0</v>
      </c>
      <c r="AF26" s="2">
        <v>0</v>
      </c>
      <c r="AG26" s="2">
        <v>0</v>
      </c>
      <c r="AH26" s="2">
        <v>0</v>
      </c>
    </row>
    <row r="27" spans="1:38" x14ac:dyDescent="0.2">
      <c r="A27" s="2" t="s">
        <v>30</v>
      </c>
      <c r="B27" s="9" t="s">
        <v>39</v>
      </c>
      <c r="C27" s="9" t="str">
        <f>VLOOKUP(B27,'[1]01_变量汇总'!$B:$D,3,FALSE)</f>
        <v>referBroSis</v>
      </c>
      <c r="D27" s="11" t="str">
        <f t="shared" si="0"/>
        <v>referbrosis</v>
      </c>
      <c r="E27" s="2">
        <v>3.8816109299659729E-3</v>
      </c>
      <c r="F27" s="2" t="s">
        <v>60</v>
      </c>
      <c r="G27" s="2" t="s">
        <v>65</v>
      </c>
      <c r="H27" s="2" t="s">
        <v>65</v>
      </c>
      <c r="I27" s="2" t="s">
        <v>66</v>
      </c>
      <c r="J27" s="2">
        <v>25935</v>
      </c>
      <c r="K27" s="17">
        <f t="shared" si="1"/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650</v>
      </c>
      <c r="U27" s="17">
        <v>2.5000000000000001E-2</v>
      </c>
      <c r="V27" s="12">
        <f>VLOOKUP(D27,[2]Sheet1!$B:$N,12,FALSE)</f>
        <v>1</v>
      </c>
      <c r="W27" s="12">
        <f>VLOOKUP(D27,[2]Sheet1!$B:$N,13,FALSE)</f>
        <v>0.2</v>
      </c>
      <c r="X27" s="2">
        <v>1</v>
      </c>
      <c r="Y27" s="2">
        <v>0</v>
      </c>
      <c r="Z27" s="2">
        <v>1</v>
      </c>
      <c r="AA27" s="2">
        <v>0</v>
      </c>
      <c r="AB27" s="2">
        <v>1</v>
      </c>
      <c r="AC27" s="2">
        <v>1</v>
      </c>
      <c r="AD27" s="2">
        <v>1</v>
      </c>
      <c r="AE27" s="2">
        <v>1</v>
      </c>
      <c r="AF27" s="2">
        <v>1</v>
      </c>
      <c r="AG27" s="2">
        <v>1</v>
      </c>
      <c r="AH27" s="2">
        <v>1</v>
      </c>
    </row>
    <row r="28" spans="1:38" x14ac:dyDescent="0.2">
      <c r="A28" s="10" t="s">
        <v>118</v>
      </c>
      <c r="B28" s="11" t="s">
        <v>144</v>
      </c>
      <c r="C28" s="11" t="s">
        <v>145</v>
      </c>
      <c r="D28" s="11" t="str">
        <f t="shared" si="0"/>
        <v>score</v>
      </c>
      <c r="E28" s="12"/>
      <c r="F28" s="12" t="s">
        <v>118</v>
      </c>
      <c r="G28" s="10" t="s">
        <v>119</v>
      </c>
      <c r="H28" s="10" t="s">
        <v>119</v>
      </c>
      <c r="I28" s="12" t="s">
        <v>120</v>
      </c>
      <c r="J28" s="12"/>
      <c r="K28" s="13"/>
      <c r="L28" s="12"/>
      <c r="M28" s="12"/>
      <c r="N28" s="12"/>
      <c r="O28" s="12"/>
      <c r="P28" s="12"/>
      <c r="Q28" s="12"/>
      <c r="R28" s="12"/>
      <c r="S28" s="12"/>
      <c r="T28" s="12"/>
      <c r="U28" s="18"/>
      <c r="V28" s="12">
        <v>615.70000000000005</v>
      </c>
      <c r="W28" s="12">
        <v>26</v>
      </c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</row>
  </sheetData>
  <sortState ref="A1:AL28">
    <sortCondition descending="1" ref="E1"/>
  </sortState>
  <phoneticPr fontId="2" type="noConversion"/>
  <conditionalFormatting sqref="K1:K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{5F344447-F10D-4657-8F0B-ABF1C1E4CC3E}</x14:id>
        </ext>
      </extLst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F344447-F10D-4657-8F0B-ABF1C1E4CC3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K1:K1048576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L28"/>
  <sheetViews>
    <sheetView workbookViewId="0">
      <selection activeCell="R11" sqref="R11"/>
    </sheetView>
  </sheetViews>
  <sheetFormatPr defaultRowHeight="13.5" x14ac:dyDescent="0.15"/>
  <cols>
    <col min="4" max="4" width="20.125" bestFit="1" customWidth="1"/>
    <col min="12" max="17" width="0" hidden="1" customWidth="1"/>
  </cols>
  <sheetData>
    <row r="1" spans="1:38" ht="14.25" x14ac:dyDescent="0.15">
      <c r="A1" s="5" t="s">
        <v>0</v>
      </c>
      <c r="B1" s="8" t="s">
        <v>116</v>
      </c>
      <c r="C1" s="8" t="s">
        <v>117</v>
      </c>
      <c r="D1" s="8"/>
      <c r="E1" s="5" t="s">
        <v>96</v>
      </c>
      <c r="F1" s="5" t="s">
        <v>1</v>
      </c>
      <c r="G1" s="5" t="s">
        <v>142</v>
      </c>
      <c r="H1" s="5" t="s">
        <v>143</v>
      </c>
      <c r="I1" s="5" t="s">
        <v>2</v>
      </c>
      <c r="J1" s="5" t="s">
        <v>3</v>
      </c>
      <c r="K1" s="6" t="s">
        <v>4</v>
      </c>
      <c r="L1" s="5" t="s">
        <v>5</v>
      </c>
      <c r="M1" s="5" t="s">
        <v>6</v>
      </c>
      <c r="N1" s="5" t="s">
        <v>7</v>
      </c>
      <c r="O1" s="5" t="s">
        <v>8</v>
      </c>
      <c r="P1" s="5" t="s">
        <v>9</v>
      </c>
      <c r="Q1" s="5" t="s">
        <v>10</v>
      </c>
      <c r="R1" s="15" t="s">
        <v>121</v>
      </c>
      <c r="S1" s="15" t="s">
        <v>122</v>
      </c>
      <c r="T1" s="5" t="s">
        <v>11</v>
      </c>
      <c r="U1" s="16" t="s">
        <v>12</v>
      </c>
      <c r="V1" s="5" t="s">
        <v>13</v>
      </c>
      <c r="W1" s="5" t="s">
        <v>14</v>
      </c>
      <c r="X1" s="5" t="s">
        <v>15</v>
      </c>
      <c r="Y1" s="5" t="s">
        <v>16</v>
      </c>
      <c r="Z1" s="5" t="s">
        <v>17</v>
      </c>
      <c r="AA1" s="5" t="s">
        <v>18</v>
      </c>
      <c r="AB1" s="5" t="s">
        <v>19</v>
      </c>
      <c r="AC1" s="5" t="s">
        <v>20</v>
      </c>
      <c r="AD1" s="5" t="s">
        <v>21</v>
      </c>
      <c r="AE1" s="5" t="s">
        <v>22</v>
      </c>
      <c r="AF1" s="5" t="s">
        <v>23</v>
      </c>
      <c r="AG1" s="5" t="s">
        <v>24</v>
      </c>
      <c r="AH1" s="5" t="s">
        <v>25</v>
      </c>
      <c r="AI1" s="5" t="s">
        <v>26</v>
      </c>
      <c r="AJ1" s="5" t="s">
        <v>27</v>
      </c>
      <c r="AK1" s="5" t="s">
        <v>28</v>
      </c>
      <c r="AL1" s="5" t="s">
        <v>29</v>
      </c>
    </row>
    <row r="2" spans="1:38" ht="14.25" x14ac:dyDescent="0.2">
      <c r="A2" s="2" t="s">
        <v>30</v>
      </c>
      <c r="B2" s="9" t="s">
        <v>36</v>
      </c>
      <c r="C2" s="9" t="str">
        <f>VLOOKUP(B2,'[1]01_变量汇总'!$B:$D,3,FALSE)</f>
        <v>age</v>
      </c>
      <c r="D2" s="11" t="str">
        <f t="shared" ref="D2:D28" si="0">LOWER(C2)</f>
        <v>age</v>
      </c>
      <c r="E2" s="2">
        <v>0.11596312373876572</v>
      </c>
      <c r="F2" s="2" t="s">
        <v>115</v>
      </c>
      <c r="G2" s="2" t="s">
        <v>65</v>
      </c>
      <c r="H2" s="2" t="s">
        <v>65</v>
      </c>
      <c r="I2" s="2" t="s">
        <v>67</v>
      </c>
      <c r="J2" s="2">
        <v>25935</v>
      </c>
      <c r="K2" s="17">
        <f>S2</f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17">
        <v>0</v>
      </c>
      <c r="V2" s="12">
        <f>VLOOKUP(D2,[2]Sheet1!$B:$N,12,FALSE)</f>
        <v>28.7</v>
      </c>
      <c r="W2" s="12">
        <f>VLOOKUP(D2,[2]Sheet1!$B:$N,13,FALSE)</f>
        <v>6.3</v>
      </c>
      <c r="X2" s="2">
        <v>33</v>
      </c>
      <c r="Y2" s="2">
        <v>21</v>
      </c>
      <c r="Z2" s="2">
        <v>73</v>
      </c>
      <c r="AA2" s="2">
        <v>21</v>
      </c>
      <c r="AB2" s="2">
        <v>23</v>
      </c>
      <c r="AC2" s="2">
        <v>24</v>
      </c>
      <c r="AD2" s="2">
        <v>28</v>
      </c>
      <c r="AE2" s="2">
        <v>39</v>
      </c>
      <c r="AF2" s="2">
        <v>45</v>
      </c>
      <c r="AG2" s="2">
        <v>48</v>
      </c>
      <c r="AH2" s="2">
        <v>54</v>
      </c>
      <c r="AI2" s="2"/>
      <c r="AJ2" s="2"/>
      <c r="AK2" s="2"/>
      <c r="AL2" s="2"/>
    </row>
    <row r="3" spans="1:38" ht="14.25" x14ac:dyDescent="0.2">
      <c r="A3" s="2" t="s">
        <v>30</v>
      </c>
      <c r="B3" s="9" t="s">
        <v>38</v>
      </c>
      <c r="C3" s="9" t="str">
        <f>VLOOKUP(B3,'[1]01_变量汇总'!$B:$D,3,FALSE)</f>
        <v>provinceCode</v>
      </c>
      <c r="D3" s="11" t="str">
        <f t="shared" si="0"/>
        <v>provincecode</v>
      </c>
      <c r="E3" s="2">
        <v>8.9277051389217377E-2</v>
      </c>
      <c r="F3" s="2" t="s">
        <v>38</v>
      </c>
      <c r="G3" s="2" t="s">
        <v>119</v>
      </c>
      <c r="H3" s="2" t="s">
        <v>64</v>
      </c>
      <c r="I3" s="2" t="s">
        <v>67</v>
      </c>
      <c r="J3" s="2">
        <v>25935</v>
      </c>
      <c r="K3" s="17">
        <f t="shared" ref="K3:K27" si="1">S3</f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377</v>
      </c>
      <c r="U3" s="17">
        <v>1.4999999999999999E-2</v>
      </c>
      <c r="V3" s="12">
        <f>VLOOKUP(D3,[2]Sheet1!$B:$N,12,FALSE)</f>
        <v>34.200000000000003</v>
      </c>
      <c r="W3" s="12">
        <f>VLOOKUP(D3,[2]Sheet1!$B:$N,13,FALSE)</f>
        <v>16</v>
      </c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>
        <v>33</v>
      </c>
      <c r="AJ3" s="2" t="s">
        <v>73</v>
      </c>
      <c r="AK3" s="2" t="s">
        <v>81</v>
      </c>
      <c r="AL3" s="2" t="s">
        <v>88</v>
      </c>
    </row>
    <row r="4" spans="1:38" ht="14.25" x14ac:dyDescent="0.2">
      <c r="A4" s="2" t="s">
        <v>31</v>
      </c>
      <c r="B4" s="9" t="s">
        <v>50</v>
      </c>
      <c r="C4" s="9" t="str">
        <f>VLOOKUP(B4,'[1]01_变量汇总'!$B:$D,3,FALSE)</f>
        <v>iziInquiriesByTypeTotal</v>
      </c>
      <c r="D4" s="11" t="str">
        <f t="shared" si="0"/>
        <v>iziinquiriesbytypetotal</v>
      </c>
      <c r="E4" s="2">
        <v>8.6365841329097748E-2</v>
      </c>
      <c r="F4" s="2" t="s">
        <v>113</v>
      </c>
      <c r="G4" s="2" t="s">
        <v>65</v>
      </c>
      <c r="H4" s="2" t="s">
        <v>65</v>
      </c>
      <c r="I4" s="2" t="s">
        <v>67</v>
      </c>
      <c r="J4" s="2">
        <v>25935</v>
      </c>
      <c r="K4" s="17">
        <f t="shared" si="1"/>
        <v>1.6E-2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411</v>
      </c>
      <c r="S4" s="2">
        <v>1.6E-2</v>
      </c>
      <c r="T4" s="2">
        <v>3403</v>
      </c>
      <c r="U4" s="17">
        <v>0.11</v>
      </c>
      <c r="V4" s="12">
        <f>VLOOKUP(D4,[2]Sheet1!$B:$N,12,FALSE)</f>
        <v>5.6</v>
      </c>
      <c r="W4" s="12">
        <f>VLOOKUP(D4,[2]Sheet1!$B:$N,13,FALSE)</f>
        <v>7.1</v>
      </c>
      <c r="X4" s="2">
        <v>6</v>
      </c>
      <c r="Y4" s="2">
        <v>0</v>
      </c>
      <c r="Z4" s="2">
        <v>65</v>
      </c>
      <c r="AA4" s="2">
        <v>0</v>
      </c>
      <c r="AB4" s="2">
        <v>0</v>
      </c>
      <c r="AC4" s="2">
        <v>0</v>
      </c>
      <c r="AD4" s="2">
        <v>2</v>
      </c>
      <c r="AE4" s="2">
        <v>12</v>
      </c>
      <c r="AF4" s="2">
        <v>18</v>
      </c>
      <c r="AG4" s="2">
        <v>23</v>
      </c>
      <c r="AH4" s="2">
        <v>33</v>
      </c>
      <c r="AI4" s="2"/>
      <c r="AJ4" s="2"/>
      <c r="AK4" s="2"/>
      <c r="AL4" s="2"/>
    </row>
    <row r="5" spans="1:38" ht="14.25" x14ac:dyDescent="0.2">
      <c r="A5" s="2" t="s">
        <v>31</v>
      </c>
      <c r="B5" s="9" t="s">
        <v>49</v>
      </c>
      <c r="C5" s="9" t="str">
        <f>VLOOKUP(B5,'[1]01_变量汇总'!$B:$D,3,FALSE)</f>
        <v>iziInquiriesByType90d</v>
      </c>
      <c r="D5" s="11" t="str">
        <f t="shared" si="0"/>
        <v>iziinquiriesbytype90d</v>
      </c>
      <c r="E5" s="2">
        <v>7.6176613569259644E-2</v>
      </c>
      <c r="F5" s="2" t="s">
        <v>112</v>
      </c>
      <c r="G5" s="2" t="s">
        <v>65</v>
      </c>
      <c r="H5" s="2" t="s">
        <v>65</v>
      </c>
      <c r="I5" s="2" t="s">
        <v>67</v>
      </c>
      <c r="J5" s="2">
        <v>25935</v>
      </c>
      <c r="K5" s="17">
        <f t="shared" si="1"/>
        <v>1.6E-2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411</v>
      </c>
      <c r="S5" s="2">
        <v>1.6E-2</v>
      </c>
      <c r="T5" s="2">
        <v>3701</v>
      </c>
      <c r="U5" s="17">
        <v>0.28000000000000003</v>
      </c>
      <c r="V5" s="12">
        <f>VLOOKUP(D5,[2]Sheet1!$B:$N,12,FALSE)</f>
        <v>3.5</v>
      </c>
      <c r="W5" s="12">
        <f>VLOOKUP(D5,[2]Sheet1!$B:$N,13,FALSE)</f>
        <v>4.5</v>
      </c>
      <c r="X5" s="2">
        <v>5</v>
      </c>
      <c r="Y5" s="2">
        <v>0</v>
      </c>
      <c r="Z5" s="2">
        <v>53</v>
      </c>
      <c r="AA5" s="2">
        <v>0</v>
      </c>
      <c r="AB5" s="2">
        <v>0</v>
      </c>
      <c r="AC5" s="2">
        <v>0</v>
      </c>
      <c r="AD5" s="2">
        <v>2</v>
      </c>
      <c r="AE5" s="2">
        <v>9</v>
      </c>
      <c r="AF5" s="2">
        <v>14</v>
      </c>
      <c r="AG5" s="2">
        <v>17</v>
      </c>
      <c r="AH5" s="2">
        <v>24</v>
      </c>
      <c r="AI5" s="2"/>
      <c r="AJ5" s="2"/>
      <c r="AK5" s="2"/>
      <c r="AL5" s="2"/>
    </row>
    <row r="6" spans="1:38" ht="14.25" x14ac:dyDescent="0.2">
      <c r="A6" s="2" t="s">
        <v>31</v>
      </c>
      <c r="B6" s="9" t="s">
        <v>48</v>
      </c>
      <c r="C6" s="9" t="str">
        <f>VLOOKUP(B6,'[1]01_变量汇总'!$B:$D,3,FALSE)</f>
        <v>iziInquiriesByType60d</v>
      </c>
      <c r="D6" s="11" t="str">
        <f t="shared" si="0"/>
        <v>iziinquiriesbytype60d</v>
      </c>
      <c r="E6" s="2">
        <v>7.0354193449020386E-2</v>
      </c>
      <c r="F6" s="2" t="s">
        <v>111</v>
      </c>
      <c r="G6" s="2" t="s">
        <v>65</v>
      </c>
      <c r="H6" s="2" t="s">
        <v>65</v>
      </c>
      <c r="I6" s="2" t="s">
        <v>67</v>
      </c>
      <c r="J6" s="2">
        <v>25935</v>
      </c>
      <c r="K6" s="17">
        <f t="shared" si="1"/>
        <v>1.6E-2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411</v>
      </c>
      <c r="S6" s="2">
        <v>1.6E-2</v>
      </c>
      <c r="T6" s="2">
        <v>4025</v>
      </c>
      <c r="U6" s="17">
        <v>0.32500000000000001</v>
      </c>
      <c r="V6" s="12">
        <f>VLOOKUP(D6,[2]Sheet1!$B:$N,12,FALSE)</f>
        <v>2.9</v>
      </c>
      <c r="W6" s="12">
        <f>VLOOKUP(D6,[2]Sheet1!$B:$N,13,FALSE)</f>
        <v>3.7</v>
      </c>
      <c r="X6" s="2">
        <v>4</v>
      </c>
      <c r="Y6" s="2">
        <v>0</v>
      </c>
      <c r="Z6" s="2">
        <v>47</v>
      </c>
      <c r="AA6" s="2">
        <v>0</v>
      </c>
      <c r="AB6" s="2">
        <v>0</v>
      </c>
      <c r="AC6" s="2">
        <v>0</v>
      </c>
      <c r="AD6" s="2">
        <v>1</v>
      </c>
      <c r="AE6" s="2">
        <v>7</v>
      </c>
      <c r="AF6" s="2">
        <v>11</v>
      </c>
      <c r="AG6" s="2">
        <v>14</v>
      </c>
      <c r="AH6" s="2">
        <v>20</v>
      </c>
      <c r="AI6" s="2"/>
      <c r="AJ6" s="2"/>
      <c r="AK6" s="2"/>
      <c r="AL6" s="2"/>
    </row>
    <row r="7" spans="1:38" ht="14.25" x14ac:dyDescent="0.2">
      <c r="A7" s="2" t="s">
        <v>30</v>
      </c>
      <c r="B7" s="9" t="s">
        <v>33</v>
      </c>
      <c r="C7" s="9" t="str">
        <f>VLOOKUP(B7,'[1]01_变量汇总'!$B:$D,3,FALSE)</f>
        <v>educationCode</v>
      </c>
      <c r="D7" s="11" t="str">
        <f t="shared" si="0"/>
        <v>educationcode</v>
      </c>
      <c r="E7" s="2">
        <v>5.7253759354352951E-2</v>
      </c>
      <c r="F7" s="2" t="s">
        <v>56</v>
      </c>
      <c r="G7" s="2" t="s">
        <v>119</v>
      </c>
      <c r="H7" s="2" t="s">
        <v>64</v>
      </c>
      <c r="I7" s="2" t="s">
        <v>67</v>
      </c>
      <c r="J7" s="2">
        <v>25935</v>
      </c>
      <c r="K7" s="17">
        <f t="shared" si="1"/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838</v>
      </c>
      <c r="U7" s="17">
        <v>3.2000000000000001E-2</v>
      </c>
      <c r="V7" s="12">
        <f>VLOOKUP(D7,[2]Sheet1!$B:$N,12,FALSE)</f>
        <v>3.5</v>
      </c>
      <c r="W7" s="12">
        <f>VLOOKUP(D7,[2]Sheet1!$B:$N,13,FALSE)</f>
        <v>2.6</v>
      </c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>
        <v>9</v>
      </c>
      <c r="AJ7" s="2" t="s">
        <v>69</v>
      </c>
      <c r="AK7" s="2" t="s">
        <v>77</v>
      </c>
      <c r="AL7" s="2" t="s">
        <v>85</v>
      </c>
    </row>
    <row r="8" spans="1:38" ht="14.25" x14ac:dyDescent="0.2">
      <c r="A8" s="2" t="s">
        <v>31</v>
      </c>
      <c r="B8" s="9" t="s">
        <v>47</v>
      </c>
      <c r="C8" s="9" t="str">
        <f>VLOOKUP(B8,'[1]01_变量汇总'!$B:$D,3,FALSE)</f>
        <v>iziInquiriesByType30d</v>
      </c>
      <c r="D8" s="11" t="str">
        <f t="shared" si="0"/>
        <v>iziinquiriesbytype30d</v>
      </c>
      <c r="E8" s="2">
        <v>5.7253759354352951E-2</v>
      </c>
      <c r="F8" s="2" t="s">
        <v>110</v>
      </c>
      <c r="G8" s="2" t="s">
        <v>65</v>
      </c>
      <c r="H8" s="2" t="s">
        <v>65</v>
      </c>
      <c r="I8" s="2" t="s">
        <v>67</v>
      </c>
      <c r="J8" s="2">
        <v>25935</v>
      </c>
      <c r="K8" s="17">
        <f t="shared" si="1"/>
        <v>1.6E-2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411</v>
      </c>
      <c r="S8" s="2">
        <v>1.6E-2</v>
      </c>
      <c r="T8" s="2">
        <v>4830</v>
      </c>
      <c r="U8" s="17">
        <v>0.4</v>
      </c>
      <c r="V8" s="12">
        <f>VLOOKUP(D8,[2]Sheet1!$B:$N,12,FALSE)</f>
        <v>1.8</v>
      </c>
      <c r="W8" s="12">
        <f>VLOOKUP(D8,[2]Sheet1!$B:$N,13,FALSE)</f>
        <v>2.2999999999999998</v>
      </c>
      <c r="X8" s="2">
        <v>3</v>
      </c>
      <c r="Y8" s="2">
        <v>0</v>
      </c>
      <c r="Z8" s="2">
        <v>24</v>
      </c>
      <c r="AA8" s="2">
        <v>0</v>
      </c>
      <c r="AB8" s="2">
        <v>0</v>
      </c>
      <c r="AC8" s="2">
        <v>0</v>
      </c>
      <c r="AD8" s="2">
        <v>1</v>
      </c>
      <c r="AE8" s="2">
        <v>5</v>
      </c>
      <c r="AF8" s="2">
        <v>7</v>
      </c>
      <c r="AG8" s="2">
        <v>9</v>
      </c>
      <c r="AH8" s="2">
        <v>14</v>
      </c>
      <c r="AI8" s="2"/>
      <c r="AJ8" s="2"/>
      <c r="AK8" s="2"/>
      <c r="AL8" s="2"/>
    </row>
    <row r="9" spans="1:38" ht="14.25" x14ac:dyDescent="0.2">
      <c r="A9" s="2" t="s">
        <v>31</v>
      </c>
      <c r="B9" s="9" t="s">
        <v>45</v>
      </c>
      <c r="C9" s="9" t="str">
        <f>VLOOKUP(B9,'[1]01_变量汇总'!$B:$D,3,FALSE)</f>
        <v>iziInquiriesByType14d</v>
      </c>
      <c r="D9" s="11" t="str">
        <f t="shared" si="0"/>
        <v>iziinquiriesbytype14d</v>
      </c>
      <c r="E9" s="2">
        <v>4.6579331159591675E-2</v>
      </c>
      <c r="F9" s="2" t="s">
        <v>108</v>
      </c>
      <c r="G9" s="2" t="s">
        <v>65</v>
      </c>
      <c r="H9" s="2" t="s">
        <v>65</v>
      </c>
      <c r="I9" s="2" t="s">
        <v>67</v>
      </c>
      <c r="J9" s="2">
        <v>25935</v>
      </c>
      <c r="K9" s="17">
        <f t="shared" si="1"/>
        <v>1.6E-2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411</v>
      </c>
      <c r="S9" s="2">
        <v>1.6E-2</v>
      </c>
      <c r="T9" s="2">
        <v>7366</v>
      </c>
      <c r="U9" s="17">
        <v>0.6</v>
      </c>
      <c r="V9" s="12">
        <f>VLOOKUP(D9,[2]Sheet1!$B:$N,12,FALSE)</f>
        <v>1</v>
      </c>
      <c r="W9" s="12">
        <f>VLOOKUP(D9,[2]Sheet1!$B:$N,13,FALSE)</f>
        <v>1.3</v>
      </c>
      <c r="X9" s="2">
        <v>1</v>
      </c>
      <c r="Y9" s="2">
        <v>0</v>
      </c>
      <c r="Z9" s="2">
        <v>13</v>
      </c>
      <c r="AA9" s="2">
        <v>0</v>
      </c>
      <c r="AB9" s="2">
        <v>0</v>
      </c>
      <c r="AC9" s="2">
        <v>0</v>
      </c>
      <c r="AD9" s="2">
        <v>0</v>
      </c>
      <c r="AE9" s="2">
        <v>3</v>
      </c>
      <c r="AF9" s="2">
        <v>4</v>
      </c>
      <c r="AG9" s="2">
        <v>5</v>
      </c>
      <c r="AH9" s="2">
        <v>8</v>
      </c>
      <c r="AI9" s="2"/>
      <c r="AJ9" s="2"/>
      <c r="AK9" s="2"/>
      <c r="AL9" s="2"/>
    </row>
    <row r="10" spans="1:38" ht="14.25" x14ac:dyDescent="0.2">
      <c r="A10" s="2" t="s">
        <v>31</v>
      </c>
      <c r="B10" s="9" t="s">
        <v>46</v>
      </c>
      <c r="C10" s="9" t="str">
        <f>VLOOKUP(B10,'[1]01_变量汇总'!$B:$D,3,FALSE)</f>
        <v>iziInquiriesByType21d</v>
      </c>
      <c r="D10" s="11" t="str">
        <f t="shared" si="0"/>
        <v>iziinquiriesbytype21d</v>
      </c>
      <c r="E10" s="2">
        <v>4.4638525694608688E-2</v>
      </c>
      <c r="F10" s="2" t="s">
        <v>109</v>
      </c>
      <c r="G10" s="2" t="s">
        <v>65</v>
      </c>
      <c r="H10" s="2" t="s">
        <v>65</v>
      </c>
      <c r="I10" s="2" t="s">
        <v>67</v>
      </c>
      <c r="J10" s="2">
        <v>25935</v>
      </c>
      <c r="K10" s="17">
        <f t="shared" si="1"/>
        <v>1.6E-2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411</v>
      </c>
      <c r="S10" s="2">
        <v>1.6E-2</v>
      </c>
      <c r="T10" s="2">
        <v>5820</v>
      </c>
      <c r="U10" s="17">
        <v>0.48</v>
      </c>
      <c r="V10" s="12">
        <f>VLOOKUP(D10,[2]Sheet1!$B:$N,12,FALSE)</f>
        <v>1.4</v>
      </c>
      <c r="W10" s="12">
        <f>VLOOKUP(D10,[2]Sheet1!$B:$N,13,FALSE)</f>
        <v>1.8</v>
      </c>
      <c r="X10" s="2">
        <v>2</v>
      </c>
      <c r="Y10" s="2">
        <v>0</v>
      </c>
      <c r="Z10" s="2">
        <v>18</v>
      </c>
      <c r="AA10" s="2">
        <v>0</v>
      </c>
      <c r="AB10" s="2">
        <v>0</v>
      </c>
      <c r="AC10" s="2">
        <v>0</v>
      </c>
      <c r="AD10" s="2">
        <v>1</v>
      </c>
      <c r="AE10" s="2">
        <v>4</v>
      </c>
      <c r="AF10" s="2">
        <v>6</v>
      </c>
      <c r="AG10" s="2">
        <v>7</v>
      </c>
      <c r="AH10" s="2">
        <v>10</v>
      </c>
      <c r="AI10" s="2"/>
      <c r="AJ10" s="2"/>
      <c r="AK10" s="2"/>
      <c r="AL10" s="2"/>
    </row>
    <row r="11" spans="1:38" ht="14.25" x14ac:dyDescent="0.2">
      <c r="A11" s="2" t="s">
        <v>30</v>
      </c>
      <c r="B11" s="9" t="s">
        <v>42</v>
      </c>
      <c r="C11" s="9" t="str">
        <f>VLOOKUP(B11,'[1]01_变量汇总'!$B:$D,3,FALSE)</f>
        <v>jobCode</v>
      </c>
      <c r="D11" s="11" t="str">
        <f t="shared" si="0"/>
        <v>jobcode</v>
      </c>
      <c r="E11" s="2">
        <v>4.0271714329719543E-2</v>
      </c>
      <c r="F11" s="2" t="s">
        <v>63</v>
      </c>
      <c r="G11" s="2" t="s">
        <v>119</v>
      </c>
      <c r="H11" s="2" t="s">
        <v>64</v>
      </c>
      <c r="I11" s="2" t="s">
        <v>67</v>
      </c>
      <c r="J11" s="2">
        <v>25935</v>
      </c>
      <c r="K11" s="17">
        <f t="shared" si="1"/>
        <v>0.2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4743</v>
      </c>
      <c r="S11" s="2">
        <v>0.2</v>
      </c>
      <c r="T11" s="2">
        <v>16266</v>
      </c>
      <c r="U11" s="17">
        <v>0.627</v>
      </c>
      <c r="V11" s="12">
        <f>VLOOKUP(D11,[2]Sheet1!$B:$N,12,FALSE)</f>
        <v>0.6</v>
      </c>
      <c r="W11" s="12">
        <f>VLOOKUP(D11,[2]Sheet1!$B:$N,13,FALSE)</f>
        <v>1.2</v>
      </c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>
        <v>6</v>
      </c>
      <c r="AJ11" s="2" t="s">
        <v>74</v>
      </c>
      <c r="AK11" s="2" t="s">
        <v>82</v>
      </c>
      <c r="AL11" s="2" t="s">
        <v>89</v>
      </c>
    </row>
    <row r="12" spans="1:38" ht="14.25" x14ac:dyDescent="0.2">
      <c r="A12" s="2" t="s">
        <v>31</v>
      </c>
      <c r="B12" s="9" t="s">
        <v>44</v>
      </c>
      <c r="C12" s="9" t="str">
        <f>VLOOKUP(B12,'[1]01_变量汇总'!$B:$D,3,FALSE)</f>
        <v>iziInquiriesByType07d</v>
      </c>
      <c r="D12" s="11" t="str">
        <f t="shared" si="0"/>
        <v>iziinquiriesbytype07d</v>
      </c>
      <c r="E12" s="2">
        <v>3.59048992395401E-2</v>
      </c>
      <c r="F12" s="2" t="s">
        <v>107</v>
      </c>
      <c r="G12" s="2" t="s">
        <v>65</v>
      </c>
      <c r="H12" s="2" t="s">
        <v>65</v>
      </c>
      <c r="I12" s="2" t="s">
        <v>67</v>
      </c>
      <c r="J12" s="2">
        <v>25935</v>
      </c>
      <c r="K12" s="17">
        <f t="shared" si="1"/>
        <v>1.6E-2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411</v>
      </c>
      <c r="S12" s="2">
        <v>1.6E-2</v>
      </c>
      <c r="T12" s="2">
        <v>11213</v>
      </c>
      <c r="U12" s="17">
        <v>0.65200000000000002</v>
      </c>
      <c r="V12" s="12">
        <f>VLOOKUP(D12,[2]Sheet1!$B:$N,12,FALSE)</f>
        <v>0.6</v>
      </c>
      <c r="W12" s="12">
        <f>VLOOKUP(D12,[2]Sheet1!$B:$N,13,FALSE)</f>
        <v>0.8</v>
      </c>
      <c r="X12" s="2">
        <v>1</v>
      </c>
      <c r="Y12" s="2">
        <v>0</v>
      </c>
      <c r="Z12" s="2">
        <v>6</v>
      </c>
      <c r="AA12" s="2">
        <v>0</v>
      </c>
      <c r="AB12" s="2">
        <v>0</v>
      </c>
      <c r="AC12" s="2">
        <v>0</v>
      </c>
      <c r="AD12" s="2">
        <v>0</v>
      </c>
      <c r="AE12" s="2">
        <v>2</v>
      </c>
      <c r="AF12" s="2">
        <v>3</v>
      </c>
      <c r="AG12" s="2">
        <v>3</v>
      </c>
      <c r="AH12" s="2">
        <v>4</v>
      </c>
      <c r="AI12" s="2"/>
      <c r="AJ12" s="2"/>
      <c r="AK12" s="2"/>
      <c r="AL12" s="2"/>
    </row>
    <row r="13" spans="1:38" ht="14.25" x14ac:dyDescent="0.2">
      <c r="A13" s="2" t="s">
        <v>31</v>
      </c>
      <c r="B13" s="9" t="s">
        <v>43</v>
      </c>
      <c r="C13" s="9" t="str">
        <f>VLOOKUP(B13,'[1]01_变量汇总'!$B:$D,3,FALSE)</f>
        <v>iziPhoneAgeAge</v>
      </c>
      <c r="D13" s="11" t="str">
        <f t="shared" si="0"/>
        <v>iziphoneageage</v>
      </c>
      <c r="E13" s="2">
        <v>3.3964093774557114E-2</v>
      </c>
      <c r="F13" s="2" t="s">
        <v>106</v>
      </c>
      <c r="G13" s="2" t="s">
        <v>65</v>
      </c>
      <c r="H13" s="2" t="s">
        <v>65</v>
      </c>
      <c r="I13" s="2" t="s">
        <v>67</v>
      </c>
      <c r="J13" s="2">
        <v>25935</v>
      </c>
      <c r="K13" s="17">
        <f t="shared" si="1"/>
        <v>0.15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2001</v>
      </c>
      <c r="S13" s="2">
        <v>0.15</v>
      </c>
      <c r="T13" s="2">
        <v>0</v>
      </c>
      <c r="U13" s="17">
        <v>0</v>
      </c>
      <c r="V13" s="12">
        <f>VLOOKUP(D13,[2]Sheet1!$B:$N,12,FALSE)</f>
        <v>5.6</v>
      </c>
      <c r="W13" s="12">
        <f>VLOOKUP(D13,[2]Sheet1!$B:$N,13,FALSE)</f>
        <v>1</v>
      </c>
      <c r="X13" s="2">
        <v>6</v>
      </c>
      <c r="Y13" s="2">
        <v>1</v>
      </c>
      <c r="Z13" s="2">
        <v>6</v>
      </c>
      <c r="AA13" s="2">
        <v>2</v>
      </c>
      <c r="AB13" s="2">
        <v>3</v>
      </c>
      <c r="AC13" s="2">
        <v>5</v>
      </c>
      <c r="AD13" s="2">
        <v>6</v>
      </c>
      <c r="AE13" s="2">
        <v>6</v>
      </c>
      <c r="AF13" s="2">
        <v>6</v>
      </c>
      <c r="AG13" s="2">
        <v>6</v>
      </c>
      <c r="AH13" s="2">
        <v>6</v>
      </c>
      <c r="AI13" s="2"/>
      <c r="AJ13" s="2"/>
      <c r="AK13" s="2"/>
      <c r="AL13" s="2"/>
    </row>
    <row r="14" spans="1:38" ht="14.25" x14ac:dyDescent="0.2">
      <c r="A14" s="2" t="s">
        <v>31</v>
      </c>
      <c r="B14" s="9" t="s">
        <v>51</v>
      </c>
      <c r="C14" s="9" t="str">
        <f>VLOOKUP(B14,'[1]01_变量汇总'!$B:$D,3,FALSE)</f>
        <v>iziPhoneVerifyResult</v>
      </c>
      <c r="D14" s="11" t="str">
        <f t="shared" si="0"/>
        <v>iziphoneverifyresult</v>
      </c>
      <c r="E14" s="2">
        <v>3.2023288309574127E-2</v>
      </c>
      <c r="F14" s="7" t="s">
        <v>114</v>
      </c>
      <c r="G14" s="2" t="s">
        <v>119</v>
      </c>
      <c r="H14" s="2" t="s">
        <v>64</v>
      </c>
      <c r="I14" s="2" t="s">
        <v>67</v>
      </c>
      <c r="J14" s="2">
        <v>25935</v>
      </c>
      <c r="K14" s="17">
        <f t="shared" si="1"/>
        <v>0.23599999999999999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6111</v>
      </c>
      <c r="S14" s="2">
        <v>0.23599999999999999</v>
      </c>
      <c r="T14" s="2">
        <v>9330</v>
      </c>
      <c r="U14" s="17">
        <v>0.38</v>
      </c>
      <c r="V14" s="12">
        <f>VLOOKUP(D14,[2]Sheet1!$B:$N,12,FALSE)</f>
        <v>0.5</v>
      </c>
      <c r="W14" s="12">
        <f>VLOOKUP(D14,[2]Sheet1!$B:$N,13,FALSE)</f>
        <v>0.5</v>
      </c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>
        <v>3</v>
      </c>
      <c r="AJ14" s="2" t="s">
        <v>75</v>
      </c>
      <c r="AK14" s="2" t="s">
        <v>83</v>
      </c>
      <c r="AL14" s="2" t="s">
        <v>90</v>
      </c>
    </row>
    <row r="15" spans="1:38" ht="14.25" x14ac:dyDescent="0.2">
      <c r="A15" s="2" t="s">
        <v>30</v>
      </c>
      <c r="B15" s="9" t="s">
        <v>35</v>
      </c>
      <c r="C15" s="9" t="str">
        <f>VLOOKUP(B15,'[1]01_变量汇总'!$B:$D,3,FALSE)</f>
        <v>religionCode</v>
      </c>
      <c r="D15" s="11" t="str">
        <f t="shared" si="0"/>
        <v>religioncode</v>
      </c>
      <c r="E15" s="2">
        <v>3.0567685142159462E-2</v>
      </c>
      <c r="F15" s="2" t="s">
        <v>58</v>
      </c>
      <c r="G15" s="2" t="s">
        <v>119</v>
      </c>
      <c r="H15" s="2" t="s">
        <v>64</v>
      </c>
      <c r="I15" s="2" t="s">
        <v>67</v>
      </c>
      <c r="J15" s="2">
        <v>25935</v>
      </c>
      <c r="K15" s="17">
        <f t="shared" si="1"/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964</v>
      </c>
      <c r="U15" s="17">
        <v>3.6999999999999998E-2</v>
      </c>
      <c r="V15" s="12">
        <f>VLOOKUP(D15,[2]Sheet1!$B:$N,12,FALSE)</f>
        <v>2.1</v>
      </c>
      <c r="W15" s="12">
        <f>VLOOKUP(D15,[2]Sheet1!$B:$N,13,FALSE)</f>
        <v>0.6</v>
      </c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>
        <v>6</v>
      </c>
      <c r="AJ15" s="2" t="s">
        <v>71</v>
      </c>
      <c r="AK15" s="2" t="s">
        <v>79</v>
      </c>
      <c r="AL15" s="2" t="s">
        <v>87</v>
      </c>
    </row>
    <row r="16" spans="1:38" ht="14.25" x14ac:dyDescent="0.2">
      <c r="A16" s="2" t="s">
        <v>30</v>
      </c>
      <c r="B16" s="9" t="s">
        <v>37</v>
      </c>
      <c r="C16" s="9" t="str">
        <f>VLOOKUP(B16,'[1]01_变量汇总'!$B:$D,3,FALSE)</f>
        <v>gender</v>
      </c>
      <c r="D16" s="11" t="str">
        <f t="shared" si="0"/>
        <v>gender</v>
      </c>
      <c r="E16" s="2">
        <v>2.6686074212193489E-2</v>
      </c>
      <c r="F16" s="2" t="s">
        <v>59</v>
      </c>
      <c r="G16" s="2" t="s">
        <v>119</v>
      </c>
      <c r="H16" s="2" t="s">
        <v>64</v>
      </c>
      <c r="I16" s="2" t="s">
        <v>67</v>
      </c>
      <c r="J16" s="2">
        <v>25935</v>
      </c>
      <c r="K16" s="17">
        <f t="shared" si="1"/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12044</v>
      </c>
      <c r="U16" s="17">
        <v>0.15</v>
      </c>
      <c r="V16" s="12">
        <f>VLOOKUP(D16,[2]Sheet1!$B:$N,12,FALSE)</f>
        <v>0.5</v>
      </c>
      <c r="W16" s="12">
        <f>VLOOKUP(D16,[2]Sheet1!$B:$N,13,FALSE)</f>
        <v>0.5</v>
      </c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>
        <v>2</v>
      </c>
      <c r="AJ16" s="2" t="s">
        <v>72</v>
      </c>
      <c r="AK16" s="2" t="s">
        <v>80</v>
      </c>
      <c r="AL16" s="2"/>
    </row>
    <row r="17" spans="1:38" ht="14.25" x14ac:dyDescent="0.2">
      <c r="A17" s="2" t="s">
        <v>30</v>
      </c>
      <c r="B17" s="9" t="s">
        <v>41</v>
      </c>
      <c r="C17" s="9" t="str">
        <f>VLOOKUP(B17,'[1]01_变量汇总'!$B:$D,3,FALSE)</f>
        <v>referSpouse</v>
      </c>
      <c r="D17" s="11" t="str">
        <f t="shared" si="0"/>
        <v>referspouse</v>
      </c>
      <c r="E17" s="2">
        <v>2.5230471044778824E-2</v>
      </c>
      <c r="F17" s="2" t="s">
        <v>62</v>
      </c>
      <c r="G17" s="2" t="s">
        <v>65</v>
      </c>
      <c r="H17" s="2" t="s">
        <v>65</v>
      </c>
      <c r="I17" s="2" t="s">
        <v>66</v>
      </c>
      <c r="J17" s="2">
        <v>25935</v>
      </c>
      <c r="K17" s="17">
        <f t="shared" si="1"/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14326</v>
      </c>
      <c r="U17" s="17">
        <v>0.55000000000000004</v>
      </c>
      <c r="V17" s="12">
        <f>VLOOKUP(D17,[2]Sheet1!$B:$N,12,FALSE)</f>
        <v>0.2</v>
      </c>
      <c r="W17" s="12">
        <f>VLOOKUP(D17,[2]Sheet1!$B:$N,13,FALSE)</f>
        <v>0.4</v>
      </c>
      <c r="X17" s="2">
        <v>0</v>
      </c>
      <c r="Y17" s="2">
        <v>0</v>
      </c>
      <c r="Z17" s="2">
        <v>1</v>
      </c>
      <c r="AA17" s="2">
        <v>0</v>
      </c>
      <c r="AB17" s="2">
        <v>0</v>
      </c>
      <c r="AC17" s="2">
        <v>0</v>
      </c>
      <c r="AD17" s="2">
        <v>0</v>
      </c>
      <c r="AE17" s="2">
        <v>1</v>
      </c>
      <c r="AF17" s="2">
        <v>1</v>
      </c>
      <c r="AG17" s="2">
        <v>1</v>
      </c>
      <c r="AH17" s="2">
        <v>1</v>
      </c>
      <c r="AI17" s="2"/>
      <c r="AJ17" s="2"/>
      <c r="AK17" s="2"/>
      <c r="AL17" s="2"/>
    </row>
    <row r="18" spans="1:38" ht="14.25" x14ac:dyDescent="0.2">
      <c r="A18" s="2" t="s">
        <v>30</v>
      </c>
      <c r="B18" s="9" t="s">
        <v>54</v>
      </c>
      <c r="C18" s="9" t="str">
        <f>VLOOKUP(B18,'[1]01_变量汇总'!$B:$D,3,FALSE)</f>
        <v>bankCodeBca</v>
      </c>
      <c r="D18" s="11" t="str">
        <f t="shared" si="0"/>
        <v>bankcodebca</v>
      </c>
      <c r="E18" s="2">
        <v>1.8922852352261543E-2</v>
      </c>
      <c r="F18" s="2" t="s">
        <v>99</v>
      </c>
      <c r="G18" s="2" t="s">
        <v>65</v>
      </c>
      <c r="H18" s="2" t="s">
        <v>65</v>
      </c>
      <c r="I18" s="2" t="s">
        <v>67</v>
      </c>
      <c r="J18" s="2">
        <v>25935</v>
      </c>
      <c r="K18" s="17">
        <f t="shared" si="1"/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11709</v>
      </c>
      <c r="U18" s="17">
        <v>0.45100000000000001</v>
      </c>
      <c r="V18" s="12">
        <f>VLOOKUP(D18,[2]Sheet1!$B:$N,12,FALSE)</f>
        <v>0.6</v>
      </c>
      <c r="W18" s="12">
        <v>0.5</v>
      </c>
      <c r="X18" s="2">
        <v>1</v>
      </c>
      <c r="Y18" s="2">
        <v>0</v>
      </c>
      <c r="Z18" s="2">
        <v>1</v>
      </c>
      <c r="AA18" s="2">
        <v>0</v>
      </c>
      <c r="AB18" s="2">
        <v>0</v>
      </c>
      <c r="AC18" s="2">
        <v>0</v>
      </c>
      <c r="AD18" s="2">
        <v>0</v>
      </c>
      <c r="AE18" s="2">
        <v>1</v>
      </c>
      <c r="AF18" s="2">
        <v>1</v>
      </c>
      <c r="AG18" s="2">
        <v>1</v>
      </c>
      <c r="AH18" s="2">
        <v>1</v>
      </c>
      <c r="AI18" s="2"/>
      <c r="AJ18" s="2"/>
      <c r="AK18" s="2"/>
      <c r="AL18" s="2"/>
    </row>
    <row r="19" spans="1:38" ht="14.25" x14ac:dyDescent="0.2">
      <c r="A19" s="2" t="s">
        <v>30</v>
      </c>
      <c r="B19" s="9" t="s">
        <v>102</v>
      </c>
      <c r="C19" s="9" t="str">
        <f>VLOOKUP(B19,'[1]01_变量汇总'!$B:$D,3,FALSE)</f>
        <v>bankCodeBri</v>
      </c>
      <c r="D19" s="11" t="str">
        <f t="shared" si="0"/>
        <v>bankcodebri</v>
      </c>
      <c r="E19" s="2">
        <v>1.8922852352261543E-2</v>
      </c>
      <c r="F19" s="2" t="s">
        <v>103</v>
      </c>
      <c r="G19" s="2" t="s">
        <v>65</v>
      </c>
      <c r="H19" s="2" t="s">
        <v>65</v>
      </c>
      <c r="I19" s="2" t="s">
        <v>67</v>
      </c>
      <c r="J19" s="2">
        <v>25935</v>
      </c>
      <c r="K19" s="17">
        <f t="shared" si="1"/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21464</v>
      </c>
      <c r="U19" s="17">
        <v>0.78</v>
      </c>
      <c r="V19" s="12">
        <f>VLOOKUP(D19,[2]Sheet1!$B:$N,12,FALSE)</f>
        <v>0.1</v>
      </c>
      <c r="W19" s="12">
        <v>0.3</v>
      </c>
      <c r="X19" s="2">
        <v>0</v>
      </c>
      <c r="Y19" s="2">
        <v>0</v>
      </c>
      <c r="Z19" s="2">
        <v>1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1</v>
      </c>
      <c r="AG19" s="2">
        <v>1</v>
      </c>
      <c r="AH19" s="2">
        <v>1</v>
      </c>
      <c r="AI19" s="2"/>
      <c r="AJ19" s="2"/>
      <c r="AK19" s="2"/>
      <c r="AL19" s="2"/>
    </row>
    <row r="20" spans="1:38" ht="14.25" x14ac:dyDescent="0.2">
      <c r="A20" s="2" t="s">
        <v>30</v>
      </c>
      <c r="B20" s="9" t="s">
        <v>34</v>
      </c>
      <c r="C20" s="9" t="str">
        <f>VLOOKUP(B20,'[1]01_变量汇总'!$B:$D,3,FALSE)</f>
        <v>maritalStatusCode</v>
      </c>
      <c r="D20" s="11" t="str">
        <f t="shared" si="0"/>
        <v>maritalstatuscode</v>
      </c>
      <c r="E20" s="2">
        <v>1.7467249184846878E-2</v>
      </c>
      <c r="F20" s="2" t="s">
        <v>57</v>
      </c>
      <c r="G20" s="2" t="s">
        <v>119</v>
      </c>
      <c r="H20" s="2" t="s">
        <v>64</v>
      </c>
      <c r="I20" s="2" t="s">
        <v>67</v>
      </c>
      <c r="J20" s="2">
        <v>25935</v>
      </c>
      <c r="K20" s="17">
        <f t="shared" si="1"/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8007</v>
      </c>
      <c r="U20" s="17">
        <v>0.7</v>
      </c>
      <c r="V20" s="12">
        <f>VLOOKUP(D20,[2]Sheet1!$B:$N,12,FALSE)</f>
        <v>0.4</v>
      </c>
      <c r="W20" s="12">
        <f>VLOOKUP(D20,[2]Sheet1!$B:$N,13,FALSE)</f>
        <v>0.6</v>
      </c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>
        <v>4</v>
      </c>
      <c r="AJ20" s="2" t="s">
        <v>70</v>
      </c>
      <c r="AK20" s="2" t="s">
        <v>78</v>
      </c>
      <c r="AL20" s="2" t="s">
        <v>86</v>
      </c>
    </row>
    <row r="21" spans="1:38" ht="14.25" x14ac:dyDescent="0.2">
      <c r="A21" s="2" t="s">
        <v>30</v>
      </c>
      <c r="B21" s="9" t="s">
        <v>32</v>
      </c>
      <c r="C21" s="9" t="str">
        <f>VLOOKUP(B21,'[1]01_变量汇总'!$B:$D,3,FALSE)</f>
        <v>mailAddressCode</v>
      </c>
      <c r="D21" s="11" t="str">
        <f t="shared" si="0"/>
        <v>mailaddresscode</v>
      </c>
      <c r="E21" s="2">
        <v>1.6982046887278557E-2</v>
      </c>
      <c r="F21" s="2" t="s">
        <v>55</v>
      </c>
      <c r="G21" s="2" t="s">
        <v>119</v>
      </c>
      <c r="H21" s="2" t="s">
        <v>64</v>
      </c>
      <c r="I21" s="2" t="s">
        <v>66</v>
      </c>
      <c r="J21" s="2">
        <v>25935</v>
      </c>
      <c r="K21" s="17">
        <f t="shared" si="1"/>
        <v>0.06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0.06</v>
      </c>
      <c r="T21" s="2">
        <v>157</v>
      </c>
      <c r="U21" s="17">
        <v>0.04</v>
      </c>
      <c r="V21" s="12">
        <f>VLOOKUP(D21,[2]Sheet1!$B:$N,12,FALSE)</f>
        <v>1.1000000000000001</v>
      </c>
      <c r="W21" s="12">
        <f>VLOOKUP(D21,[2]Sheet1!$B:$N,13,FALSE)</f>
        <v>0.4</v>
      </c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>
        <v>3</v>
      </c>
      <c r="AJ21" s="2" t="s">
        <v>68</v>
      </c>
      <c r="AK21" s="2" t="s">
        <v>76</v>
      </c>
      <c r="AL21" s="2" t="s">
        <v>84</v>
      </c>
    </row>
    <row r="22" spans="1:38" ht="14.25" x14ac:dyDescent="0.2">
      <c r="A22" s="2" t="s">
        <v>30</v>
      </c>
      <c r="B22" s="9" t="s">
        <v>40</v>
      </c>
      <c r="C22" s="9" t="str">
        <f>VLOOKUP(B22,'[1]01_变量汇总'!$B:$D,3,FALSE)</f>
        <v>referParents</v>
      </c>
      <c r="D22" s="11" t="str">
        <f t="shared" si="0"/>
        <v>referparents</v>
      </c>
      <c r="E22" s="2">
        <v>1.6011644154787064E-2</v>
      </c>
      <c r="F22" s="2" t="s">
        <v>61</v>
      </c>
      <c r="G22" s="2" t="s">
        <v>65</v>
      </c>
      <c r="H22" s="2" t="s">
        <v>65</v>
      </c>
      <c r="I22" s="2" t="s">
        <v>66</v>
      </c>
      <c r="J22" s="2">
        <v>25935</v>
      </c>
      <c r="K22" s="17">
        <f t="shared" si="1"/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11425</v>
      </c>
      <c r="U22" s="17">
        <v>0.33</v>
      </c>
      <c r="V22" s="12">
        <f>VLOOKUP(D22,[2]Sheet1!$B:$N,12,FALSE)</f>
        <v>0.6</v>
      </c>
      <c r="W22" s="12">
        <f>VLOOKUP(D22,[2]Sheet1!$B:$N,13,FALSE)</f>
        <v>0.5</v>
      </c>
      <c r="X22" s="2">
        <v>1</v>
      </c>
      <c r="Y22" s="2">
        <v>0</v>
      </c>
      <c r="Z22" s="2">
        <v>1</v>
      </c>
      <c r="AA22" s="2">
        <v>0</v>
      </c>
      <c r="AB22" s="2">
        <v>0</v>
      </c>
      <c r="AC22" s="2">
        <v>0</v>
      </c>
      <c r="AD22" s="2">
        <v>0</v>
      </c>
      <c r="AE22" s="2">
        <v>1</v>
      </c>
      <c r="AF22" s="2">
        <v>1</v>
      </c>
      <c r="AG22" s="2">
        <v>1</v>
      </c>
      <c r="AH22" s="2">
        <v>1</v>
      </c>
      <c r="AI22" s="2"/>
      <c r="AJ22" s="2"/>
      <c r="AK22" s="2"/>
      <c r="AL22" s="2"/>
    </row>
    <row r="23" spans="1:38" ht="14.25" x14ac:dyDescent="0.2">
      <c r="A23" s="2" t="s">
        <v>30</v>
      </c>
      <c r="B23" s="9" t="s">
        <v>104</v>
      </c>
      <c r="C23" s="9" t="str">
        <f>VLOOKUP(B23,'[1]01_变量汇总'!$B:$D,3,FALSE)</f>
        <v>bankCodeMandiri</v>
      </c>
      <c r="D23" s="11" t="str">
        <f t="shared" si="0"/>
        <v>bankcodemandiri</v>
      </c>
      <c r="E23" s="2">
        <v>1.5526443719863892E-2</v>
      </c>
      <c r="F23" s="2" t="s">
        <v>105</v>
      </c>
      <c r="G23" s="2" t="s">
        <v>65</v>
      </c>
      <c r="H23" s="2" t="s">
        <v>65</v>
      </c>
      <c r="I23" s="2" t="s">
        <v>67</v>
      </c>
      <c r="J23" s="2">
        <v>25935</v>
      </c>
      <c r="K23" s="17">
        <f t="shared" si="1"/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22547</v>
      </c>
      <c r="U23" s="17">
        <v>0.8</v>
      </c>
      <c r="V23" s="12">
        <v>0.1</v>
      </c>
      <c r="W23" s="12">
        <v>0.3</v>
      </c>
      <c r="X23" s="2">
        <v>0</v>
      </c>
      <c r="Y23" s="2">
        <v>0</v>
      </c>
      <c r="Z23" s="2">
        <v>1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1</v>
      </c>
      <c r="AG23" s="2">
        <v>1</v>
      </c>
      <c r="AH23" s="2">
        <v>1</v>
      </c>
      <c r="AI23" s="2"/>
      <c r="AJ23" s="2"/>
      <c r="AK23" s="2"/>
      <c r="AL23" s="2"/>
    </row>
    <row r="24" spans="1:38" ht="14.25" x14ac:dyDescent="0.2">
      <c r="A24" s="2" t="s">
        <v>30</v>
      </c>
      <c r="B24" s="9" t="s">
        <v>53</v>
      </c>
      <c r="C24" s="9" t="str">
        <f>VLOOKUP(B24,'[1]01_变量汇总'!$B:$D,3,FALSE)</f>
        <v>occupationEntre</v>
      </c>
      <c r="D24" s="11" t="str">
        <f t="shared" si="0"/>
        <v>occupationentre</v>
      </c>
      <c r="E24" s="2">
        <v>1.3100436888635159E-2</v>
      </c>
      <c r="F24" s="2" t="s">
        <v>98</v>
      </c>
      <c r="G24" s="2" t="s">
        <v>65</v>
      </c>
      <c r="H24" s="2" t="s">
        <v>65</v>
      </c>
      <c r="I24" s="2" t="s">
        <v>67</v>
      </c>
      <c r="J24" s="2">
        <v>25935</v>
      </c>
      <c r="K24" s="17">
        <f t="shared" si="1"/>
        <v>2E-3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55</v>
      </c>
      <c r="S24" s="2">
        <v>2E-3</v>
      </c>
      <c r="T24" s="2">
        <v>21326</v>
      </c>
      <c r="U24" s="17">
        <v>0.9</v>
      </c>
      <c r="V24" s="12">
        <f>VLOOKUP(D24,[2]Sheet1!$B:$N,12,FALSE)</f>
        <v>0.2</v>
      </c>
      <c r="W24" s="12">
        <v>0.4</v>
      </c>
      <c r="X24" s="2">
        <v>0</v>
      </c>
      <c r="Y24" s="2">
        <v>0</v>
      </c>
      <c r="Z24" s="2">
        <v>1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2">
        <v>1</v>
      </c>
      <c r="AG24" s="2">
        <v>1</v>
      </c>
      <c r="AH24" s="2">
        <v>1</v>
      </c>
      <c r="AI24" s="2"/>
      <c r="AJ24" s="2"/>
      <c r="AK24" s="2"/>
      <c r="AL24" s="2"/>
    </row>
    <row r="25" spans="1:38" ht="14.25" x14ac:dyDescent="0.2">
      <c r="A25" s="2" t="s">
        <v>30</v>
      </c>
      <c r="B25" s="9" t="s">
        <v>52</v>
      </c>
      <c r="C25" s="9" t="str">
        <f>VLOOKUP(B25,'[1]01_变量汇总'!$B:$D,3,FALSE)</f>
        <v>occupationOffice</v>
      </c>
      <c r="D25" s="11" t="str">
        <f t="shared" si="0"/>
        <v>occupationoffice</v>
      </c>
      <c r="E25" s="2">
        <v>5.8224163949489594E-3</v>
      </c>
      <c r="F25" s="2" t="s">
        <v>97</v>
      </c>
      <c r="G25" s="2" t="s">
        <v>65</v>
      </c>
      <c r="H25" s="2" t="s">
        <v>65</v>
      </c>
      <c r="I25" s="2" t="s">
        <v>67</v>
      </c>
      <c r="J25" s="2">
        <v>25935</v>
      </c>
      <c r="K25" s="17">
        <f t="shared" si="1"/>
        <v>2E-3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55</v>
      </c>
      <c r="S25" s="2">
        <v>2E-3</v>
      </c>
      <c r="T25" s="2">
        <v>4688</v>
      </c>
      <c r="U25" s="17">
        <v>0.3</v>
      </c>
      <c r="V25" s="12">
        <f>VLOOKUP(D25,[2]Sheet1!$B:$N,12,FALSE)</f>
        <v>0.8</v>
      </c>
      <c r="W25" s="12">
        <v>0.4</v>
      </c>
      <c r="X25" s="2">
        <v>1</v>
      </c>
      <c r="Y25" s="2">
        <v>0</v>
      </c>
      <c r="Z25" s="2">
        <v>1</v>
      </c>
      <c r="AA25" s="2">
        <v>0</v>
      </c>
      <c r="AB25" s="2">
        <v>0</v>
      </c>
      <c r="AC25" s="2">
        <v>0</v>
      </c>
      <c r="AD25" s="2">
        <v>1</v>
      </c>
      <c r="AE25" s="2">
        <v>1</v>
      </c>
      <c r="AF25" s="2">
        <v>1</v>
      </c>
      <c r="AG25" s="2">
        <v>1</v>
      </c>
      <c r="AH25" s="2">
        <v>1</v>
      </c>
      <c r="AI25" s="2"/>
      <c r="AJ25" s="2"/>
      <c r="AK25" s="2"/>
      <c r="AL25" s="2"/>
    </row>
    <row r="26" spans="1:38" ht="14.25" x14ac:dyDescent="0.2">
      <c r="A26" s="2" t="s">
        <v>30</v>
      </c>
      <c r="B26" s="9" t="s">
        <v>100</v>
      </c>
      <c r="C26" s="9" t="str">
        <f>VLOOKUP(B26,'[1]01_变量汇总'!$B:$D,3,FALSE)</f>
        <v>bankCodePermata</v>
      </c>
      <c r="D26" s="11" t="str">
        <f t="shared" si="0"/>
        <v>bankcodepermata</v>
      </c>
      <c r="E26" s="2">
        <v>4.8520136624574661E-3</v>
      </c>
      <c r="F26" s="2" t="s">
        <v>101</v>
      </c>
      <c r="G26" s="2" t="s">
        <v>65</v>
      </c>
      <c r="H26" s="2" t="s">
        <v>65</v>
      </c>
      <c r="I26" s="2" t="s">
        <v>67</v>
      </c>
      <c r="J26" s="2">
        <v>25935</v>
      </c>
      <c r="K26" s="17">
        <f t="shared" si="1"/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25677</v>
      </c>
      <c r="U26" s="17">
        <v>0.99</v>
      </c>
      <c r="V26" s="12">
        <f>VLOOKUP(D26,[2]Sheet1!$B:$N,12,FALSE)</f>
        <v>0</v>
      </c>
      <c r="W26" s="12">
        <v>0.1</v>
      </c>
      <c r="X26" s="2">
        <v>0</v>
      </c>
      <c r="Y26" s="2">
        <v>0</v>
      </c>
      <c r="Z26" s="2">
        <v>1</v>
      </c>
      <c r="AA26" s="2">
        <v>0</v>
      </c>
      <c r="AB26" s="2">
        <v>0</v>
      </c>
      <c r="AC26" s="2">
        <v>0</v>
      </c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2"/>
      <c r="AJ26" s="2"/>
      <c r="AK26" s="2"/>
      <c r="AL26" s="2"/>
    </row>
    <row r="27" spans="1:38" ht="14.25" x14ac:dyDescent="0.2">
      <c r="A27" s="2" t="s">
        <v>30</v>
      </c>
      <c r="B27" s="9" t="s">
        <v>39</v>
      </c>
      <c r="C27" s="9" t="str">
        <f>VLOOKUP(B27,'[1]01_变量汇总'!$B:$D,3,FALSE)</f>
        <v>referBroSis</v>
      </c>
      <c r="D27" s="11" t="str">
        <f t="shared" si="0"/>
        <v>referbrosis</v>
      </c>
      <c r="E27" s="2">
        <v>3.8816109299659729E-3</v>
      </c>
      <c r="F27" s="2" t="s">
        <v>60</v>
      </c>
      <c r="G27" s="2" t="s">
        <v>65</v>
      </c>
      <c r="H27" s="2" t="s">
        <v>65</v>
      </c>
      <c r="I27" s="2" t="s">
        <v>66</v>
      </c>
      <c r="J27" s="2">
        <v>25935</v>
      </c>
      <c r="K27" s="17">
        <f t="shared" si="1"/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650</v>
      </c>
      <c r="U27" s="17">
        <v>0.08</v>
      </c>
      <c r="V27" s="12">
        <f>VLOOKUP(D27,[2]Sheet1!$B:$N,12,FALSE)</f>
        <v>1</v>
      </c>
      <c r="W27" s="12">
        <f>VLOOKUP(D27,[2]Sheet1!$B:$N,13,FALSE)</f>
        <v>0.2</v>
      </c>
      <c r="X27" s="2">
        <v>1</v>
      </c>
      <c r="Y27" s="2">
        <v>0</v>
      </c>
      <c r="Z27" s="2">
        <v>1</v>
      </c>
      <c r="AA27" s="2">
        <v>0</v>
      </c>
      <c r="AB27" s="2">
        <v>1</v>
      </c>
      <c r="AC27" s="2">
        <v>1</v>
      </c>
      <c r="AD27" s="2">
        <v>1</v>
      </c>
      <c r="AE27" s="2">
        <v>1</v>
      </c>
      <c r="AF27" s="2">
        <v>1</v>
      </c>
      <c r="AG27" s="2">
        <v>1</v>
      </c>
      <c r="AH27" s="2">
        <v>1</v>
      </c>
      <c r="AI27" s="2"/>
      <c r="AJ27" s="2"/>
      <c r="AK27" s="2"/>
      <c r="AL27" s="2"/>
    </row>
    <row r="28" spans="1:38" ht="14.25" x14ac:dyDescent="0.2">
      <c r="A28" s="10" t="s">
        <v>118</v>
      </c>
      <c r="B28" s="11" t="s">
        <v>144</v>
      </c>
      <c r="C28" s="11" t="s">
        <v>144</v>
      </c>
      <c r="D28" s="11" t="str">
        <f t="shared" si="0"/>
        <v>score</v>
      </c>
      <c r="E28" s="12"/>
      <c r="F28" s="12" t="s">
        <v>118</v>
      </c>
      <c r="G28" s="10" t="s">
        <v>119</v>
      </c>
      <c r="H28" s="10" t="s">
        <v>119</v>
      </c>
      <c r="I28" s="12" t="s">
        <v>120</v>
      </c>
      <c r="J28" s="12"/>
      <c r="K28" s="13"/>
      <c r="L28" s="12"/>
      <c r="M28" s="12"/>
      <c r="N28" s="12"/>
      <c r="O28" s="12"/>
      <c r="P28" s="12"/>
      <c r="Q28" s="12"/>
      <c r="R28" s="12"/>
      <c r="S28" s="12"/>
      <c r="T28" s="12"/>
      <c r="U28" s="18"/>
      <c r="V28" s="12">
        <v>615.70000000000005</v>
      </c>
      <c r="W28" s="12">
        <v>26</v>
      </c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</row>
  </sheetData>
  <phoneticPr fontId="2" type="noConversion"/>
  <conditionalFormatting sqref="K1:K28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{53ADD429-B543-4F60-BB7B-8093400EA74C}</x14:id>
        </ext>
      </extLst>
    </cfRule>
  </conditionalFormatting>
  <pageMargins left="0.7" right="0.7" top="0.75" bottom="0.75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3ADD429-B543-4F60-BB7B-8093400EA74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K1:K28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G2" sqref="G2"/>
    </sheetView>
  </sheetViews>
  <sheetFormatPr defaultRowHeight="14.25" x14ac:dyDescent="0.2"/>
  <cols>
    <col min="1" max="1" width="21.875" style="2" bestFit="1" customWidth="1"/>
    <col min="2" max="2" width="16.125" style="2" bestFit="1" customWidth="1"/>
    <col min="3" max="9" width="9" style="2"/>
    <col min="10" max="10" width="20.125" style="2" bestFit="1" customWidth="1"/>
    <col min="11" max="16384" width="9" style="2"/>
  </cols>
  <sheetData>
    <row r="1" spans="1:4" x14ac:dyDescent="0.2">
      <c r="A1" s="7" t="s">
        <v>125</v>
      </c>
      <c r="B1" s="7" t="s">
        <v>123</v>
      </c>
      <c r="C1" s="7" t="s">
        <v>138</v>
      </c>
      <c r="D1" s="7" t="s">
        <v>124</v>
      </c>
    </row>
    <row r="2" spans="1:4" x14ac:dyDescent="0.2">
      <c r="A2" s="7" t="s">
        <v>146</v>
      </c>
      <c r="B2" s="2" t="s">
        <v>151</v>
      </c>
      <c r="C2" s="2">
        <v>4192</v>
      </c>
      <c r="D2" s="4">
        <v>0.10482019892884469</v>
      </c>
    </row>
    <row r="3" spans="1:4" x14ac:dyDescent="0.2">
      <c r="A3" s="7" t="s">
        <v>147</v>
      </c>
      <c r="B3" s="2" t="s">
        <v>152</v>
      </c>
      <c r="C3" s="2">
        <v>3997</v>
      </c>
      <c r="D3" s="4">
        <v>0.10022953328232594</v>
      </c>
    </row>
    <row r="4" spans="1:4" x14ac:dyDescent="0.2">
      <c r="A4" s="7" t="s">
        <v>147</v>
      </c>
      <c r="B4" s="2" t="s">
        <v>153</v>
      </c>
      <c r="C4" s="2">
        <v>4197</v>
      </c>
      <c r="D4" s="4">
        <v>0.10137719969395563</v>
      </c>
    </row>
    <row r="5" spans="1:4" x14ac:dyDescent="0.2">
      <c r="A5" s="7" t="s">
        <v>148</v>
      </c>
      <c r="B5" s="2" t="s">
        <v>154</v>
      </c>
      <c r="C5" s="2">
        <v>3548</v>
      </c>
      <c r="D5" s="4">
        <v>0.10405508798775823</v>
      </c>
    </row>
    <row r="6" spans="1:4" x14ac:dyDescent="0.2">
      <c r="A6" s="7" t="s">
        <v>148</v>
      </c>
      <c r="B6" s="2" t="s">
        <v>155</v>
      </c>
      <c r="C6" s="2">
        <v>4162</v>
      </c>
      <c r="D6" s="4">
        <v>9.7169089517980103E-2</v>
      </c>
    </row>
    <row r="7" spans="1:4" x14ac:dyDescent="0.2">
      <c r="A7" s="7" t="s">
        <v>148</v>
      </c>
      <c r="B7" s="2" t="s">
        <v>156</v>
      </c>
      <c r="C7" s="2">
        <v>4020</v>
      </c>
      <c r="D7" s="4">
        <v>0.10175975516449885</v>
      </c>
    </row>
    <row r="8" spans="1:4" x14ac:dyDescent="0.2">
      <c r="A8" s="7" t="s">
        <v>148</v>
      </c>
      <c r="B8" s="2" t="s">
        <v>157</v>
      </c>
      <c r="C8" s="2">
        <v>4098</v>
      </c>
      <c r="D8" s="4">
        <v>9.9846977811782714E-2</v>
      </c>
    </row>
    <row r="9" spans="1:4" x14ac:dyDescent="0.2">
      <c r="A9" s="7" t="s">
        <v>147</v>
      </c>
      <c r="B9" s="2" t="s">
        <v>158</v>
      </c>
      <c r="C9" s="2">
        <v>4154</v>
      </c>
      <c r="D9" s="4">
        <v>9.869931140015302E-2</v>
      </c>
    </row>
    <row r="10" spans="1:4" x14ac:dyDescent="0.2">
      <c r="A10" s="7" t="s">
        <v>150</v>
      </c>
      <c r="B10" s="2" t="s">
        <v>159</v>
      </c>
      <c r="C10" s="2">
        <v>3600</v>
      </c>
      <c r="D10" s="4">
        <v>9.6786534047436881E-2</v>
      </c>
    </row>
    <row r="11" spans="1:4" x14ac:dyDescent="0.2">
      <c r="A11" s="7" t="s">
        <v>149</v>
      </c>
      <c r="B11" s="2" t="s">
        <v>160</v>
      </c>
      <c r="C11" s="2">
        <v>3835</v>
      </c>
      <c r="D11" s="4">
        <v>9.5256312165263965E-2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F10" sqref="F10"/>
    </sheetView>
  </sheetViews>
  <sheetFormatPr defaultRowHeight="13.5" x14ac:dyDescent="0.15"/>
  <cols>
    <col min="2" max="2" width="15.625" bestFit="1" customWidth="1"/>
  </cols>
  <sheetData>
    <row r="1" spans="1:3" ht="14.25" x14ac:dyDescent="0.15">
      <c r="A1" s="7" t="s">
        <v>125</v>
      </c>
      <c r="B1" s="7" t="s">
        <v>123</v>
      </c>
      <c r="C1" s="7" t="s">
        <v>139</v>
      </c>
    </row>
    <row r="2" spans="1:3" ht="14.25" x14ac:dyDescent="0.2">
      <c r="A2" s="7" t="s">
        <v>146</v>
      </c>
      <c r="B2" s="2" t="s">
        <v>136</v>
      </c>
      <c r="C2" s="7">
        <v>0.71</v>
      </c>
    </row>
    <row r="3" spans="1:3" ht="14.25" x14ac:dyDescent="0.2">
      <c r="A3" s="7" t="s">
        <v>147</v>
      </c>
      <c r="B3" s="2" t="s">
        <v>128</v>
      </c>
      <c r="C3" s="7">
        <v>0.71</v>
      </c>
    </row>
    <row r="4" spans="1:3" ht="14.25" x14ac:dyDescent="0.2">
      <c r="A4" s="7" t="s">
        <v>147</v>
      </c>
      <c r="B4" s="2" t="s">
        <v>129</v>
      </c>
      <c r="C4" s="7">
        <v>0.71</v>
      </c>
    </row>
    <row r="5" spans="1:3" ht="14.25" x14ac:dyDescent="0.2">
      <c r="A5" s="7" t="s">
        <v>148</v>
      </c>
      <c r="B5" s="2" t="s">
        <v>130</v>
      </c>
      <c r="C5" s="7">
        <v>0.71</v>
      </c>
    </row>
    <row r="6" spans="1:3" ht="14.25" x14ac:dyDescent="0.2">
      <c r="A6" s="7" t="s">
        <v>148</v>
      </c>
      <c r="B6" s="2" t="s">
        <v>131</v>
      </c>
      <c r="C6" s="7">
        <v>0.71</v>
      </c>
    </row>
    <row r="7" spans="1:3" ht="14.25" x14ac:dyDescent="0.2">
      <c r="A7" s="7" t="s">
        <v>148</v>
      </c>
      <c r="B7" s="2" t="s">
        <v>132</v>
      </c>
      <c r="C7" s="7">
        <v>0.71</v>
      </c>
    </row>
    <row r="8" spans="1:3" ht="14.25" x14ac:dyDescent="0.2">
      <c r="A8" s="7" t="s">
        <v>148</v>
      </c>
      <c r="B8" s="2" t="s">
        <v>133</v>
      </c>
      <c r="C8" s="7">
        <v>0.71</v>
      </c>
    </row>
    <row r="9" spans="1:3" ht="14.25" x14ac:dyDescent="0.2">
      <c r="A9" s="7" t="s">
        <v>147</v>
      </c>
      <c r="B9" s="2" t="s">
        <v>134</v>
      </c>
      <c r="C9" s="7">
        <v>0.71</v>
      </c>
    </row>
    <row r="10" spans="1:3" ht="14.25" x14ac:dyDescent="0.2">
      <c r="A10" s="7" t="s">
        <v>150</v>
      </c>
      <c r="B10" s="2" t="s">
        <v>135</v>
      </c>
      <c r="C10" s="7">
        <v>0.71</v>
      </c>
    </row>
    <row r="11" spans="1:3" ht="14.25" x14ac:dyDescent="0.2">
      <c r="A11" s="7" t="s">
        <v>149</v>
      </c>
      <c r="B11" s="2" t="s">
        <v>137</v>
      </c>
      <c r="C11" s="7">
        <v>0.71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01_version_control</vt:lpstr>
      <vt:lpstr>02_EDA</vt:lpstr>
      <vt:lpstr>02_EDA_Linkaja</vt:lpstr>
      <vt:lpstr>03_distribution</vt:lpstr>
      <vt:lpstr>04_performance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Mint</cp:lastModifiedBy>
  <dcterms:created xsi:type="dcterms:W3CDTF">2019-12-04T14:52:38Z</dcterms:created>
  <dcterms:modified xsi:type="dcterms:W3CDTF">2020-05-20T06:50:57Z</dcterms:modified>
</cp:coreProperties>
</file>