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i/work/09-OneSmart/05-Teacher Service/外教薪资/"/>
    </mc:Choice>
  </mc:AlternateContent>
  <xr:revisionPtr revIDLastSave="0" documentId="13_ncr:1_{E46B5957-5971-F94D-B8EC-90CCF7F21DD0}" xr6:coauthVersionLast="40" xr6:coauthVersionMax="40" xr10:uidLastSave="{00000000-0000-0000-0000-000000000000}"/>
  <bookViews>
    <workbookView xWindow="-4840" yWindow="-21140" windowWidth="19240" windowHeight="21140" activeTab="4" xr2:uid="{BEF81D3D-61D5-7D45-ADC3-F44D22397AB2}"/>
  </bookViews>
  <sheets>
    <sheet name="v1" sheetId="1" r:id="rId1"/>
    <sheet name="v2" sheetId="2" r:id="rId2"/>
    <sheet name="v3.1" sheetId="4" r:id="rId3"/>
    <sheet name="v3.2" sheetId="3" r:id="rId4"/>
    <sheet name="v3.3" sheetId="5" r:id="rId5"/>
    <sheet name="v3.3.1" sheetId="6" r:id="rId6"/>
  </sheets>
  <definedNames>
    <definedName name="_xlnm.Print_Area" localSheetId="2">'v3.1'!$B$3:$I$37</definedName>
    <definedName name="_xlnm.Print_Area" localSheetId="3">'v3.2'!$B$3:$I$40</definedName>
    <definedName name="_xlnm.Print_Area" localSheetId="4">'v3.3'!$B$3:$I$43</definedName>
    <definedName name="_xlnm.Print_Area" localSheetId="5">'v3.3.1'!$B$3:$I$43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/>
  <c r="H33" i="6"/>
  <c r="H29" i="6"/>
  <c r="H25" i="6"/>
  <c r="H24" i="6"/>
  <c r="H19" i="6"/>
  <c r="F14" i="6"/>
  <c r="H14" i="6" s="1"/>
  <c r="F10" i="6"/>
  <c r="H10" i="6" s="1"/>
  <c r="F9" i="6"/>
  <c r="H9" i="6" s="1"/>
  <c r="F23" i="6" l="1"/>
  <c r="H23" i="6" s="1"/>
  <c r="H41" i="6" s="1"/>
  <c r="H34" i="5"/>
  <c r="H33" i="5" l="1"/>
  <c r="H29" i="5"/>
  <c r="H25" i="5"/>
  <c r="H24" i="5"/>
  <c r="H19" i="5"/>
  <c r="F14" i="5"/>
  <c r="H14" i="5" s="1"/>
  <c r="F10" i="5"/>
  <c r="H10" i="5" s="1"/>
  <c r="F9" i="5"/>
  <c r="H9" i="5" s="1"/>
  <c r="F23" i="5" l="1"/>
  <c r="H23" i="5" s="1"/>
  <c r="H41" i="5" s="1"/>
  <c r="H27" i="4"/>
  <c r="H26" i="4"/>
  <c r="H21" i="4"/>
  <c r="F16" i="4"/>
  <c r="H16" i="4" s="1"/>
  <c r="F12" i="4"/>
  <c r="H12" i="4" s="1"/>
  <c r="F11" i="4"/>
  <c r="H11" i="4" s="1"/>
  <c r="F25" i="4" l="1"/>
  <c r="H25" i="4" s="1"/>
  <c r="H35" i="4" s="1"/>
  <c r="H31" i="3"/>
  <c r="H26" i="3" l="1"/>
  <c r="H27" i="3"/>
  <c r="H21" i="3" l="1"/>
  <c r="F16" i="3"/>
  <c r="H16" i="3" s="1"/>
  <c r="F12" i="3"/>
  <c r="H12" i="3" s="1"/>
  <c r="F11" i="3"/>
  <c r="F25" i="3" l="1"/>
  <c r="H25" i="3" s="1"/>
  <c r="H11" i="3"/>
  <c r="F11" i="2"/>
  <c r="H11" i="2"/>
  <c r="F12" i="2"/>
  <c r="H12" i="2" s="1"/>
  <c r="F16" i="2"/>
  <c r="H16" i="2"/>
  <c r="D29" i="2"/>
  <c r="H20" i="2" l="1"/>
  <c r="H36" i="2" s="1"/>
  <c r="H38" i="3"/>
  <c r="B24" i="1"/>
  <c r="E19" i="1"/>
  <c r="E15" i="1"/>
  <c r="E11" i="1"/>
  <c r="B37" i="1" l="1"/>
</calcChain>
</file>

<file path=xl/sharedStrings.xml><?xml version="1.0" encoding="utf-8"?>
<sst xmlns="http://schemas.openxmlformats.org/spreadsheetml/2006/main" count="240" uniqueCount="80">
  <si>
    <t>Hourly Rate (USD/hr)</t>
    <phoneticPr fontId="2" type="noConversion"/>
  </si>
  <si>
    <t>Teaching Time (min)</t>
    <phoneticPr fontId="2" type="noConversion"/>
  </si>
  <si>
    <t>Payment (USD)</t>
    <phoneticPr fontId="2" type="noConversion"/>
  </si>
  <si>
    <t>Basic Payment for Group Class</t>
    <phoneticPr fontId="2" type="noConversion"/>
  </si>
  <si>
    <t>Basic Payment for One-on-One Class</t>
    <phoneticPr fontId="2" type="noConversion"/>
  </si>
  <si>
    <t>Qualified Bonus</t>
    <phoneticPr fontId="2" type="noConversion"/>
  </si>
  <si>
    <t>Payment for Stand-by Time</t>
    <phoneticPr fontId="2" type="noConversion"/>
  </si>
  <si>
    <t>Lateness (USD)</t>
  </si>
  <si>
    <t>Lateness (USD)</t>
    <phoneticPr fontId="2" type="noConversion"/>
  </si>
  <si>
    <t>Stand-by Time (min)</t>
    <phoneticPr fontId="2" type="noConversion"/>
  </si>
  <si>
    <t>Full Attendance (USD)</t>
  </si>
  <si>
    <t>Full Attendance (USD)</t>
    <phoneticPr fontId="2" type="noConversion"/>
  </si>
  <si>
    <t>Timeliness of Submission for Assessment Reports (USD)</t>
    <phoneticPr fontId="2" type="noConversion"/>
  </si>
  <si>
    <t>Penalties</t>
    <phoneticPr fontId="2" type="noConversion"/>
  </si>
  <si>
    <t>Payment for Stand-by Time (peak hour)</t>
    <phoneticPr fontId="2" type="noConversion"/>
  </si>
  <si>
    <t>Time for Absenteeism (min)</t>
  </si>
  <si>
    <t>Absenteeism Fines (USD)</t>
  </si>
  <si>
    <t>Bonus for Conversion of Trial Students (USD)</t>
  </si>
  <si>
    <t>Total (USD)</t>
    <phoneticPr fontId="2" type="noConversion"/>
  </si>
  <si>
    <t>Starting time:  Sep 3 of 2018. Bonuses are not applicable during the 30 days probation.</t>
    <phoneticPr fontId="2" type="noConversion"/>
  </si>
  <si>
    <t>UUabc Teacher Payslip</t>
    <phoneticPr fontId="2" type="noConversion"/>
  </si>
  <si>
    <t>Sep 1 - Sep 30</t>
  </si>
  <si>
    <t>Time Range:</t>
    <phoneticPr fontId="2" type="noConversion"/>
  </si>
  <si>
    <t>Teacher Name:</t>
    <phoneticPr fontId="2" type="noConversion"/>
  </si>
  <si>
    <t>Teacher ID:</t>
    <phoneticPr fontId="2" type="noConversion"/>
  </si>
  <si>
    <t>One-on-One Class</t>
    <phoneticPr fontId="2" type="noConversion"/>
  </si>
  <si>
    <t>Group Class</t>
    <phoneticPr fontId="2" type="noConversion"/>
  </si>
  <si>
    <t>Peak Hour</t>
    <phoneticPr fontId="2" type="noConversion"/>
  </si>
  <si>
    <t>None-peak Hour</t>
    <phoneticPr fontId="2" type="noConversion"/>
  </si>
  <si>
    <t>Not applicable</t>
    <phoneticPr fontId="2" type="noConversion"/>
  </si>
  <si>
    <t>Bonus for Conversion of Trial Students</t>
    <phoneticPr fontId="2" type="noConversion"/>
  </si>
  <si>
    <t>Basic Payment for Teaching</t>
    <phoneticPr fontId="2" type="noConversion"/>
  </si>
  <si>
    <t>Transaction Fee Subsidies (USD)</t>
    <phoneticPr fontId="2" type="noConversion"/>
  </si>
  <si>
    <t>Others (USD)</t>
    <phoneticPr fontId="2" type="noConversion"/>
  </si>
  <si>
    <t>Total Pay</t>
    <phoneticPr fontId="2" type="noConversion"/>
  </si>
  <si>
    <t>Time Range: Sep. 1 - Sep. 30</t>
    <phoneticPr fontId="2" type="noConversion"/>
  </si>
  <si>
    <t>Teacher ID: 1112</t>
    <phoneticPr fontId="2" type="noConversion"/>
  </si>
  <si>
    <t>Angel Pacheco</t>
    <phoneticPr fontId="2" type="noConversion"/>
  </si>
  <si>
    <t>Teacher Name: Angel Pacheco</t>
    <phoneticPr fontId="2" type="noConversion"/>
  </si>
  <si>
    <t>Teaching Time (hour)</t>
    <phoneticPr fontId="2" type="noConversion"/>
  </si>
  <si>
    <t>Stand-by Time (hour)</t>
    <phoneticPr fontId="2" type="noConversion"/>
  </si>
  <si>
    <t>Time for Absenteeism (hour)</t>
    <phoneticPr fontId="2" type="noConversion"/>
  </si>
  <si>
    <t>Misc.</t>
    <phoneticPr fontId="2" type="noConversion"/>
  </si>
  <si>
    <t>Absenteeism Time (hour)</t>
    <phoneticPr fontId="2" type="noConversion"/>
  </si>
  <si>
    <t>Fine Rate (USD/hr)</t>
    <phoneticPr fontId="2" type="noConversion"/>
  </si>
  <si>
    <r>
      <t xml:space="preserve">Time Range: </t>
    </r>
    <r>
      <rPr>
        <b/>
        <sz val="12"/>
        <color theme="1"/>
        <rFont val="等线"/>
        <family val="4"/>
        <charset val="134"/>
        <scheme val="minor"/>
      </rPr>
      <t>Sep. 1 - Sep. 30</t>
    </r>
    <phoneticPr fontId="2" type="noConversion"/>
  </si>
  <si>
    <r>
      <t xml:space="preserve">Teacher ID: </t>
    </r>
    <r>
      <rPr>
        <b/>
        <sz val="12"/>
        <color theme="1"/>
        <rFont val="等线"/>
        <family val="4"/>
        <charset val="134"/>
        <scheme val="minor"/>
      </rPr>
      <t>1112</t>
    </r>
    <phoneticPr fontId="2" type="noConversion"/>
  </si>
  <si>
    <r>
      <t xml:space="preserve">Teacher Name: </t>
    </r>
    <r>
      <rPr>
        <b/>
        <sz val="12"/>
        <color theme="1"/>
        <rFont val="等线"/>
        <family val="4"/>
        <charset val="134"/>
        <scheme val="minor"/>
      </rPr>
      <t>Angel Pacheco</t>
    </r>
    <phoneticPr fontId="2" type="noConversion"/>
  </si>
  <si>
    <t>Transaction Fee Subsidies</t>
    <phoneticPr fontId="2" type="noConversion"/>
  </si>
  <si>
    <t>Others</t>
    <phoneticPr fontId="2" type="noConversion"/>
  </si>
  <si>
    <t>Punctuality</t>
    <phoneticPr fontId="2" type="noConversion"/>
  </si>
  <si>
    <t>Full Attendance</t>
    <phoneticPr fontId="2" type="noConversion"/>
  </si>
  <si>
    <t>Non-Peak Hours</t>
  </si>
  <si>
    <t>Peak Hours</t>
  </si>
  <si>
    <t>Miscellaneous</t>
  </si>
  <si>
    <t xml:space="preserve">After-Class Assessments </t>
  </si>
  <si>
    <t>Start Date:  Sept. 3, 2018. *Bonuses are not applicable during the probationary period.*</t>
  </si>
  <si>
    <t>*Disclaimer: UUabc does not deduct any national or local taxes from your compensation. You should consult a tax professional if you have questions on how to pay applicable taxes on payments received from UUabc</t>
  </si>
  <si>
    <t>Students Converted</t>
    <phoneticPr fontId="2" type="noConversion"/>
  </si>
  <si>
    <t>Bonus Rate (USD)</t>
    <phoneticPr fontId="2" type="noConversion"/>
  </si>
  <si>
    <t>Should we include a rate for this?</t>
  </si>
  <si>
    <t>Demo Class Conversions</t>
  </si>
  <si>
    <t>Absenteeism</t>
  </si>
  <si>
    <t>absenteeism is not the ideal word but I can't think of a better one at this time. So I thiink we should stick with it.</t>
  </si>
  <si>
    <t>Bonus for Referral of New Teachers</t>
    <phoneticPr fontId="2" type="noConversion"/>
  </si>
  <si>
    <t>Sep. 1 - Sep. 30</t>
    <phoneticPr fontId="2" type="noConversion"/>
  </si>
  <si>
    <t>Referral over 1 month</t>
    <phoneticPr fontId="2" type="noConversion"/>
  </si>
  <si>
    <t>Referral over 3 months</t>
    <phoneticPr fontId="2" type="noConversion"/>
  </si>
  <si>
    <t>Time Range :</t>
    <phoneticPr fontId="2" type="noConversion"/>
  </si>
  <si>
    <t>Teacher ID :</t>
    <phoneticPr fontId="2" type="noConversion"/>
  </si>
  <si>
    <t>Teacher Name :</t>
    <phoneticPr fontId="2" type="noConversion"/>
  </si>
  <si>
    <t>Referrals</t>
    <phoneticPr fontId="2" type="noConversion"/>
  </si>
  <si>
    <t>Payment</t>
    <phoneticPr fontId="2" type="noConversion"/>
  </si>
  <si>
    <t>Absenteeism Fines</t>
    <phoneticPr fontId="2" type="noConversion"/>
  </si>
  <si>
    <t>Teaching Time</t>
    <phoneticPr fontId="2" type="noConversion"/>
  </si>
  <si>
    <t>Stand-by Time</t>
    <phoneticPr fontId="2" type="noConversion"/>
  </si>
  <si>
    <t>Absenteeism Time</t>
    <phoneticPr fontId="2" type="noConversion"/>
  </si>
  <si>
    <t>Bonus Rate</t>
    <phoneticPr fontId="2" type="noConversion"/>
  </si>
  <si>
    <t>Hourly Rate</t>
    <phoneticPr fontId="2" type="noConversion"/>
  </si>
  <si>
    <t>Fine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</si>
</sst>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US$&quot;#,##0.00"/>
    <numFmt numFmtId="177" formatCode="&quot;US$&quot;#,##0.00_);[Red]\(&quot;US$&quot;#,##0.00\)"/>
  </numFmts>
  <fonts count="1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4"/>
      <color theme="4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6"/>
      <color theme="4"/>
      <name val="等线"/>
      <family val="4"/>
      <charset val="134"/>
      <scheme val="minor"/>
    </font>
    <font>
      <b/>
      <sz val="14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theme="1"/>
      <name val="等线"/>
      <family val="2"/>
      <scheme val="minor"/>
    </font>
    <font>
      <b/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7" fontId="8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77" fontId="8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176" fontId="9" fillId="0" borderId="0" xfId="0" applyNumberFormat="1" applyFont="1" applyBorder="1" applyAlignment="1">
      <alignment horizontal="right" vertical="center"/>
    </xf>
    <xf numFmtId="177" fontId="8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wrapText="1"/>
    </xf>
    <xf numFmtId="177" fontId="1" fillId="0" borderId="0" xfId="0" applyNumberFormat="1" applyFont="1" applyBorder="1" applyAlignment="1">
      <alignment horizontal="left" vertical="center"/>
    </xf>
    <xf numFmtId="177" fontId="14" fillId="0" borderId="0" xfId="0" applyNumberFormat="1" applyFont="1" applyBorder="1" applyAlignment="1">
      <alignment horizontal="left" vertical="center"/>
    </xf>
    <xf numFmtId="177" fontId="8" fillId="0" borderId="0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177" fontId="8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right" vertical="center" wrapText="1"/>
    </xf>
    <xf numFmtId="176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horizontal="right" wrapText="1"/>
    </xf>
    <xf numFmtId="177" fontId="1" fillId="0" borderId="0" xfId="0" applyNumberFormat="1" applyFont="1" applyBorder="1" applyAlignment="1">
      <alignment horizontal="left" vertical="center"/>
    </xf>
    <xf numFmtId="177" fontId="14" fillId="0" borderId="0" xfId="0" applyNumberFormat="1" applyFont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7" fontId="17" fillId="0" borderId="0" xfId="0" applyNumberFormat="1" applyFont="1" applyFill="1" applyBorder="1" applyAlignment="1">
      <alignment horizontal="left" vertical="center"/>
    </xf>
    <xf numFmtId="177" fontId="8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right" vertical="center" wrapText="1"/>
    </xf>
    <xf numFmtId="176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horizontal="right" wrapText="1"/>
    </xf>
    <xf numFmtId="177" fontId="1" fillId="0" borderId="0" xfId="0" applyNumberFormat="1" applyFont="1" applyBorder="1" applyAlignment="1">
      <alignment horizontal="left" vertical="center"/>
    </xf>
    <xf numFmtId="177" fontId="14" fillId="0" borderId="0" xfId="0" applyNumberFormat="1" applyFont="1" applyBorder="1" applyAlignment="1">
      <alignment horizontal="left" vertical="center"/>
    </xf>
    <xf numFmtId="177" fontId="17" fillId="0" borderId="0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5" xfId="0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wrapText="1"/>
    </xf>
    <xf numFmtId="176" fontId="0" fillId="0" borderId="0" xfId="0" applyNumberForma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0" fontId="10" fillId="0" borderId="5" xfId="0" applyFont="1" applyFill="1" applyBorder="1" applyAlignment="1">
      <alignment horizontal="left" wrapText="1"/>
    </xf>
    <xf numFmtId="177" fontId="11" fillId="0" borderId="5" xfId="0" applyNumberFormat="1" applyFont="1" applyFill="1" applyBorder="1" applyAlignment="1">
      <alignment horizontal="right" vertical="center" wrapText="1"/>
    </xf>
    <xf numFmtId="0" fontId="12" fillId="0" borderId="4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left" wrapText="1"/>
    </xf>
    <xf numFmtId="0" fontId="11" fillId="0" borderId="0" xfId="0" applyFont="1" applyAlignment="1">
      <alignment horizontal="left" vertical="center"/>
    </xf>
    <xf numFmtId="177" fontId="3" fillId="0" borderId="5" xfId="0" applyNumberFormat="1" applyFont="1" applyFill="1" applyBorder="1" applyAlignment="1">
      <alignment horizontal="right" vertical="center" wrapText="1"/>
    </xf>
    <xf numFmtId="177" fontId="8" fillId="0" borderId="0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right" wrapText="1"/>
    </xf>
    <xf numFmtId="177" fontId="1" fillId="0" borderId="0" xfId="0" applyNumberFormat="1" applyFont="1" applyBorder="1" applyAlignment="1">
      <alignment horizontal="left" vertical="center"/>
    </xf>
    <xf numFmtId="177" fontId="14" fillId="0" borderId="0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0" fillId="4" borderId="5" xfId="0" applyFill="1" applyBorder="1" applyAlignment="1">
      <alignment horizontal="left" wrapText="1"/>
    </xf>
    <xf numFmtId="176" fontId="9" fillId="4" borderId="5" xfId="0" applyNumberFormat="1" applyFont="1" applyFill="1" applyBorder="1" applyAlignment="1">
      <alignment horizontal="right" vertical="center"/>
    </xf>
    <xf numFmtId="177" fontId="1" fillId="4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6" fontId="6" fillId="0" borderId="5" xfId="0" applyNumberFormat="1" applyFont="1" applyBorder="1" applyAlignment="1">
      <alignment horizontal="right" vertical="center"/>
    </xf>
    <xf numFmtId="0" fontId="6" fillId="0" borderId="5" xfId="0" applyFont="1" applyFill="1" applyBorder="1" applyAlignment="1">
      <alignment horizontal="right" wrapText="1"/>
    </xf>
    <xf numFmtId="177" fontId="14" fillId="4" borderId="0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CC3E-1FE8-264E-B3D1-819DB1A0A188}">
  <dimension ref="B3:P39"/>
  <sheetViews>
    <sheetView showGridLines="0" workbookViewId="0">
      <selection activeCell="H17" sqref="H17"/>
    </sheetView>
  </sheetViews>
  <sheetFormatPr baseColWidth="10" defaultRowHeight="16"/>
  <cols>
    <col min="2" max="2" width="25.83203125" customWidth="1"/>
    <col min="3" max="4" width="13.33203125" customWidth="1"/>
    <col min="5" max="5" width="25.83203125" customWidth="1"/>
    <col min="7" max="8" width="10.83203125" customWidth="1"/>
  </cols>
  <sheetData>
    <row r="3" spans="2:5" ht="21">
      <c r="B3" s="55" t="s">
        <v>20</v>
      </c>
      <c r="C3" s="55"/>
      <c r="D3" s="55"/>
      <c r="E3" s="55"/>
    </row>
    <row r="4" spans="2:5" ht="16" customHeight="1">
      <c r="B4" s="6"/>
      <c r="C4" s="6"/>
      <c r="D4" s="6"/>
      <c r="E4" s="6"/>
    </row>
    <row r="5" spans="2:5" ht="16" customHeight="1">
      <c r="D5" s="7" t="s">
        <v>22</v>
      </c>
      <c r="E5" s="9" t="s">
        <v>21</v>
      </c>
    </row>
    <row r="6" spans="2:5">
      <c r="D6" s="8" t="s">
        <v>24</v>
      </c>
      <c r="E6" s="10">
        <v>1112</v>
      </c>
    </row>
    <row r="7" spans="2:5">
      <c r="D7" s="8" t="s">
        <v>23</v>
      </c>
      <c r="E7" s="10" t="s">
        <v>37</v>
      </c>
    </row>
    <row r="9" spans="2:5" ht="16" customHeight="1">
      <c r="B9" s="44" t="s">
        <v>4</v>
      </c>
      <c r="C9" s="44"/>
      <c r="D9" s="44"/>
      <c r="E9" s="44"/>
    </row>
    <row r="10" spans="2:5" ht="17">
      <c r="B10" s="5" t="s">
        <v>0</v>
      </c>
      <c r="C10" s="46" t="s">
        <v>1</v>
      </c>
      <c r="D10" s="47"/>
      <c r="E10" s="5" t="s">
        <v>2</v>
      </c>
    </row>
    <row r="11" spans="2:5">
      <c r="B11" s="2">
        <v>25</v>
      </c>
      <c r="C11" s="48">
        <v>600</v>
      </c>
      <c r="D11" s="49"/>
      <c r="E11" s="3">
        <f>C11/60*B11</f>
        <v>250</v>
      </c>
    </row>
    <row r="12" spans="2:5">
      <c r="B12" s="1"/>
      <c r="C12" s="1"/>
      <c r="D12" s="1"/>
      <c r="E12" s="1"/>
    </row>
    <row r="13" spans="2:5">
      <c r="B13" s="44" t="s">
        <v>3</v>
      </c>
      <c r="C13" s="44"/>
      <c r="D13" s="44"/>
      <c r="E13" s="44"/>
    </row>
    <row r="14" spans="2:5" ht="17" customHeight="1">
      <c r="B14" s="5" t="s">
        <v>0</v>
      </c>
      <c r="C14" s="46" t="s">
        <v>1</v>
      </c>
      <c r="D14" s="47"/>
      <c r="E14" s="5" t="s">
        <v>2</v>
      </c>
    </row>
    <row r="15" spans="2:5">
      <c r="B15" s="2">
        <v>29</v>
      </c>
      <c r="C15" s="48">
        <v>30</v>
      </c>
      <c r="D15" s="49"/>
      <c r="E15" s="3">
        <f>C15/60*B15</f>
        <v>14.5</v>
      </c>
    </row>
    <row r="17" spans="2:16">
      <c r="B17" s="44" t="s">
        <v>14</v>
      </c>
      <c r="C17" s="44"/>
      <c r="D17" s="44"/>
      <c r="E17" s="44"/>
    </row>
    <row r="18" spans="2:16" ht="17">
      <c r="B18" s="5" t="s">
        <v>0</v>
      </c>
      <c r="C18" s="46" t="s">
        <v>9</v>
      </c>
      <c r="D18" s="47"/>
      <c r="E18" s="5" t="s">
        <v>2</v>
      </c>
    </row>
    <row r="19" spans="2:16">
      <c r="B19" s="2">
        <v>15</v>
      </c>
      <c r="C19" s="48">
        <v>450</v>
      </c>
      <c r="D19" s="49"/>
      <c r="E19" s="3">
        <f>C19/60*B19</f>
        <v>112.5</v>
      </c>
    </row>
    <row r="20" spans="2:16" ht="16" customHeight="1"/>
    <row r="21" spans="2:16" ht="16" customHeight="1">
      <c r="B21" s="45" t="s">
        <v>5</v>
      </c>
      <c r="C21" s="45"/>
      <c r="D21" s="45"/>
      <c r="E21" s="45"/>
    </row>
    <row r="22" spans="2:16" ht="17" customHeight="1">
      <c r="B22" s="58" t="s">
        <v>8</v>
      </c>
      <c r="C22" s="60" t="s">
        <v>11</v>
      </c>
      <c r="D22" s="61"/>
      <c r="E22" s="58" t="s">
        <v>12</v>
      </c>
    </row>
    <row r="23" spans="2:16">
      <c r="B23" s="59"/>
      <c r="C23" s="62"/>
      <c r="D23" s="63"/>
      <c r="E23" s="59"/>
    </row>
    <row r="24" spans="2:16">
      <c r="B24" s="3">
        <f>(C11+C15)/60*1</f>
        <v>10.5</v>
      </c>
      <c r="C24" s="53">
        <v>0</v>
      </c>
      <c r="D24" s="54"/>
      <c r="E24" s="3">
        <v>0</v>
      </c>
    </row>
    <row r="25" spans="2:16" ht="16" customHeight="1">
      <c r="P25" s="14"/>
    </row>
    <row r="26" spans="2:16">
      <c r="B26" s="44" t="s">
        <v>17</v>
      </c>
      <c r="C26" s="44"/>
      <c r="D26" s="44"/>
      <c r="E26" s="44"/>
    </row>
    <row r="27" spans="2:16">
      <c r="B27" s="50">
        <v>0</v>
      </c>
      <c r="C27" s="50"/>
      <c r="D27" s="50"/>
      <c r="E27" s="50"/>
    </row>
    <row r="28" spans="2:16">
      <c r="B28" s="4"/>
      <c r="C28" s="4"/>
      <c r="D28" s="4"/>
      <c r="E28" s="4"/>
    </row>
    <row r="29" spans="2:16">
      <c r="B29" s="44" t="s">
        <v>32</v>
      </c>
      <c r="C29" s="44"/>
      <c r="D29" s="45" t="s">
        <v>33</v>
      </c>
      <c r="E29" s="45"/>
    </row>
    <row r="30" spans="2:16">
      <c r="B30" s="50">
        <v>22</v>
      </c>
      <c r="C30" s="50"/>
      <c r="D30" s="50">
        <v>50</v>
      </c>
      <c r="E30" s="50"/>
    </row>
    <row r="32" spans="2:16">
      <c r="B32" s="45" t="s">
        <v>13</v>
      </c>
      <c r="C32" s="45"/>
      <c r="D32" s="45"/>
      <c r="E32" s="45"/>
    </row>
    <row r="33" spans="2:5">
      <c r="B33" s="56" t="s">
        <v>15</v>
      </c>
      <c r="C33" s="56"/>
      <c r="D33" s="56" t="s">
        <v>16</v>
      </c>
      <c r="E33" s="56"/>
    </row>
    <row r="34" spans="2:5">
      <c r="B34" s="57">
        <v>45</v>
      </c>
      <c r="C34" s="57"/>
      <c r="D34" s="50">
        <v>-25.5</v>
      </c>
      <c r="E34" s="50"/>
    </row>
    <row r="36" spans="2:5" ht="18">
      <c r="B36" s="64" t="s">
        <v>18</v>
      </c>
      <c r="C36" s="64"/>
      <c r="D36" s="64"/>
      <c r="E36" s="64"/>
    </row>
    <row r="37" spans="2:5" ht="18">
      <c r="B37" s="51">
        <f>E11++E15++E19++B24++C24++E24++B27++B30++D30++D34</f>
        <v>434</v>
      </c>
      <c r="C37" s="52"/>
      <c r="D37" s="52"/>
      <c r="E37" s="52"/>
    </row>
    <row r="39" spans="2:5">
      <c r="B39" t="s">
        <v>19</v>
      </c>
    </row>
  </sheetData>
  <mergeCells count="28">
    <mergeCell ref="D30:E30"/>
    <mergeCell ref="B30:C30"/>
    <mergeCell ref="B37:E37"/>
    <mergeCell ref="C24:D24"/>
    <mergeCell ref="B3:E3"/>
    <mergeCell ref="D33:E33"/>
    <mergeCell ref="D34:E34"/>
    <mergeCell ref="B32:E32"/>
    <mergeCell ref="B33:C33"/>
    <mergeCell ref="B34:C34"/>
    <mergeCell ref="B22:B23"/>
    <mergeCell ref="C22:D23"/>
    <mergeCell ref="E22:E23"/>
    <mergeCell ref="B36:E36"/>
    <mergeCell ref="B26:E26"/>
    <mergeCell ref="B27:E27"/>
    <mergeCell ref="B9:E9"/>
    <mergeCell ref="B13:E13"/>
    <mergeCell ref="B17:E17"/>
    <mergeCell ref="B21:E21"/>
    <mergeCell ref="D29:E29"/>
    <mergeCell ref="B29:C29"/>
    <mergeCell ref="C14:D14"/>
    <mergeCell ref="C15:D15"/>
    <mergeCell ref="C18:D18"/>
    <mergeCell ref="C19:D19"/>
    <mergeCell ref="C10:D10"/>
    <mergeCell ref="C11:D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43F6-3754-434F-97F7-23E1CC12844D}">
  <sheetPr>
    <pageSetUpPr fitToPage="1"/>
  </sheetPr>
  <dimension ref="B3:I39"/>
  <sheetViews>
    <sheetView showGridLines="0" workbookViewId="0">
      <selection sqref="A1:XFD1"/>
    </sheetView>
  </sheetViews>
  <sheetFormatPr baseColWidth="10" defaultRowHeight="16"/>
  <sheetData>
    <row r="3" spans="2:9" ht="21">
      <c r="B3" s="80" t="s">
        <v>20</v>
      </c>
      <c r="C3" s="80"/>
      <c r="D3" s="80"/>
      <c r="E3" s="80"/>
      <c r="F3" s="80"/>
      <c r="G3" s="80"/>
      <c r="H3" s="80"/>
      <c r="I3" s="80"/>
    </row>
    <row r="5" spans="2:9">
      <c r="B5" s="65" t="s">
        <v>35</v>
      </c>
      <c r="C5" s="65"/>
      <c r="D5" s="65"/>
      <c r="E5" s="65"/>
    </row>
    <row r="6" spans="2:9">
      <c r="B6" s="65" t="s">
        <v>36</v>
      </c>
      <c r="C6" s="65"/>
      <c r="D6" s="65"/>
      <c r="E6" s="65"/>
    </row>
    <row r="7" spans="2:9">
      <c r="B7" s="65" t="s">
        <v>38</v>
      </c>
      <c r="C7" s="65"/>
      <c r="D7" s="65"/>
      <c r="E7" s="65"/>
    </row>
    <row r="9" spans="2:9" ht="18">
      <c r="B9" s="66" t="s">
        <v>31</v>
      </c>
      <c r="C9" s="66"/>
      <c r="D9" s="66"/>
      <c r="E9" s="66"/>
      <c r="F9" s="66"/>
      <c r="G9" s="66"/>
      <c r="H9" s="66"/>
      <c r="I9" s="66"/>
    </row>
    <row r="10" spans="2:9">
      <c r="D10" s="70" t="s">
        <v>0</v>
      </c>
      <c r="E10" s="70"/>
      <c r="F10" s="70" t="s">
        <v>39</v>
      </c>
      <c r="G10" s="70"/>
      <c r="H10" s="70" t="s">
        <v>2</v>
      </c>
      <c r="I10" s="70"/>
    </row>
    <row r="11" spans="2:9">
      <c r="B11" s="65" t="s">
        <v>25</v>
      </c>
      <c r="C11" s="65"/>
      <c r="D11" s="83">
        <v>25</v>
      </c>
      <c r="E11" s="83"/>
      <c r="F11" s="78">
        <f>600/60</f>
        <v>10</v>
      </c>
      <c r="G11" s="78"/>
      <c r="H11" s="68">
        <f>F11*D11</f>
        <v>250</v>
      </c>
      <c r="I11" s="69"/>
    </row>
    <row r="12" spans="2:9">
      <c r="B12" s="65" t="s">
        <v>26</v>
      </c>
      <c r="C12" s="65"/>
      <c r="D12" s="83">
        <v>29</v>
      </c>
      <c r="E12" s="83"/>
      <c r="F12" s="78">
        <f>30/60</f>
        <v>0.5</v>
      </c>
      <c r="G12" s="78"/>
      <c r="H12" s="68">
        <f>F12*D12</f>
        <v>14.5</v>
      </c>
      <c r="I12" s="69"/>
    </row>
    <row r="14" spans="2:9" ht="18">
      <c r="B14" s="66" t="s">
        <v>6</v>
      </c>
      <c r="C14" s="66"/>
      <c r="D14" s="66"/>
      <c r="E14" s="66"/>
      <c r="F14" s="66"/>
      <c r="G14" s="66"/>
      <c r="H14" s="66"/>
      <c r="I14" s="66"/>
    </row>
    <row r="15" spans="2:9">
      <c r="D15" s="67" t="s">
        <v>0</v>
      </c>
      <c r="E15" s="67"/>
      <c r="F15" s="67" t="s">
        <v>40</v>
      </c>
      <c r="G15" s="67"/>
      <c r="H15" s="67" t="s">
        <v>2</v>
      </c>
      <c r="I15" s="67"/>
    </row>
    <row r="16" spans="2:9">
      <c r="B16" s="65" t="s">
        <v>27</v>
      </c>
      <c r="C16" s="65"/>
      <c r="D16" s="73">
        <v>15</v>
      </c>
      <c r="E16" s="73"/>
      <c r="F16" s="67">
        <f>450/60</f>
        <v>7.5</v>
      </c>
      <c r="G16" s="67"/>
      <c r="H16" s="74">
        <f>F16*D16</f>
        <v>112.5</v>
      </c>
      <c r="I16" s="74"/>
    </row>
    <row r="17" spans="2:9">
      <c r="B17" s="65" t="s">
        <v>28</v>
      </c>
      <c r="C17" s="65"/>
      <c r="D17" s="78" t="s">
        <v>29</v>
      </c>
      <c r="E17" s="78"/>
      <c r="F17" s="78" t="s">
        <v>29</v>
      </c>
      <c r="G17" s="78"/>
      <c r="H17" s="78" t="s">
        <v>29</v>
      </c>
      <c r="I17" s="78"/>
    </row>
    <row r="19" spans="2:9" ht="18">
      <c r="B19" s="66" t="s">
        <v>5</v>
      </c>
      <c r="C19" s="66"/>
      <c r="D19" s="66"/>
      <c r="E19" s="66"/>
      <c r="F19" s="66"/>
      <c r="G19" s="66"/>
      <c r="H19" s="66"/>
      <c r="I19" s="66"/>
    </row>
    <row r="20" spans="2:9">
      <c r="B20" s="72" t="s">
        <v>7</v>
      </c>
      <c r="C20" s="72"/>
      <c r="D20" s="72"/>
      <c r="E20" s="72"/>
      <c r="F20" s="72"/>
      <c r="G20" s="72"/>
      <c r="H20" s="81">
        <f>(F11+F12)*1</f>
        <v>10.5</v>
      </c>
      <c r="I20" s="81"/>
    </row>
    <row r="21" spans="2:9">
      <c r="B21" s="79" t="s">
        <v>10</v>
      </c>
      <c r="C21" s="79"/>
      <c r="D21" s="79"/>
      <c r="E21" s="79"/>
      <c r="F21" s="79"/>
      <c r="G21" s="79"/>
      <c r="H21" s="71">
        <v>0</v>
      </c>
      <c r="I21" s="71"/>
    </row>
    <row r="22" spans="2:9">
      <c r="B22" s="82" t="s">
        <v>12</v>
      </c>
      <c r="C22" s="82"/>
      <c r="D22" s="82"/>
      <c r="E22" s="82"/>
      <c r="F22" s="82"/>
      <c r="G22" s="82"/>
      <c r="H22" s="71">
        <v>0</v>
      </c>
      <c r="I22" s="71"/>
    </row>
    <row r="23" spans="2:9">
      <c r="B23" s="13"/>
      <c r="C23" s="13"/>
      <c r="D23" s="13"/>
      <c r="E23" s="13"/>
      <c r="F23" s="13"/>
      <c r="G23" s="13"/>
      <c r="H23" s="11"/>
      <c r="I23" s="11"/>
    </row>
    <row r="24" spans="2:9" ht="18">
      <c r="B24" s="66" t="s">
        <v>30</v>
      </c>
      <c r="C24" s="66"/>
      <c r="D24" s="66"/>
      <c r="E24" s="66"/>
      <c r="F24" s="66"/>
      <c r="G24" s="66"/>
      <c r="H24" s="66"/>
      <c r="I24" s="66"/>
    </row>
    <row r="25" spans="2:9" ht="18">
      <c r="B25" s="14"/>
      <c r="C25" s="12"/>
      <c r="D25" s="12"/>
      <c r="E25" s="12"/>
      <c r="F25" s="12"/>
      <c r="G25" s="12"/>
      <c r="H25" s="12"/>
      <c r="I25" s="15">
        <v>0</v>
      </c>
    </row>
    <row r="27" spans="2:9" ht="18">
      <c r="B27" s="66" t="s">
        <v>13</v>
      </c>
      <c r="C27" s="66"/>
      <c r="D27" s="66"/>
      <c r="E27" s="66"/>
      <c r="F27" s="66"/>
      <c r="G27" s="66"/>
      <c r="H27" s="66"/>
      <c r="I27" s="66"/>
    </row>
    <row r="28" spans="2:9">
      <c r="D28" s="70" t="s">
        <v>41</v>
      </c>
      <c r="E28" s="70"/>
      <c r="F28" s="70"/>
      <c r="G28" s="70" t="s">
        <v>16</v>
      </c>
      <c r="H28" s="70"/>
      <c r="I28" s="70"/>
    </row>
    <row r="29" spans="2:9">
      <c r="D29" s="78">
        <f>45/60</f>
        <v>0.75</v>
      </c>
      <c r="E29" s="78"/>
      <c r="F29" s="78"/>
      <c r="G29" s="68">
        <v>-25.5</v>
      </c>
      <c r="H29" s="68"/>
      <c r="I29" s="68"/>
    </row>
    <row r="31" spans="2:9" ht="18">
      <c r="B31" s="66" t="s">
        <v>42</v>
      </c>
      <c r="C31" s="66"/>
      <c r="D31" s="66"/>
      <c r="E31" s="66"/>
      <c r="F31" s="66"/>
      <c r="G31" s="66"/>
      <c r="H31" s="66"/>
      <c r="I31" s="66"/>
    </row>
    <row r="32" spans="2:9">
      <c r="B32" s="72" t="s">
        <v>32</v>
      </c>
      <c r="C32" s="72"/>
      <c r="D32" s="72"/>
      <c r="E32" s="72"/>
      <c r="F32" s="72"/>
      <c r="G32" s="72"/>
      <c r="H32" s="81">
        <v>22</v>
      </c>
      <c r="I32" s="81"/>
    </row>
    <row r="33" spans="2:9">
      <c r="B33" s="79" t="s">
        <v>33</v>
      </c>
      <c r="C33" s="79"/>
      <c r="D33" s="79"/>
      <c r="E33" s="79"/>
      <c r="F33" s="79"/>
      <c r="G33" s="79"/>
      <c r="H33" s="71">
        <v>50</v>
      </c>
      <c r="I33" s="71"/>
    </row>
    <row r="35" spans="2:9" ht="21">
      <c r="B35" s="77" t="s">
        <v>34</v>
      </c>
      <c r="C35" s="77"/>
      <c r="D35" s="77"/>
      <c r="E35" s="77"/>
      <c r="F35" s="77"/>
      <c r="G35" s="77"/>
      <c r="H35" s="77"/>
      <c r="I35" s="77"/>
    </row>
    <row r="36" spans="2:9" ht="21">
      <c r="B36" s="75"/>
      <c r="C36" s="75"/>
      <c r="D36" s="75"/>
      <c r="E36" s="75"/>
      <c r="F36" s="75"/>
      <c r="G36" s="75"/>
      <c r="H36" s="76">
        <f>H11++H12++H16++H20++H21++H22++I25++G29++H32++H33</f>
        <v>434</v>
      </c>
      <c r="I36" s="76"/>
    </row>
    <row r="39" spans="2:9">
      <c r="B39" t="s">
        <v>19</v>
      </c>
    </row>
  </sheetData>
  <mergeCells count="49">
    <mergeCell ref="B6:E6"/>
    <mergeCell ref="B21:G21"/>
    <mergeCell ref="B3:I3"/>
    <mergeCell ref="B31:I31"/>
    <mergeCell ref="B32:G32"/>
    <mergeCell ref="H32:I32"/>
    <mergeCell ref="B22:G22"/>
    <mergeCell ref="H22:I22"/>
    <mergeCell ref="B17:C17"/>
    <mergeCell ref="B16:C16"/>
    <mergeCell ref="D11:E11"/>
    <mergeCell ref="D12:E12"/>
    <mergeCell ref="F11:G11"/>
    <mergeCell ref="F12:G12"/>
    <mergeCell ref="H20:I20"/>
    <mergeCell ref="D17:E17"/>
    <mergeCell ref="B5:E5"/>
    <mergeCell ref="B11:C11"/>
    <mergeCell ref="B36:G36"/>
    <mergeCell ref="H36:I36"/>
    <mergeCell ref="B35:I35"/>
    <mergeCell ref="F17:G17"/>
    <mergeCell ref="H17:I17"/>
    <mergeCell ref="B19:I19"/>
    <mergeCell ref="B33:G33"/>
    <mergeCell ref="H33:I33"/>
    <mergeCell ref="B24:I24"/>
    <mergeCell ref="B27:I27"/>
    <mergeCell ref="D28:F28"/>
    <mergeCell ref="G28:I28"/>
    <mergeCell ref="D29:F29"/>
    <mergeCell ref="G29:I29"/>
    <mergeCell ref="H21:I21"/>
    <mergeCell ref="B20:G20"/>
    <mergeCell ref="D16:E16"/>
    <mergeCell ref="F16:G16"/>
    <mergeCell ref="H16:I16"/>
    <mergeCell ref="B7:E7"/>
    <mergeCell ref="B14:I14"/>
    <mergeCell ref="F15:G15"/>
    <mergeCell ref="H15:I15"/>
    <mergeCell ref="H11:I11"/>
    <mergeCell ref="H12:I12"/>
    <mergeCell ref="B9:I9"/>
    <mergeCell ref="D10:E10"/>
    <mergeCell ref="F10:G10"/>
    <mergeCell ref="H10:I10"/>
    <mergeCell ref="D15:E15"/>
    <mergeCell ref="B12:C12"/>
  </mergeCells>
  <phoneticPr fontId="2" type="noConversion"/>
  <pageMargins left="0.7" right="0.7" top="0.75" bottom="0.75" header="0.3" footer="0.3"/>
  <pageSetup paperSize="9" scale="9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BD9-51F1-1246-B1E3-7408892B7899}">
  <sheetPr>
    <pageSetUpPr fitToPage="1"/>
  </sheetPr>
  <dimension ref="B3:Q40"/>
  <sheetViews>
    <sheetView showGridLines="0" workbookViewId="0">
      <selection activeCell="J33" sqref="J33"/>
    </sheetView>
  </sheetViews>
  <sheetFormatPr baseColWidth="10" defaultRowHeight="16"/>
  <sheetData>
    <row r="3" spans="2:9" ht="21">
      <c r="B3" s="55" t="s">
        <v>20</v>
      </c>
      <c r="C3" s="55"/>
      <c r="D3" s="55"/>
      <c r="E3" s="55"/>
      <c r="F3" s="55"/>
      <c r="G3" s="55"/>
      <c r="H3" s="55"/>
      <c r="I3" s="55"/>
    </row>
    <row r="5" spans="2:9">
      <c r="C5" s="17"/>
      <c r="D5" s="17"/>
      <c r="E5" s="17"/>
      <c r="G5" s="17" t="s">
        <v>45</v>
      </c>
    </row>
    <row r="6" spans="2:9">
      <c r="C6" s="17"/>
      <c r="D6" s="17"/>
      <c r="E6" s="17"/>
      <c r="G6" s="17" t="s">
        <v>46</v>
      </c>
    </row>
    <row r="7" spans="2:9">
      <c r="C7" s="17"/>
      <c r="D7" s="17"/>
      <c r="E7" s="17"/>
      <c r="G7" s="17" t="s">
        <v>47</v>
      </c>
    </row>
    <row r="9" spans="2:9" ht="18">
      <c r="B9" s="66" t="s">
        <v>31</v>
      </c>
      <c r="C9" s="66"/>
      <c r="D9" s="66"/>
      <c r="E9" s="66"/>
      <c r="F9" s="66"/>
      <c r="G9" s="66"/>
      <c r="H9" s="66"/>
      <c r="I9" s="66"/>
    </row>
    <row r="10" spans="2:9">
      <c r="D10" s="84" t="s">
        <v>0</v>
      </c>
      <c r="E10" s="85"/>
      <c r="F10" s="85" t="s">
        <v>39</v>
      </c>
      <c r="G10" s="85"/>
      <c r="H10" s="85" t="s">
        <v>2</v>
      </c>
      <c r="I10" s="85"/>
    </row>
    <row r="11" spans="2:9">
      <c r="B11" s="65" t="s">
        <v>25</v>
      </c>
      <c r="C11" s="65"/>
      <c r="D11" s="83">
        <v>25</v>
      </c>
      <c r="E11" s="83"/>
      <c r="F11" s="78">
        <f>600/60</f>
        <v>10</v>
      </c>
      <c r="G11" s="78"/>
      <c r="H11" s="68">
        <f>F11*D11</f>
        <v>250</v>
      </c>
      <c r="I11" s="69"/>
    </row>
    <row r="12" spans="2:9">
      <c r="B12" s="65" t="s">
        <v>26</v>
      </c>
      <c r="C12" s="65"/>
      <c r="D12" s="83">
        <v>29</v>
      </c>
      <c r="E12" s="83"/>
      <c r="F12" s="78">
        <f>30/60</f>
        <v>0.5</v>
      </c>
      <c r="G12" s="78"/>
      <c r="H12" s="68">
        <f>F12*D12</f>
        <v>14.5</v>
      </c>
      <c r="I12" s="69"/>
    </row>
    <row r="14" spans="2:9" ht="18">
      <c r="B14" s="66" t="s">
        <v>6</v>
      </c>
      <c r="C14" s="66"/>
      <c r="D14" s="66"/>
      <c r="E14" s="66"/>
      <c r="F14" s="66"/>
      <c r="G14" s="66"/>
      <c r="H14" s="66"/>
      <c r="I14" s="66"/>
    </row>
    <row r="15" spans="2:9">
      <c r="D15" s="86" t="s">
        <v>0</v>
      </c>
      <c r="E15" s="87"/>
      <c r="F15" s="87" t="s">
        <v>40</v>
      </c>
      <c r="G15" s="87"/>
      <c r="H15" s="87" t="s">
        <v>2</v>
      </c>
      <c r="I15" s="87"/>
    </row>
    <row r="16" spans="2:9">
      <c r="B16" s="65" t="s">
        <v>53</v>
      </c>
      <c r="C16" s="65"/>
      <c r="D16" s="73">
        <v>15</v>
      </c>
      <c r="E16" s="73"/>
      <c r="F16" s="67">
        <f>450/60</f>
        <v>7.5</v>
      </c>
      <c r="G16" s="67"/>
      <c r="H16" s="74">
        <f>F16*D16</f>
        <v>112.5</v>
      </c>
      <c r="I16" s="74"/>
    </row>
    <row r="17" spans="2:17">
      <c r="B17" s="65" t="s">
        <v>52</v>
      </c>
      <c r="C17" s="65"/>
      <c r="D17" s="78" t="s">
        <v>29</v>
      </c>
      <c r="E17" s="78"/>
      <c r="F17" s="78" t="s">
        <v>29</v>
      </c>
      <c r="G17" s="78"/>
      <c r="H17" s="78" t="s">
        <v>29</v>
      </c>
      <c r="I17" s="78"/>
    </row>
    <row r="18" spans="2:17">
      <c r="B18" s="26"/>
      <c r="C18" s="26"/>
      <c r="D18" s="26"/>
      <c r="E18" s="26"/>
      <c r="F18" s="26"/>
      <c r="G18" s="26"/>
      <c r="H18" s="11"/>
      <c r="I18" s="11"/>
    </row>
    <row r="19" spans="2:17" ht="18">
      <c r="B19" s="66" t="s">
        <v>13</v>
      </c>
      <c r="C19" s="66"/>
      <c r="D19" s="66"/>
      <c r="E19" s="66"/>
      <c r="F19" s="66"/>
      <c r="G19" s="66"/>
      <c r="H19" s="66"/>
      <c r="I19" s="66"/>
      <c r="L19" s="14"/>
      <c r="M19" s="14"/>
      <c r="N19" s="14"/>
      <c r="O19" s="14"/>
      <c r="P19" s="14"/>
      <c r="Q19" s="14"/>
    </row>
    <row r="20" spans="2:17">
      <c r="D20" s="84" t="s">
        <v>44</v>
      </c>
      <c r="E20" s="85"/>
      <c r="F20" s="84" t="s">
        <v>43</v>
      </c>
      <c r="G20" s="85"/>
      <c r="H20" s="85" t="s">
        <v>16</v>
      </c>
      <c r="I20" s="85"/>
      <c r="L20" s="18"/>
      <c r="M20" s="18"/>
      <c r="N20" s="18"/>
      <c r="O20" s="18"/>
      <c r="P20" s="18"/>
      <c r="Q20" s="18"/>
    </row>
    <row r="21" spans="2:17">
      <c r="D21" s="83">
        <v>-50</v>
      </c>
      <c r="E21" s="83"/>
      <c r="F21" s="78">
        <v>0.75</v>
      </c>
      <c r="G21" s="78"/>
      <c r="H21" s="68">
        <f>F21*D21</f>
        <v>-37.5</v>
      </c>
      <c r="I21" s="68"/>
      <c r="L21" s="18"/>
      <c r="M21" s="18"/>
      <c r="N21" s="18"/>
      <c r="O21" s="19"/>
      <c r="P21" s="19"/>
      <c r="Q21" s="19"/>
    </row>
    <row r="23" spans="2:17" ht="18">
      <c r="B23" s="66" t="s">
        <v>5</v>
      </c>
      <c r="C23" s="66"/>
      <c r="D23" s="66"/>
      <c r="E23" s="66"/>
      <c r="F23" s="66"/>
      <c r="G23" s="66"/>
      <c r="H23" s="66"/>
      <c r="I23" s="66"/>
    </row>
    <row r="24" spans="2:17" ht="16" customHeight="1">
      <c r="B24" s="20"/>
      <c r="C24" s="20"/>
      <c r="D24" s="86" t="s">
        <v>0</v>
      </c>
      <c r="E24" s="87"/>
      <c r="F24" s="85" t="s">
        <v>39</v>
      </c>
      <c r="G24" s="85"/>
      <c r="H24" s="87" t="s">
        <v>2</v>
      </c>
      <c r="I24" s="87"/>
    </row>
    <row r="25" spans="2:17" ht="16" customHeight="1">
      <c r="B25" s="79" t="s">
        <v>50</v>
      </c>
      <c r="C25" s="79"/>
      <c r="D25" s="73">
        <v>1</v>
      </c>
      <c r="E25" s="73"/>
      <c r="F25" s="88">
        <f>F11+F12</f>
        <v>10.5</v>
      </c>
      <c r="G25" s="88"/>
      <c r="H25" s="71">
        <f>D25*F25</f>
        <v>10.5</v>
      </c>
      <c r="I25" s="71"/>
    </row>
    <row r="26" spans="2:17" ht="16" customHeight="1">
      <c r="B26" s="79" t="s">
        <v>51</v>
      </c>
      <c r="C26" s="79"/>
      <c r="D26" s="73">
        <v>1</v>
      </c>
      <c r="E26" s="73"/>
      <c r="F26" s="88">
        <v>0</v>
      </c>
      <c r="G26" s="88"/>
      <c r="H26" s="71">
        <f t="shared" ref="H26:H27" si="0">D26*F26</f>
        <v>0</v>
      </c>
      <c r="I26" s="71"/>
    </row>
    <row r="27" spans="2:17">
      <c r="B27" s="89" t="s">
        <v>55</v>
      </c>
      <c r="C27" s="90"/>
      <c r="D27" s="73">
        <v>1</v>
      </c>
      <c r="E27" s="73"/>
      <c r="F27" s="88">
        <v>0</v>
      </c>
      <c r="G27" s="88"/>
      <c r="H27" s="71">
        <f t="shared" si="0"/>
        <v>0</v>
      </c>
      <c r="I27" s="71"/>
    </row>
    <row r="29" spans="2:17" ht="18">
      <c r="B29" s="66" t="s">
        <v>54</v>
      </c>
      <c r="C29" s="66"/>
      <c r="D29" s="66"/>
      <c r="E29" s="66"/>
      <c r="F29" s="66"/>
      <c r="G29" s="66"/>
      <c r="H29" s="66"/>
      <c r="I29" s="66"/>
    </row>
    <row r="30" spans="2:17">
      <c r="B30" s="92" t="s">
        <v>30</v>
      </c>
      <c r="C30" s="92"/>
      <c r="D30" s="92"/>
      <c r="E30" s="92"/>
      <c r="F30" s="92"/>
      <c r="G30" s="92"/>
      <c r="H30" s="93">
        <v>16</v>
      </c>
      <c r="I30" s="93"/>
      <c r="K30" s="27" t="s">
        <v>60</v>
      </c>
    </row>
    <row r="31" spans="2:17">
      <c r="B31" s="79" t="s">
        <v>48</v>
      </c>
      <c r="C31" s="79"/>
      <c r="D31" s="79"/>
      <c r="E31" s="79"/>
      <c r="F31" s="79"/>
      <c r="G31" s="79"/>
      <c r="H31" s="71">
        <v>22</v>
      </c>
      <c r="I31" s="71"/>
    </row>
    <row r="32" spans="2:17">
      <c r="B32" s="79" t="s">
        <v>49</v>
      </c>
      <c r="C32" s="79"/>
      <c r="D32" s="79"/>
      <c r="E32" s="79"/>
      <c r="F32" s="79"/>
      <c r="G32" s="79"/>
      <c r="H32" s="71">
        <v>50</v>
      </c>
      <c r="I32" s="71"/>
    </row>
    <row r="34" spans="2:9" ht="21">
      <c r="B34" s="77" t="s">
        <v>34</v>
      </c>
      <c r="C34" s="77"/>
      <c r="D34" s="77"/>
      <c r="E34" s="77"/>
      <c r="F34" s="77"/>
      <c r="G34" s="77"/>
      <c r="H34" s="77"/>
      <c r="I34" s="77"/>
    </row>
    <row r="35" spans="2:9" ht="21">
      <c r="B35" s="75"/>
      <c r="C35" s="75"/>
      <c r="D35" s="75"/>
      <c r="E35" s="75"/>
      <c r="F35" s="75"/>
      <c r="G35" s="75"/>
      <c r="H35" s="76">
        <f>H11+H12+H16+H25+H26+H27+H21+H30+H31+H32</f>
        <v>438</v>
      </c>
      <c r="I35" s="76"/>
    </row>
    <row r="37" spans="2:9">
      <c r="B37" t="s">
        <v>56</v>
      </c>
    </row>
    <row r="40" spans="2:9" ht="46" customHeight="1">
      <c r="B40" s="91" t="s">
        <v>57</v>
      </c>
      <c r="C40" s="91"/>
      <c r="D40" s="91"/>
      <c r="E40" s="91"/>
      <c r="F40" s="91"/>
      <c r="G40" s="91"/>
      <c r="H40" s="91"/>
      <c r="I40" s="91"/>
    </row>
  </sheetData>
  <mergeCells count="59">
    <mergeCell ref="B34:I34"/>
    <mergeCell ref="B35:G35"/>
    <mergeCell ref="H35:I35"/>
    <mergeCell ref="B40:I40"/>
    <mergeCell ref="B29:I29"/>
    <mergeCell ref="B30:G30"/>
    <mergeCell ref="H30:I30"/>
    <mergeCell ref="B31:G31"/>
    <mergeCell ref="H31:I31"/>
    <mergeCell ref="B32:G32"/>
    <mergeCell ref="H32:I32"/>
    <mergeCell ref="B26:C26"/>
    <mergeCell ref="D26:E26"/>
    <mergeCell ref="F26:G26"/>
    <mergeCell ref="H26:I26"/>
    <mergeCell ref="B27:C27"/>
    <mergeCell ref="D27:E27"/>
    <mergeCell ref="F27:G27"/>
    <mergeCell ref="H27:I27"/>
    <mergeCell ref="B23:I23"/>
    <mergeCell ref="D24:E24"/>
    <mergeCell ref="F24:G24"/>
    <mergeCell ref="H24:I24"/>
    <mergeCell ref="B25:C25"/>
    <mergeCell ref="D25:E25"/>
    <mergeCell ref="F25:G25"/>
    <mergeCell ref="H25:I25"/>
    <mergeCell ref="D20:E20"/>
    <mergeCell ref="F20:G20"/>
    <mergeCell ref="H20:I20"/>
    <mergeCell ref="D21:E21"/>
    <mergeCell ref="F21:G21"/>
    <mergeCell ref="H21:I21"/>
    <mergeCell ref="B17:C17"/>
    <mergeCell ref="D17:E17"/>
    <mergeCell ref="F17:G17"/>
    <mergeCell ref="H17:I17"/>
    <mergeCell ref="B19:I19"/>
    <mergeCell ref="B14:I14"/>
    <mergeCell ref="B16:C16"/>
    <mergeCell ref="D16:E16"/>
    <mergeCell ref="F16:G16"/>
    <mergeCell ref="H16:I16"/>
    <mergeCell ref="D15:E15"/>
    <mergeCell ref="F15:G15"/>
    <mergeCell ref="H15:I15"/>
    <mergeCell ref="B3:I3"/>
    <mergeCell ref="B9:I9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</mergeCells>
  <phoneticPr fontId="2" type="noConversion"/>
  <pageMargins left="0.7" right="0.7" top="0.75" bottom="0.75" header="0.3" footer="0.3"/>
  <pageSetup paperSize="9" scale="9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F122-A42E-D742-B14A-68563487FAFB}">
  <sheetPr>
    <pageSetUpPr fitToPage="1"/>
  </sheetPr>
  <dimension ref="B3:P43"/>
  <sheetViews>
    <sheetView showGridLines="0" topLeftCell="A2" workbookViewId="0">
      <selection activeCell="B27" sqref="B27:C27"/>
    </sheetView>
  </sheetViews>
  <sheetFormatPr baseColWidth="10" defaultRowHeight="16"/>
  <cols>
    <col min="11" max="11" width="97" customWidth="1"/>
  </cols>
  <sheetData>
    <row r="3" spans="2:9" ht="21">
      <c r="B3" s="55" t="s">
        <v>20</v>
      </c>
      <c r="C3" s="55"/>
      <c r="D3" s="55"/>
      <c r="E3" s="55"/>
      <c r="F3" s="55"/>
      <c r="G3" s="55"/>
      <c r="H3" s="55"/>
      <c r="I3" s="55"/>
    </row>
    <row r="5" spans="2:9">
      <c r="C5" s="17"/>
      <c r="D5" s="17"/>
      <c r="E5" s="17"/>
      <c r="G5" s="17" t="s">
        <v>45</v>
      </c>
    </row>
    <row r="6" spans="2:9">
      <c r="C6" s="17"/>
      <c r="D6" s="17"/>
      <c r="E6" s="17"/>
      <c r="G6" s="17" t="s">
        <v>46</v>
      </c>
    </row>
    <row r="7" spans="2:9">
      <c r="C7" s="17"/>
      <c r="D7" s="17"/>
      <c r="E7" s="17"/>
      <c r="G7" s="17" t="s">
        <v>47</v>
      </c>
    </row>
    <row r="9" spans="2:9" ht="18">
      <c r="B9" s="66" t="s">
        <v>31</v>
      </c>
      <c r="C9" s="66"/>
      <c r="D9" s="66"/>
      <c r="E9" s="66"/>
      <c r="F9" s="66"/>
      <c r="G9" s="66"/>
      <c r="H9" s="66"/>
      <c r="I9" s="66"/>
    </row>
    <row r="10" spans="2:9">
      <c r="D10" s="84" t="s">
        <v>0</v>
      </c>
      <c r="E10" s="85"/>
      <c r="F10" s="85" t="s">
        <v>39</v>
      </c>
      <c r="G10" s="85"/>
      <c r="H10" s="85" t="s">
        <v>2</v>
      </c>
      <c r="I10" s="85"/>
    </row>
    <row r="11" spans="2:9">
      <c r="B11" s="65" t="s">
        <v>25</v>
      </c>
      <c r="C11" s="65"/>
      <c r="D11" s="83">
        <v>25</v>
      </c>
      <c r="E11" s="83"/>
      <c r="F11" s="78">
        <f>600/60</f>
        <v>10</v>
      </c>
      <c r="G11" s="78"/>
      <c r="H11" s="68">
        <f>F11*D11</f>
        <v>250</v>
      </c>
      <c r="I11" s="69"/>
    </row>
    <row r="12" spans="2:9">
      <c r="B12" s="65" t="s">
        <v>26</v>
      </c>
      <c r="C12" s="65"/>
      <c r="D12" s="83">
        <v>29</v>
      </c>
      <c r="E12" s="83"/>
      <c r="F12" s="78">
        <f>30/60</f>
        <v>0.5</v>
      </c>
      <c r="G12" s="78"/>
      <c r="H12" s="68">
        <f>F12*D12</f>
        <v>14.5</v>
      </c>
      <c r="I12" s="69"/>
    </row>
    <row r="14" spans="2:9" ht="18">
      <c r="B14" s="66" t="s">
        <v>6</v>
      </c>
      <c r="C14" s="66"/>
      <c r="D14" s="66"/>
      <c r="E14" s="66"/>
      <c r="F14" s="66"/>
      <c r="G14" s="66"/>
      <c r="H14" s="66"/>
      <c r="I14" s="66"/>
    </row>
    <row r="15" spans="2:9">
      <c r="D15" s="86" t="s">
        <v>0</v>
      </c>
      <c r="E15" s="87"/>
      <c r="F15" s="87" t="s">
        <v>40</v>
      </c>
      <c r="G15" s="87"/>
      <c r="H15" s="87" t="s">
        <v>2</v>
      </c>
      <c r="I15" s="87"/>
    </row>
    <row r="16" spans="2:9">
      <c r="B16" s="65" t="s">
        <v>53</v>
      </c>
      <c r="C16" s="65"/>
      <c r="D16" s="73">
        <v>15</v>
      </c>
      <c r="E16" s="73"/>
      <c r="F16" s="67">
        <f>450/60</f>
        <v>7.5</v>
      </c>
      <c r="G16" s="67"/>
      <c r="H16" s="74">
        <f>F16*D16</f>
        <v>112.5</v>
      </c>
      <c r="I16" s="74"/>
    </row>
    <row r="17" spans="2:16">
      <c r="B17" s="65" t="s">
        <v>52</v>
      </c>
      <c r="C17" s="65"/>
      <c r="D17" s="78" t="s">
        <v>29</v>
      </c>
      <c r="E17" s="78"/>
      <c r="F17" s="78" t="s">
        <v>29</v>
      </c>
      <c r="G17" s="78"/>
      <c r="H17" s="78" t="s">
        <v>29</v>
      </c>
      <c r="I17" s="78"/>
    </row>
    <row r="18" spans="2:16">
      <c r="B18" s="16"/>
      <c r="C18" s="16"/>
      <c r="D18" s="16"/>
      <c r="E18" s="16"/>
      <c r="F18" s="16"/>
      <c r="G18" s="16"/>
      <c r="H18" s="11"/>
      <c r="I18" s="11"/>
    </row>
    <row r="19" spans="2:16" ht="18">
      <c r="B19" s="66" t="s">
        <v>13</v>
      </c>
      <c r="C19" s="66"/>
      <c r="D19" s="66"/>
      <c r="E19" s="66"/>
      <c r="F19" s="66"/>
      <c r="G19" s="66"/>
      <c r="H19" s="66"/>
      <c r="I19" s="66"/>
      <c r="K19" s="14"/>
      <c r="L19" s="14"/>
      <c r="M19" s="14"/>
      <c r="N19" s="14"/>
      <c r="O19" s="14"/>
      <c r="P19" s="14"/>
    </row>
    <row r="20" spans="2:16">
      <c r="D20" s="84" t="s">
        <v>44</v>
      </c>
      <c r="E20" s="85"/>
      <c r="F20" s="84" t="s">
        <v>43</v>
      </c>
      <c r="G20" s="85"/>
      <c r="H20" s="85" t="s">
        <v>16</v>
      </c>
      <c r="I20" s="85"/>
      <c r="K20" s="18"/>
      <c r="L20" s="18"/>
      <c r="M20" s="18"/>
      <c r="N20" s="18"/>
      <c r="O20" s="18"/>
      <c r="P20" s="18"/>
    </row>
    <row r="21" spans="2:16">
      <c r="B21" s="95" t="s">
        <v>62</v>
      </c>
      <c r="C21" s="96"/>
      <c r="D21" s="83">
        <v>-50</v>
      </c>
      <c r="E21" s="83"/>
      <c r="F21" s="78">
        <v>0.75</v>
      </c>
      <c r="G21" s="78"/>
      <c r="H21" s="68">
        <f>F21*D21</f>
        <v>-37.5</v>
      </c>
      <c r="I21" s="68"/>
      <c r="K21" s="34" t="s">
        <v>63</v>
      </c>
      <c r="L21" s="18"/>
      <c r="M21" s="18"/>
      <c r="N21" s="19"/>
      <c r="O21" s="19"/>
      <c r="P21" s="19"/>
    </row>
    <row r="23" spans="2:16" ht="18">
      <c r="B23" s="66" t="s">
        <v>5</v>
      </c>
      <c r="C23" s="66"/>
      <c r="D23" s="66"/>
      <c r="E23" s="66"/>
      <c r="F23" s="66"/>
      <c r="G23" s="66"/>
      <c r="H23" s="66"/>
      <c r="I23" s="66"/>
    </row>
    <row r="24" spans="2:16" ht="16" customHeight="1">
      <c r="B24" s="20"/>
      <c r="C24" s="20"/>
      <c r="D24" s="86" t="s">
        <v>0</v>
      </c>
      <c r="E24" s="87"/>
      <c r="F24" s="85" t="s">
        <v>39</v>
      </c>
      <c r="G24" s="85"/>
      <c r="H24" s="87" t="s">
        <v>2</v>
      </c>
      <c r="I24" s="87"/>
    </row>
    <row r="25" spans="2:16" ht="16" customHeight="1">
      <c r="B25" s="79" t="s">
        <v>50</v>
      </c>
      <c r="C25" s="79"/>
      <c r="D25" s="73">
        <v>1</v>
      </c>
      <c r="E25" s="73"/>
      <c r="F25" s="88">
        <f>F11+F12</f>
        <v>10.5</v>
      </c>
      <c r="G25" s="88"/>
      <c r="H25" s="71">
        <f>D25*F25</f>
        <v>10.5</v>
      </c>
      <c r="I25" s="71"/>
    </row>
    <row r="26" spans="2:16" ht="16" customHeight="1">
      <c r="B26" s="79" t="s">
        <v>51</v>
      </c>
      <c r="C26" s="79"/>
      <c r="D26" s="73">
        <v>1</v>
      </c>
      <c r="E26" s="73"/>
      <c r="F26" s="88">
        <v>0</v>
      </c>
      <c r="G26" s="88"/>
      <c r="H26" s="71">
        <f t="shared" ref="H26:H27" si="0">D26*F26</f>
        <v>0</v>
      </c>
      <c r="I26" s="71"/>
    </row>
    <row r="27" spans="2:16">
      <c r="B27" s="94" t="s">
        <v>55</v>
      </c>
      <c r="C27" s="99"/>
      <c r="D27" s="73">
        <v>1</v>
      </c>
      <c r="E27" s="73"/>
      <c r="F27" s="88">
        <v>0</v>
      </c>
      <c r="G27" s="88"/>
      <c r="H27" s="71">
        <f t="shared" si="0"/>
        <v>0</v>
      </c>
      <c r="I27" s="71"/>
    </row>
    <row r="28" spans="2:16">
      <c r="B28" s="24"/>
      <c r="C28" s="25"/>
      <c r="D28" s="21"/>
      <c r="E28" s="21"/>
      <c r="F28" s="23"/>
      <c r="G28" s="23"/>
      <c r="H28" s="22"/>
      <c r="I28" s="22"/>
    </row>
    <row r="29" spans="2:16" ht="18">
      <c r="B29" s="66" t="s">
        <v>30</v>
      </c>
      <c r="C29" s="66"/>
      <c r="D29" s="66"/>
      <c r="E29" s="66"/>
      <c r="F29" s="66"/>
      <c r="G29" s="66"/>
      <c r="H29" s="66"/>
      <c r="I29" s="66"/>
    </row>
    <row r="30" spans="2:16" ht="16" customHeight="1">
      <c r="B30" s="24"/>
      <c r="C30" s="25"/>
      <c r="D30" s="97" t="s">
        <v>59</v>
      </c>
      <c r="E30" s="97"/>
      <c r="F30" s="98" t="s">
        <v>58</v>
      </c>
      <c r="G30" s="98"/>
      <c r="H30" s="87" t="s">
        <v>2</v>
      </c>
      <c r="I30" s="87"/>
    </row>
    <row r="31" spans="2:16">
      <c r="B31" s="94" t="s">
        <v>61</v>
      </c>
      <c r="C31" s="94"/>
      <c r="D31" s="73">
        <v>8</v>
      </c>
      <c r="E31" s="73"/>
      <c r="F31" s="88">
        <v>2</v>
      </c>
      <c r="G31" s="88"/>
      <c r="H31" s="71">
        <f>D31*F31</f>
        <v>16</v>
      </c>
      <c r="I31" s="71"/>
    </row>
    <row r="33" spans="2:9" ht="18">
      <c r="B33" s="66" t="s">
        <v>54</v>
      </c>
      <c r="C33" s="66"/>
      <c r="D33" s="66"/>
      <c r="E33" s="66"/>
      <c r="F33" s="66"/>
      <c r="G33" s="66"/>
      <c r="H33" s="66"/>
      <c r="I33" s="66"/>
    </row>
    <row r="34" spans="2:9">
      <c r="B34" s="79" t="s">
        <v>48</v>
      </c>
      <c r="C34" s="79"/>
      <c r="D34" s="79"/>
      <c r="E34" s="79"/>
      <c r="F34" s="79"/>
      <c r="G34" s="79"/>
      <c r="H34" s="71">
        <v>22</v>
      </c>
      <c r="I34" s="71"/>
    </row>
    <row r="35" spans="2:9">
      <c r="B35" s="79" t="s">
        <v>49</v>
      </c>
      <c r="C35" s="79"/>
      <c r="D35" s="79"/>
      <c r="E35" s="79"/>
      <c r="F35" s="79"/>
      <c r="G35" s="79"/>
      <c r="H35" s="71">
        <v>50</v>
      </c>
      <c r="I35" s="71"/>
    </row>
    <row r="37" spans="2:9" ht="21">
      <c r="B37" s="77" t="s">
        <v>34</v>
      </c>
      <c r="C37" s="77"/>
      <c r="D37" s="77"/>
      <c r="E37" s="77"/>
      <c r="F37" s="77"/>
      <c r="G37" s="77"/>
      <c r="H37" s="77"/>
      <c r="I37" s="77"/>
    </row>
    <row r="38" spans="2:9" ht="21">
      <c r="B38" s="75"/>
      <c r="C38" s="75"/>
      <c r="D38" s="75"/>
      <c r="E38" s="75"/>
      <c r="F38" s="75"/>
      <c r="G38" s="75"/>
      <c r="H38" s="76">
        <f>H11+H12+H16+H25+H26+H27+H21+H31+H34+H35</f>
        <v>438</v>
      </c>
      <c r="I38" s="76"/>
    </row>
    <row r="40" spans="2:9">
      <c r="B40" t="s">
        <v>56</v>
      </c>
    </row>
    <row r="43" spans="2:9" ht="46" customHeight="1">
      <c r="B43" s="91" t="s">
        <v>57</v>
      </c>
      <c r="C43" s="91"/>
      <c r="D43" s="91"/>
      <c r="E43" s="91"/>
      <c r="F43" s="91"/>
      <c r="G43" s="91"/>
      <c r="H43" s="91"/>
      <c r="I43" s="91"/>
    </row>
  </sheetData>
  <mergeCells count="66">
    <mergeCell ref="B43:I43"/>
    <mergeCell ref="B3:I3"/>
    <mergeCell ref="B9:I9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4:I14"/>
    <mergeCell ref="D15:E15"/>
    <mergeCell ref="F15:G15"/>
    <mergeCell ref="H15:I15"/>
    <mergeCell ref="B16:C16"/>
    <mergeCell ref="D16:E16"/>
    <mergeCell ref="F16:G16"/>
    <mergeCell ref="H16:I16"/>
    <mergeCell ref="B19:I19"/>
    <mergeCell ref="B17:C17"/>
    <mergeCell ref="D17:E17"/>
    <mergeCell ref="F17:G17"/>
    <mergeCell ref="H17:I17"/>
    <mergeCell ref="B37:I37"/>
    <mergeCell ref="B38:G38"/>
    <mergeCell ref="H38:I38"/>
    <mergeCell ref="B34:G34"/>
    <mergeCell ref="H34:I34"/>
    <mergeCell ref="H20:I20"/>
    <mergeCell ref="F20:G20"/>
    <mergeCell ref="H21:I21"/>
    <mergeCell ref="F21:G21"/>
    <mergeCell ref="B35:G35"/>
    <mergeCell ref="H35:I35"/>
    <mergeCell ref="B33:I33"/>
    <mergeCell ref="D20:E20"/>
    <mergeCell ref="D21:E21"/>
    <mergeCell ref="H26:I26"/>
    <mergeCell ref="H27:I27"/>
    <mergeCell ref="B23:I23"/>
    <mergeCell ref="H25:I25"/>
    <mergeCell ref="B25:C25"/>
    <mergeCell ref="B26:C26"/>
    <mergeCell ref="B27:C27"/>
    <mergeCell ref="B21:C21"/>
    <mergeCell ref="D30:E30"/>
    <mergeCell ref="F30:G30"/>
    <mergeCell ref="H30:I30"/>
    <mergeCell ref="D24:E24"/>
    <mergeCell ref="D26:E26"/>
    <mergeCell ref="D27:E27"/>
    <mergeCell ref="H24:I24"/>
    <mergeCell ref="D25:E25"/>
    <mergeCell ref="F25:G25"/>
    <mergeCell ref="F26:G26"/>
    <mergeCell ref="F27:G27"/>
    <mergeCell ref="F24:G24"/>
    <mergeCell ref="D31:E31"/>
    <mergeCell ref="F31:G31"/>
    <mergeCell ref="H31:I31"/>
    <mergeCell ref="B31:C31"/>
    <mergeCell ref="B29:I29"/>
  </mergeCells>
  <phoneticPr fontId="2" type="noConversion"/>
  <pageMargins left="0.7" right="0.7" top="0.75" bottom="0.75" header="0.3" footer="0.3"/>
  <pageSetup paperSize="9" scale="9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D821-F198-744F-9BC2-A38DBFEF9CE0}">
  <sheetPr>
    <pageSetUpPr fitToPage="1"/>
  </sheetPr>
  <dimension ref="B3:P46"/>
  <sheetViews>
    <sheetView showGridLines="0" tabSelected="1" workbookViewId="0"/>
  </sheetViews>
  <sheetFormatPr baseColWidth="10" defaultRowHeight="16"/>
  <cols>
    <col min="11" max="11" width="97" customWidth="1"/>
  </cols>
  <sheetData>
    <row r="3" spans="2:11">
      <c r="B3" s="102" t="s">
        <v>20</v>
      </c>
      <c r="C3" s="102"/>
      <c r="D3" s="102"/>
      <c r="E3" s="102"/>
      <c r="F3" s="78" t="s">
        <v>68</v>
      </c>
      <c r="G3" s="78"/>
      <c r="H3" s="103" t="s">
        <v>65</v>
      </c>
      <c r="I3" s="103"/>
      <c r="K3" s="17"/>
    </row>
    <row r="4" spans="2:11">
      <c r="B4" s="102"/>
      <c r="C4" s="102"/>
      <c r="D4" s="102"/>
      <c r="E4" s="102"/>
      <c r="F4" s="78" t="s">
        <v>69</v>
      </c>
      <c r="G4" s="78"/>
      <c r="H4" s="103">
        <v>1112</v>
      </c>
      <c r="I4" s="103"/>
      <c r="K4" s="17"/>
    </row>
    <row r="5" spans="2:11">
      <c r="B5" s="102"/>
      <c r="C5" s="102"/>
      <c r="D5" s="102"/>
      <c r="E5" s="102"/>
      <c r="F5" s="78" t="s">
        <v>70</v>
      </c>
      <c r="G5" s="78"/>
      <c r="H5" s="103" t="s">
        <v>37</v>
      </c>
      <c r="I5" s="103"/>
      <c r="K5" s="17"/>
    </row>
    <row r="7" spans="2:11" ht="18">
      <c r="B7" s="66" t="s">
        <v>31</v>
      </c>
      <c r="C7" s="66"/>
      <c r="D7" s="66"/>
      <c r="E7" s="66"/>
      <c r="F7" s="66"/>
      <c r="G7" s="66"/>
      <c r="H7" s="66"/>
      <c r="I7" s="66"/>
    </row>
    <row r="8" spans="2:11">
      <c r="D8" s="84" t="s">
        <v>0</v>
      </c>
      <c r="E8" s="85"/>
      <c r="F8" s="85" t="s">
        <v>39</v>
      </c>
      <c r="G8" s="85"/>
      <c r="H8" s="85" t="s">
        <v>2</v>
      </c>
      <c r="I8" s="85"/>
    </row>
    <row r="9" spans="2:11">
      <c r="B9" s="65" t="s">
        <v>25</v>
      </c>
      <c r="C9" s="65"/>
      <c r="D9" s="83">
        <v>25</v>
      </c>
      <c r="E9" s="83"/>
      <c r="F9" s="78">
        <f>600/60</f>
        <v>10</v>
      </c>
      <c r="G9" s="78"/>
      <c r="H9" s="68">
        <f>F9*D9</f>
        <v>250</v>
      </c>
      <c r="I9" s="69"/>
    </row>
    <row r="10" spans="2:11">
      <c r="B10" s="65" t="s">
        <v>26</v>
      </c>
      <c r="C10" s="65"/>
      <c r="D10" s="83">
        <v>29</v>
      </c>
      <c r="E10" s="83"/>
      <c r="F10" s="78">
        <f>30/60</f>
        <v>0.5</v>
      </c>
      <c r="G10" s="78"/>
      <c r="H10" s="68">
        <f>F10*D10</f>
        <v>14.5</v>
      </c>
      <c r="I10" s="69"/>
    </row>
    <row r="12" spans="2:11" ht="18">
      <c r="B12" s="66" t="s">
        <v>6</v>
      </c>
      <c r="C12" s="66"/>
      <c r="D12" s="66"/>
      <c r="E12" s="66"/>
      <c r="F12" s="66"/>
      <c r="G12" s="66"/>
      <c r="H12" s="66"/>
      <c r="I12" s="66"/>
    </row>
    <row r="13" spans="2:11">
      <c r="D13" s="86" t="s">
        <v>0</v>
      </c>
      <c r="E13" s="87"/>
      <c r="F13" s="87" t="s">
        <v>40</v>
      </c>
      <c r="G13" s="87"/>
      <c r="H13" s="87" t="s">
        <v>2</v>
      </c>
      <c r="I13" s="87"/>
    </row>
    <row r="14" spans="2:11">
      <c r="B14" s="65" t="s">
        <v>53</v>
      </c>
      <c r="C14" s="65"/>
      <c r="D14" s="73">
        <v>15</v>
      </c>
      <c r="E14" s="73"/>
      <c r="F14" s="67">
        <f>450/60</f>
        <v>7.5</v>
      </c>
      <c r="G14" s="67"/>
      <c r="H14" s="74">
        <f>F14*D14</f>
        <v>112.5</v>
      </c>
      <c r="I14" s="74"/>
    </row>
    <row r="15" spans="2:11">
      <c r="B15" s="65" t="s">
        <v>52</v>
      </c>
      <c r="C15" s="65"/>
      <c r="D15" s="78" t="s">
        <v>29</v>
      </c>
      <c r="E15" s="78"/>
      <c r="F15" s="78" t="s">
        <v>29</v>
      </c>
      <c r="G15" s="78"/>
      <c r="H15" s="78" t="s">
        <v>29</v>
      </c>
      <c r="I15" s="78"/>
    </row>
    <row r="16" spans="2:11">
      <c r="B16" s="28"/>
      <c r="C16" s="28"/>
      <c r="D16" s="28"/>
      <c r="E16" s="28"/>
      <c r="F16" s="28"/>
      <c r="G16" s="28"/>
      <c r="H16" s="11"/>
      <c r="I16" s="11"/>
    </row>
    <row r="17" spans="2:16" ht="18">
      <c r="B17" s="66" t="s">
        <v>13</v>
      </c>
      <c r="C17" s="66"/>
      <c r="D17" s="66"/>
      <c r="E17" s="66"/>
      <c r="F17" s="66"/>
      <c r="G17" s="66"/>
      <c r="H17" s="66"/>
      <c r="I17" s="66"/>
      <c r="K17" s="14"/>
      <c r="L17" s="14"/>
      <c r="M17" s="14"/>
      <c r="N17" s="14"/>
      <c r="O17" s="14"/>
      <c r="P17" s="14"/>
    </row>
    <row r="18" spans="2:16">
      <c r="D18" s="84" t="s">
        <v>44</v>
      </c>
      <c r="E18" s="85"/>
      <c r="F18" s="84" t="s">
        <v>43</v>
      </c>
      <c r="G18" s="85"/>
      <c r="H18" s="85" t="s">
        <v>16</v>
      </c>
      <c r="I18" s="85"/>
      <c r="K18" s="18"/>
      <c r="L18" s="18"/>
      <c r="M18" s="18"/>
      <c r="N18" s="18"/>
      <c r="O18" s="18"/>
      <c r="P18" s="18"/>
    </row>
    <row r="19" spans="2:16">
      <c r="B19" s="100" t="s">
        <v>62</v>
      </c>
      <c r="C19" s="100"/>
      <c r="D19" s="83">
        <v>-50</v>
      </c>
      <c r="E19" s="83"/>
      <c r="F19" s="78">
        <v>0.75</v>
      </c>
      <c r="G19" s="78"/>
      <c r="H19" s="68">
        <f>F19*D19</f>
        <v>-37.5</v>
      </c>
      <c r="I19" s="68"/>
      <c r="K19" s="35"/>
      <c r="L19" s="18"/>
      <c r="M19" s="18"/>
      <c r="N19" s="19"/>
      <c r="O19" s="19"/>
      <c r="P19" s="19"/>
    </row>
    <row r="21" spans="2:16" ht="18">
      <c r="B21" s="66" t="s">
        <v>5</v>
      </c>
      <c r="C21" s="66"/>
      <c r="D21" s="66"/>
      <c r="E21" s="66"/>
      <c r="F21" s="66"/>
      <c r="G21" s="66"/>
      <c r="H21" s="66"/>
      <c r="I21" s="66"/>
    </row>
    <row r="22" spans="2:16" ht="16" customHeight="1">
      <c r="B22" s="20"/>
      <c r="C22" s="20"/>
      <c r="D22" s="86" t="s">
        <v>0</v>
      </c>
      <c r="E22" s="87"/>
      <c r="F22" s="85" t="s">
        <v>39</v>
      </c>
      <c r="G22" s="85"/>
      <c r="H22" s="87" t="s">
        <v>2</v>
      </c>
      <c r="I22" s="87"/>
    </row>
    <row r="23" spans="2:16" ht="16" customHeight="1">
      <c r="B23" s="79" t="s">
        <v>50</v>
      </c>
      <c r="C23" s="79"/>
      <c r="D23" s="73">
        <v>1</v>
      </c>
      <c r="E23" s="73"/>
      <c r="F23" s="88">
        <f>F9+F10</f>
        <v>10.5</v>
      </c>
      <c r="G23" s="88"/>
      <c r="H23" s="71">
        <f>D23*F23</f>
        <v>10.5</v>
      </c>
      <c r="I23" s="71"/>
    </row>
    <row r="24" spans="2:16" ht="16" customHeight="1">
      <c r="B24" s="79" t="s">
        <v>51</v>
      </c>
      <c r="C24" s="79"/>
      <c r="D24" s="73">
        <v>1</v>
      </c>
      <c r="E24" s="73"/>
      <c r="F24" s="88">
        <v>0</v>
      </c>
      <c r="G24" s="88"/>
      <c r="H24" s="71">
        <f t="shared" ref="H24:H25" si="0">D24*F24</f>
        <v>0</v>
      </c>
      <c r="I24" s="71"/>
    </row>
    <row r="25" spans="2:16">
      <c r="B25" s="101" t="s">
        <v>55</v>
      </c>
      <c r="C25" s="101"/>
      <c r="D25" s="73">
        <v>1</v>
      </c>
      <c r="E25" s="73"/>
      <c r="F25" s="88">
        <v>0</v>
      </c>
      <c r="G25" s="88"/>
      <c r="H25" s="71">
        <f t="shared" si="0"/>
        <v>0</v>
      </c>
      <c r="I25" s="71"/>
    </row>
    <row r="26" spans="2:16">
      <c r="B26" s="32"/>
      <c r="C26" s="33"/>
      <c r="D26" s="30"/>
      <c r="E26" s="30"/>
      <c r="F26" s="31"/>
      <c r="G26" s="31"/>
      <c r="H26" s="29"/>
      <c r="I26" s="29"/>
    </row>
    <row r="27" spans="2:16" ht="18">
      <c r="B27" s="66" t="s">
        <v>30</v>
      </c>
      <c r="C27" s="66"/>
      <c r="D27" s="66"/>
      <c r="E27" s="66"/>
      <c r="F27" s="66"/>
      <c r="G27" s="66"/>
      <c r="H27" s="66"/>
      <c r="I27" s="66"/>
    </row>
    <row r="28" spans="2:16" ht="16" customHeight="1">
      <c r="B28" s="32"/>
      <c r="C28" s="33"/>
      <c r="D28" s="97" t="s">
        <v>59</v>
      </c>
      <c r="E28" s="97"/>
      <c r="F28" s="98" t="s">
        <v>58</v>
      </c>
      <c r="G28" s="98"/>
      <c r="H28" s="87" t="s">
        <v>2</v>
      </c>
      <c r="I28" s="87"/>
    </row>
    <row r="29" spans="2:16">
      <c r="B29" s="101" t="s">
        <v>61</v>
      </c>
      <c r="C29" s="101"/>
      <c r="D29" s="73">
        <v>8</v>
      </c>
      <c r="E29" s="73"/>
      <c r="F29" s="88">
        <v>2</v>
      </c>
      <c r="G29" s="88"/>
      <c r="H29" s="71">
        <f>D29*F29</f>
        <v>16</v>
      </c>
      <c r="I29" s="71"/>
    </row>
    <row r="30" spans="2:16">
      <c r="B30" s="36"/>
      <c r="C30" s="36"/>
      <c r="D30" s="30"/>
      <c r="E30" s="30"/>
      <c r="F30" s="31"/>
      <c r="G30" s="31"/>
      <c r="H30" s="29"/>
      <c r="I30" s="29"/>
    </row>
    <row r="31" spans="2:16" ht="18">
      <c r="B31" s="66" t="s">
        <v>64</v>
      </c>
      <c r="C31" s="66"/>
      <c r="D31" s="66"/>
      <c r="E31" s="66"/>
      <c r="F31" s="66"/>
      <c r="G31" s="66"/>
      <c r="H31" s="66"/>
      <c r="I31" s="66"/>
    </row>
    <row r="32" spans="2:16" ht="16" customHeight="1">
      <c r="B32" s="36"/>
      <c r="C32" s="36"/>
      <c r="D32" s="97" t="s">
        <v>59</v>
      </c>
      <c r="E32" s="97"/>
      <c r="F32" s="98" t="s">
        <v>71</v>
      </c>
      <c r="G32" s="98"/>
      <c r="H32" s="87" t="s">
        <v>2</v>
      </c>
      <c r="I32" s="87"/>
    </row>
    <row r="33" spans="2:9">
      <c r="B33" s="101" t="s">
        <v>66</v>
      </c>
      <c r="C33" s="101"/>
      <c r="D33" s="73">
        <v>150</v>
      </c>
      <c r="E33" s="73"/>
      <c r="F33" s="88">
        <v>3</v>
      </c>
      <c r="G33" s="88"/>
      <c r="H33" s="71">
        <f>D33*F33</f>
        <v>450</v>
      </c>
      <c r="I33" s="71"/>
    </row>
    <row r="34" spans="2:9">
      <c r="B34" s="101" t="s">
        <v>67</v>
      </c>
      <c r="C34" s="101"/>
      <c r="D34" s="73">
        <v>50</v>
      </c>
      <c r="E34" s="73"/>
      <c r="F34" s="88">
        <v>2</v>
      </c>
      <c r="G34" s="88"/>
      <c r="H34" s="71">
        <f>D34*F34</f>
        <v>100</v>
      </c>
      <c r="I34" s="71"/>
    </row>
    <row r="36" spans="2:9" ht="18">
      <c r="B36" s="66" t="s">
        <v>54</v>
      </c>
      <c r="C36" s="66"/>
      <c r="D36" s="66"/>
      <c r="E36" s="66"/>
      <c r="F36" s="66"/>
      <c r="G36" s="66"/>
      <c r="H36" s="66"/>
      <c r="I36" s="66"/>
    </row>
    <row r="37" spans="2:9">
      <c r="B37" s="79" t="s">
        <v>48</v>
      </c>
      <c r="C37" s="79"/>
      <c r="D37" s="79"/>
      <c r="E37" s="79"/>
      <c r="F37" s="79"/>
      <c r="G37" s="79"/>
      <c r="H37" s="71">
        <v>22</v>
      </c>
      <c r="I37" s="71"/>
    </row>
    <row r="38" spans="2:9">
      <c r="B38" s="79" t="s">
        <v>49</v>
      </c>
      <c r="C38" s="79"/>
      <c r="D38" s="79"/>
      <c r="E38" s="79"/>
      <c r="F38" s="79"/>
      <c r="G38" s="79"/>
      <c r="H38" s="71">
        <v>50</v>
      </c>
      <c r="I38" s="71"/>
    </row>
    <row r="40" spans="2:9" ht="21">
      <c r="B40" s="77" t="s">
        <v>34</v>
      </c>
      <c r="C40" s="77"/>
      <c r="D40" s="77"/>
      <c r="E40" s="77"/>
      <c r="F40" s="77"/>
      <c r="G40" s="77"/>
      <c r="H40" s="77"/>
      <c r="I40" s="77"/>
    </row>
    <row r="41" spans="2:9" ht="21">
      <c r="B41" s="75"/>
      <c r="C41" s="75"/>
      <c r="D41" s="75"/>
      <c r="E41" s="75"/>
      <c r="F41" s="75"/>
      <c r="G41" s="75"/>
      <c r="H41" s="76">
        <f>H9+H10+H14+H23+H24+H25+H19+H29+H37+H38+H33+H34</f>
        <v>988</v>
      </c>
      <c r="I41" s="76"/>
    </row>
    <row r="43" spans="2:9">
      <c r="B43" t="s">
        <v>56</v>
      </c>
    </row>
    <row r="46" spans="2:9" ht="46" customHeight="1">
      <c r="B46" s="91" t="s">
        <v>57</v>
      </c>
      <c r="C46" s="91"/>
      <c r="D46" s="91"/>
      <c r="E46" s="91"/>
      <c r="F46" s="91"/>
      <c r="G46" s="91"/>
      <c r="H46" s="91"/>
      <c r="I46" s="91"/>
    </row>
  </sheetData>
  <mergeCells count="84">
    <mergeCell ref="D33:E33"/>
    <mergeCell ref="F33:G33"/>
    <mergeCell ref="H33:I33"/>
    <mergeCell ref="B34:C34"/>
    <mergeCell ref="D34:E34"/>
    <mergeCell ref="F34:G34"/>
    <mergeCell ref="H34:I34"/>
    <mergeCell ref="H32:I32"/>
    <mergeCell ref="F3:G3"/>
    <mergeCell ref="F4:G4"/>
    <mergeCell ref="F5:G5"/>
    <mergeCell ref="H3:I3"/>
    <mergeCell ref="H4:I4"/>
    <mergeCell ref="H5:I5"/>
    <mergeCell ref="F28:G28"/>
    <mergeCell ref="H28:I28"/>
    <mergeCell ref="B21:I21"/>
    <mergeCell ref="D22:E22"/>
    <mergeCell ref="F22:G22"/>
    <mergeCell ref="H22:I22"/>
    <mergeCell ref="B23:C23"/>
    <mergeCell ref="D23:E23"/>
    <mergeCell ref="F23:G23"/>
    <mergeCell ref="B41:G41"/>
    <mergeCell ref="H41:I41"/>
    <mergeCell ref="B46:I46"/>
    <mergeCell ref="B3:E5"/>
    <mergeCell ref="B31:I31"/>
    <mergeCell ref="B33:C33"/>
    <mergeCell ref="D32:E32"/>
    <mergeCell ref="F32:G32"/>
    <mergeCell ref="B36:I36"/>
    <mergeCell ref="B37:G37"/>
    <mergeCell ref="H37:I37"/>
    <mergeCell ref="B38:G38"/>
    <mergeCell ref="H38:I38"/>
    <mergeCell ref="B40:I40"/>
    <mergeCell ref="B27:I27"/>
    <mergeCell ref="D28:E28"/>
    <mergeCell ref="B29:C29"/>
    <mergeCell ref="D29:E29"/>
    <mergeCell ref="F29:G29"/>
    <mergeCell ref="H29:I29"/>
    <mergeCell ref="B24:C24"/>
    <mergeCell ref="D24:E24"/>
    <mergeCell ref="F24:G24"/>
    <mergeCell ref="H24:I24"/>
    <mergeCell ref="B25:C25"/>
    <mergeCell ref="D25:E25"/>
    <mergeCell ref="F25:G25"/>
    <mergeCell ref="H25:I25"/>
    <mergeCell ref="H23:I23"/>
    <mergeCell ref="B17:I17"/>
    <mergeCell ref="D18:E18"/>
    <mergeCell ref="F18:G18"/>
    <mergeCell ref="H18:I18"/>
    <mergeCell ref="B19:C19"/>
    <mergeCell ref="D19:E19"/>
    <mergeCell ref="F19:G19"/>
    <mergeCell ref="H19:I19"/>
    <mergeCell ref="B14:C14"/>
    <mergeCell ref="D14:E14"/>
    <mergeCell ref="F14:G14"/>
    <mergeCell ref="H14:I14"/>
    <mergeCell ref="B15:C15"/>
    <mergeCell ref="D15:E15"/>
    <mergeCell ref="F15:G15"/>
    <mergeCell ref="H15:I15"/>
    <mergeCell ref="D13:E13"/>
    <mergeCell ref="F13:G13"/>
    <mergeCell ref="H13:I13"/>
    <mergeCell ref="B7:I7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2:I12"/>
  </mergeCells>
  <phoneticPr fontId="2" type="noConversion"/>
  <pageMargins left="0.7" right="0.7" top="0.75" bottom="0.75" header="0.3" footer="0.3"/>
  <pageSetup paperSize="9" scale="9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7816-CA03-954C-93B5-BEF3AB6CB44A}">
  <sheetPr>
    <pageSetUpPr fitToPage="1"/>
  </sheetPr>
  <dimension ref="B3:P46"/>
  <sheetViews>
    <sheetView showGridLines="0" workbookViewId="0">
      <selection sqref="A1:A2"/>
    </sheetView>
  </sheetViews>
  <sheetFormatPr baseColWidth="10" defaultRowHeight="16"/>
  <cols>
    <col min="4" max="9" width="8.83203125" customWidth="1"/>
    <col min="11" max="11" width="97" customWidth="1"/>
  </cols>
  <sheetData>
    <row r="3" spans="2:11">
      <c r="B3" s="102" t="s">
        <v>20</v>
      </c>
      <c r="C3" s="102"/>
      <c r="D3" s="102"/>
      <c r="E3" s="102"/>
      <c r="F3" s="78" t="s">
        <v>68</v>
      </c>
      <c r="G3" s="78"/>
      <c r="H3" s="103" t="s">
        <v>65</v>
      </c>
      <c r="I3" s="103"/>
      <c r="K3" s="17"/>
    </row>
    <row r="4" spans="2:11">
      <c r="B4" s="102"/>
      <c r="C4" s="102"/>
      <c r="D4" s="102"/>
      <c r="E4" s="102"/>
      <c r="F4" s="78" t="s">
        <v>69</v>
      </c>
      <c r="G4" s="78"/>
      <c r="H4" s="103">
        <v>1112</v>
      </c>
      <c r="I4" s="103"/>
      <c r="K4" s="17"/>
    </row>
    <row r="5" spans="2:11">
      <c r="B5" s="102"/>
      <c r="C5" s="102"/>
      <c r="D5" s="102"/>
      <c r="E5" s="102"/>
      <c r="F5" s="78" t="s">
        <v>70</v>
      </c>
      <c r="G5" s="78"/>
      <c r="H5" s="103" t="s">
        <v>37</v>
      </c>
      <c r="I5" s="103"/>
      <c r="K5" s="17"/>
    </row>
    <row r="7" spans="2:11" ht="18">
      <c r="B7" s="66" t="s">
        <v>31</v>
      </c>
      <c r="C7" s="66"/>
      <c r="D7" s="66"/>
      <c r="E7" s="66"/>
      <c r="F7" s="66"/>
      <c r="G7" s="66"/>
      <c r="H7" s="66"/>
      <c r="I7" s="66"/>
    </row>
    <row r="8" spans="2:11">
      <c r="D8" s="85" t="s">
        <v>78</v>
      </c>
      <c r="E8" s="85"/>
      <c r="F8" s="85" t="s">
        <v>74</v>
      </c>
      <c r="G8" s="85"/>
      <c r="H8" s="85" t="s">
        <v>72</v>
      </c>
      <c r="I8" s="85"/>
    </row>
    <row r="9" spans="2:11">
      <c r="B9" s="65" t="s">
        <v>25</v>
      </c>
      <c r="C9" s="65"/>
      <c r="D9" s="83">
        <v>25</v>
      </c>
      <c r="E9" s="83"/>
      <c r="F9" s="78">
        <f>600/60</f>
        <v>10</v>
      </c>
      <c r="G9" s="78"/>
      <c r="H9" s="68">
        <f>F9*D9</f>
        <v>250</v>
      </c>
      <c r="I9" s="69"/>
    </row>
    <row r="10" spans="2:11">
      <c r="B10" s="65" t="s">
        <v>26</v>
      </c>
      <c r="C10" s="65"/>
      <c r="D10" s="83">
        <v>29</v>
      </c>
      <c r="E10" s="83"/>
      <c r="F10" s="78">
        <f>30/60</f>
        <v>0.5</v>
      </c>
      <c r="G10" s="78"/>
      <c r="H10" s="68">
        <f>F10*D10</f>
        <v>14.5</v>
      </c>
      <c r="I10" s="69"/>
    </row>
    <row r="12" spans="2:11" ht="18">
      <c r="B12" s="66" t="s">
        <v>6</v>
      </c>
      <c r="C12" s="66"/>
      <c r="D12" s="66"/>
      <c r="E12" s="66"/>
      <c r="F12" s="66"/>
      <c r="G12" s="66"/>
      <c r="H12" s="66"/>
      <c r="I12" s="66"/>
    </row>
    <row r="13" spans="2:11">
      <c r="D13" s="87" t="s">
        <v>78</v>
      </c>
      <c r="E13" s="87"/>
      <c r="F13" s="87" t="s">
        <v>75</v>
      </c>
      <c r="G13" s="87"/>
      <c r="H13" s="87" t="s">
        <v>72</v>
      </c>
      <c r="I13" s="87"/>
    </row>
    <row r="14" spans="2:11">
      <c r="B14" s="65" t="s">
        <v>53</v>
      </c>
      <c r="C14" s="65"/>
      <c r="D14" s="73">
        <v>15</v>
      </c>
      <c r="E14" s="73"/>
      <c r="F14" s="67">
        <f>450/60</f>
        <v>7.5</v>
      </c>
      <c r="G14" s="67"/>
      <c r="H14" s="74">
        <f>F14*D14</f>
        <v>112.5</v>
      </c>
      <c r="I14" s="74"/>
    </row>
    <row r="15" spans="2:11">
      <c r="B15" s="65" t="s">
        <v>52</v>
      </c>
      <c r="C15" s="65"/>
      <c r="D15" s="73">
        <v>0</v>
      </c>
      <c r="E15" s="73"/>
      <c r="F15" s="78">
        <v>0</v>
      </c>
      <c r="G15" s="78"/>
      <c r="H15" s="74">
        <v>0</v>
      </c>
      <c r="I15" s="74"/>
    </row>
    <row r="16" spans="2:11">
      <c r="B16" s="37"/>
      <c r="C16" s="37"/>
      <c r="D16" s="37"/>
      <c r="E16" s="37"/>
      <c r="F16" s="37"/>
      <c r="G16" s="37"/>
      <c r="H16" s="11"/>
      <c r="I16" s="11"/>
    </row>
    <row r="17" spans="2:16" ht="18">
      <c r="B17" s="66" t="s">
        <v>13</v>
      </c>
      <c r="C17" s="66"/>
      <c r="D17" s="66"/>
      <c r="E17" s="66"/>
      <c r="F17" s="66"/>
      <c r="G17" s="66"/>
      <c r="H17" s="66"/>
      <c r="I17" s="66"/>
      <c r="K17" s="14"/>
      <c r="L17" s="14"/>
      <c r="M17" s="14"/>
      <c r="N17" s="14"/>
      <c r="O17" s="14"/>
      <c r="P17" s="14"/>
    </row>
    <row r="18" spans="2:16">
      <c r="D18" s="85" t="s">
        <v>79</v>
      </c>
      <c r="E18" s="85"/>
      <c r="F18" s="85" t="s">
        <v>76</v>
      </c>
      <c r="G18" s="85"/>
      <c r="H18" s="85" t="s">
        <v>73</v>
      </c>
      <c r="I18" s="85"/>
      <c r="K18" s="18"/>
      <c r="L18" s="18"/>
      <c r="M18" s="18"/>
      <c r="N18" s="18"/>
      <c r="O18" s="18"/>
      <c r="P18" s="18"/>
    </row>
    <row r="19" spans="2:16">
      <c r="B19" s="100" t="s">
        <v>62</v>
      </c>
      <c r="C19" s="100"/>
      <c r="D19" s="83">
        <v>-50</v>
      </c>
      <c r="E19" s="83"/>
      <c r="F19" s="78">
        <v>0.75</v>
      </c>
      <c r="G19" s="78"/>
      <c r="H19" s="68">
        <f>F19*D19</f>
        <v>-37.5</v>
      </c>
      <c r="I19" s="68"/>
      <c r="K19" s="35"/>
      <c r="L19" s="18"/>
      <c r="M19" s="18"/>
      <c r="N19" s="19"/>
      <c r="O19" s="19"/>
      <c r="P19" s="19"/>
    </row>
    <row r="21" spans="2:16" ht="18">
      <c r="B21" s="66" t="s">
        <v>5</v>
      </c>
      <c r="C21" s="66"/>
      <c r="D21" s="66"/>
      <c r="E21" s="66"/>
      <c r="F21" s="66"/>
      <c r="G21" s="66"/>
      <c r="H21" s="66"/>
      <c r="I21" s="66"/>
    </row>
    <row r="22" spans="2:16" ht="16" customHeight="1">
      <c r="B22" s="20"/>
      <c r="C22" s="20"/>
      <c r="D22" s="87" t="s">
        <v>78</v>
      </c>
      <c r="E22" s="87"/>
      <c r="F22" s="85" t="s">
        <v>74</v>
      </c>
      <c r="G22" s="85"/>
      <c r="H22" s="87" t="s">
        <v>72</v>
      </c>
      <c r="I22" s="87"/>
    </row>
    <row r="23" spans="2:16" ht="16" customHeight="1">
      <c r="B23" s="79" t="s">
        <v>50</v>
      </c>
      <c r="C23" s="79"/>
      <c r="D23" s="73">
        <v>1</v>
      </c>
      <c r="E23" s="73"/>
      <c r="F23" s="88">
        <f>F9+F10</f>
        <v>10.5</v>
      </c>
      <c r="G23" s="88"/>
      <c r="H23" s="71">
        <f>D23*F23</f>
        <v>10.5</v>
      </c>
      <c r="I23" s="71"/>
    </row>
    <row r="24" spans="2:16" ht="16" customHeight="1">
      <c r="B24" s="79" t="s">
        <v>51</v>
      </c>
      <c r="C24" s="79"/>
      <c r="D24" s="73">
        <v>1</v>
      </c>
      <c r="E24" s="73"/>
      <c r="F24" s="88">
        <v>0</v>
      </c>
      <c r="G24" s="88"/>
      <c r="H24" s="71">
        <f t="shared" ref="H24:H25" si="0">D24*F24</f>
        <v>0</v>
      </c>
      <c r="I24" s="71"/>
    </row>
    <row r="25" spans="2:16">
      <c r="B25" s="101" t="s">
        <v>55</v>
      </c>
      <c r="C25" s="101"/>
      <c r="D25" s="73">
        <v>1</v>
      </c>
      <c r="E25" s="73"/>
      <c r="F25" s="88">
        <v>0</v>
      </c>
      <c r="G25" s="88"/>
      <c r="H25" s="71">
        <f t="shared" si="0"/>
        <v>0</v>
      </c>
      <c r="I25" s="71"/>
    </row>
    <row r="26" spans="2:16">
      <c r="B26" s="41"/>
      <c r="C26" s="42"/>
      <c r="D26" s="39"/>
      <c r="E26" s="39"/>
      <c r="F26" s="40"/>
      <c r="G26" s="40"/>
      <c r="H26" s="38"/>
      <c r="I26" s="38"/>
    </row>
    <row r="27" spans="2:16" ht="18">
      <c r="B27" s="66" t="s">
        <v>30</v>
      </c>
      <c r="C27" s="66"/>
      <c r="D27" s="66"/>
      <c r="E27" s="66"/>
      <c r="F27" s="66"/>
      <c r="G27" s="66"/>
      <c r="H27" s="66"/>
      <c r="I27" s="66"/>
    </row>
    <row r="28" spans="2:16" ht="16" customHeight="1">
      <c r="B28" s="41"/>
      <c r="C28" s="42"/>
      <c r="D28" s="97" t="s">
        <v>77</v>
      </c>
      <c r="E28" s="97"/>
      <c r="F28" s="98" t="s">
        <v>58</v>
      </c>
      <c r="G28" s="98"/>
      <c r="H28" s="87" t="s">
        <v>72</v>
      </c>
      <c r="I28" s="87"/>
    </row>
    <row r="29" spans="2:16">
      <c r="B29" s="101" t="s">
        <v>61</v>
      </c>
      <c r="C29" s="101"/>
      <c r="D29" s="73">
        <v>8</v>
      </c>
      <c r="E29" s="73"/>
      <c r="F29" s="88">
        <v>2</v>
      </c>
      <c r="G29" s="88"/>
      <c r="H29" s="71">
        <f>D29*F29</f>
        <v>16</v>
      </c>
      <c r="I29" s="71"/>
    </row>
    <row r="30" spans="2:16">
      <c r="B30" s="43"/>
      <c r="C30" s="43"/>
      <c r="D30" s="39"/>
      <c r="E30" s="39"/>
      <c r="F30" s="40"/>
      <c r="G30" s="40"/>
      <c r="H30" s="38"/>
      <c r="I30" s="38"/>
    </row>
    <row r="31" spans="2:16" ht="18">
      <c r="B31" s="66" t="s">
        <v>64</v>
      </c>
      <c r="C31" s="66"/>
      <c r="D31" s="66"/>
      <c r="E31" s="66"/>
      <c r="F31" s="66"/>
      <c r="G31" s="66"/>
      <c r="H31" s="66"/>
      <c r="I31" s="66"/>
    </row>
    <row r="32" spans="2:16" ht="16" customHeight="1">
      <c r="B32" s="43"/>
      <c r="C32" s="43"/>
      <c r="D32" s="97" t="s">
        <v>77</v>
      </c>
      <c r="E32" s="97"/>
      <c r="F32" s="98" t="s">
        <v>71</v>
      </c>
      <c r="G32" s="98"/>
      <c r="H32" s="87" t="s">
        <v>72</v>
      </c>
      <c r="I32" s="87"/>
    </row>
    <row r="33" spans="2:9">
      <c r="B33" s="101" t="s">
        <v>66</v>
      </c>
      <c r="C33" s="101"/>
      <c r="D33" s="73">
        <v>150</v>
      </c>
      <c r="E33" s="73"/>
      <c r="F33" s="88">
        <v>1</v>
      </c>
      <c r="G33" s="88"/>
      <c r="H33" s="71">
        <f>D33*F33</f>
        <v>150</v>
      </c>
      <c r="I33" s="71"/>
    </row>
    <row r="34" spans="2:9">
      <c r="B34" s="101" t="s">
        <v>67</v>
      </c>
      <c r="C34" s="101"/>
      <c r="D34" s="73">
        <v>50</v>
      </c>
      <c r="E34" s="73"/>
      <c r="F34" s="88">
        <v>2</v>
      </c>
      <c r="G34" s="88"/>
      <c r="H34" s="71">
        <f>D34*F34</f>
        <v>100</v>
      </c>
      <c r="I34" s="71"/>
    </row>
    <row r="36" spans="2:9" ht="18">
      <c r="B36" s="66" t="s">
        <v>54</v>
      </c>
      <c r="C36" s="66"/>
      <c r="D36" s="66"/>
      <c r="E36" s="66"/>
      <c r="F36" s="66"/>
      <c r="G36" s="66"/>
      <c r="H36" s="66"/>
      <c r="I36" s="66"/>
    </row>
    <row r="37" spans="2:9">
      <c r="B37" s="79" t="s">
        <v>48</v>
      </c>
      <c r="C37" s="79"/>
      <c r="D37" s="79"/>
      <c r="E37" s="79"/>
      <c r="F37" s="79"/>
      <c r="G37" s="79"/>
      <c r="H37" s="71">
        <v>22</v>
      </c>
      <c r="I37" s="71"/>
    </row>
    <row r="38" spans="2:9">
      <c r="B38" s="79" t="s">
        <v>49</v>
      </c>
      <c r="C38" s="79"/>
      <c r="D38" s="79"/>
      <c r="E38" s="79"/>
      <c r="F38" s="79"/>
      <c r="G38" s="79"/>
      <c r="H38" s="71">
        <v>50</v>
      </c>
      <c r="I38" s="71"/>
    </row>
    <row r="40" spans="2:9" ht="21">
      <c r="B40" s="77" t="s">
        <v>34</v>
      </c>
      <c r="C40" s="77"/>
      <c r="D40" s="77"/>
      <c r="E40" s="77"/>
      <c r="F40" s="77"/>
      <c r="G40" s="77"/>
      <c r="H40" s="77"/>
      <c r="I40" s="77"/>
    </row>
    <row r="41" spans="2:9" ht="21">
      <c r="B41" s="75"/>
      <c r="C41" s="75"/>
      <c r="D41" s="75"/>
      <c r="E41" s="75"/>
      <c r="F41" s="75"/>
      <c r="G41" s="75"/>
      <c r="H41" s="76">
        <f>H9+H10+H14+H23+H24+H25+H19+H29+H37+H38+H33+H34</f>
        <v>688</v>
      </c>
      <c r="I41" s="76"/>
    </row>
    <row r="43" spans="2:9">
      <c r="B43" t="s">
        <v>56</v>
      </c>
    </row>
    <row r="46" spans="2:9" ht="46" customHeight="1">
      <c r="B46" s="91" t="s">
        <v>57</v>
      </c>
      <c r="C46" s="91"/>
      <c r="D46" s="91"/>
      <c r="E46" s="91"/>
      <c r="F46" s="91"/>
      <c r="G46" s="91"/>
      <c r="H46" s="91"/>
      <c r="I46" s="91"/>
    </row>
  </sheetData>
  <mergeCells count="84">
    <mergeCell ref="B46:I46"/>
    <mergeCell ref="B34:C34"/>
    <mergeCell ref="D34:E34"/>
    <mergeCell ref="F34:G34"/>
    <mergeCell ref="H34:I34"/>
    <mergeCell ref="B36:I36"/>
    <mergeCell ref="B37:G37"/>
    <mergeCell ref="H37:I37"/>
    <mergeCell ref="B38:G38"/>
    <mergeCell ref="H38:I38"/>
    <mergeCell ref="B40:I40"/>
    <mergeCell ref="B41:G41"/>
    <mergeCell ref="H41:I41"/>
    <mergeCell ref="B31:I31"/>
    <mergeCell ref="D32:E32"/>
    <mergeCell ref="F32:G32"/>
    <mergeCell ref="H32:I32"/>
    <mergeCell ref="B33:C33"/>
    <mergeCell ref="D33:E33"/>
    <mergeCell ref="F33:G33"/>
    <mergeCell ref="H33:I33"/>
    <mergeCell ref="B27:I27"/>
    <mergeCell ref="D28:E28"/>
    <mergeCell ref="F28:G28"/>
    <mergeCell ref="H28:I28"/>
    <mergeCell ref="B29:C29"/>
    <mergeCell ref="D29:E29"/>
    <mergeCell ref="F29:G29"/>
    <mergeCell ref="H29:I29"/>
    <mergeCell ref="B24:C24"/>
    <mergeCell ref="D24:E24"/>
    <mergeCell ref="F24:G24"/>
    <mergeCell ref="H24:I24"/>
    <mergeCell ref="B25:C25"/>
    <mergeCell ref="D25:E25"/>
    <mergeCell ref="F25:G25"/>
    <mergeCell ref="H25:I25"/>
    <mergeCell ref="B21:I21"/>
    <mergeCell ref="D22:E22"/>
    <mergeCell ref="F22:G22"/>
    <mergeCell ref="H22:I22"/>
    <mergeCell ref="B23:C23"/>
    <mergeCell ref="D23:E23"/>
    <mergeCell ref="F23:G23"/>
    <mergeCell ref="H23:I23"/>
    <mergeCell ref="B17:I17"/>
    <mergeCell ref="D18:E18"/>
    <mergeCell ref="F18:G18"/>
    <mergeCell ref="H18:I18"/>
    <mergeCell ref="B19:C19"/>
    <mergeCell ref="D19:E19"/>
    <mergeCell ref="F19:G19"/>
    <mergeCell ref="H19:I19"/>
    <mergeCell ref="B14:C14"/>
    <mergeCell ref="D14:E14"/>
    <mergeCell ref="F14:G14"/>
    <mergeCell ref="H14:I14"/>
    <mergeCell ref="B15:C15"/>
    <mergeCell ref="D15:E15"/>
    <mergeCell ref="F15:G15"/>
    <mergeCell ref="H15:I15"/>
    <mergeCell ref="D13:E13"/>
    <mergeCell ref="F13:G13"/>
    <mergeCell ref="H13:I13"/>
    <mergeCell ref="B7:I7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2:I12"/>
    <mergeCell ref="B3:E5"/>
    <mergeCell ref="F3:G3"/>
    <mergeCell ref="H3:I3"/>
    <mergeCell ref="F4:G4"/>
    <mergeCell ref="H4:I4"/>
    <mergeCell ref="F5:G5"/>
    <mergeCell ref="H5:I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v1</vt:lpstr>
      <vt:lpstr>v2</vt:lpstr>
      <vt:lpstr>v3.1</vt:lpstr>
      <vt:lpstr>v3.2</vt:lpstr>
      <vt:lpstr>v3.3</vt:lpstr>
      <vt:lpstr>v3.3.1</vt:lpstr>
      <vt:lpstr>v3.1!Print_Area</vt:lpstr>
      <vt:lpstr>v3.2!Print_Area</vt:lpstr>
      <vt:lpstr>v3.3!Print_Area</vt:lpstr>
      <vt:lpstr>v3.3.1!Print_Area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cp:lastPrinted>2018-11-23T11:25:00Z</cp:lastPrinted>
  <dcterms:created xsi:type="dcterms:W3CDTF">2018-10-24T06:16:11Z</dcterms:created>
  <dcterms:modified xsi:type="dcterms:W3CDTF">2018-11-30T10:03:16Z</dcterms:modified>
</cp:coreProperties>
</file>