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 M\Dropbox\Edinburgh\Teaching\Multilevel modelling\Lab classes\Lab 6 - Binomial\"/>
    </mc:Choice>
  </mc:AlternateContent>
  <bookViews>
    <workbookView xWindow="0" yWindow="0" windowWidth="19200" windowHeight="6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2" i="1"/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0" i="1"/>
  <c r="B23" i="1"/>
  <c r="B24" i="1"/>
  <c r="B25" i="1"/>
  <c r="B26" i="1"/>
  <c r="B27" i="1"/>
  <c r="B28" i="1"/>
  <c r="B29" i="1"/>
  <c r="B22" i="1"/>
  <c r="G8" i="1"/>
  <c r="G7" i="1"/>
</calcChain>
</file>

<file path=xl/sharedStrings.xml><?xml version="1.0" encoding="utf-8"?>
<sst xmlns="http://schemas.openxmlformats.org/spreadsheetml/2006/main" count="25" uniqueCount="25">
  <si>
    <t>Estimate</t>
  </si>
  <si>
    <t>Std. error</t>
  </si>
  <si>
    <t>z value</t>
  </si>
  <si>
    <t>p(&gt;|z|)</t>
  </si>
  <si>
    <t>constant</t>
  </si>
  <si>
    <t>mage</t>
  </si>
  <si>
    <t>RANDOM EFFECT</t>
  </si>
  <si>
    <t>Groups</t>
  </si>
  <si>
    <t>Name</t>
  </si>
  <si>
    <t xml:space="preserve">Variance </t>
  </si>
  <si>
    <t>Std. dev</t>
  </si>
  <si>
    <t>Comm</t>
  </si>
  <si>
    <t>intercept</t>
  </si>
  <si>
    <t>FIXED EFFECTS</t>
  </si>
  <si>
    <t>EXP(estimate)</t>
  </si>
  <si>
    <t>Our age variable is centred (equal to age - 13)</t>
  </si>
  <si>
    <t>Original age variable</t>
  </si>
  <si>
    <t>Centred age variable</t>
  </si>
  <si>
    <t>Log odds</t>
  </si>
  <si>
    <t>Odds</t>
  </si>
  <si>
    <t>Probability</t>
  </si>
  <si>
    <t>Calculating probabilities using our fixed effects</t>
  </si>
  <si>
    <t>Modelled</t>
  </si>
  <si>
    <t>This Excel spreadsheet explores the lab class 6 regression results from input 12</t>
  </si>
  <si>
    <t>In particular the calculations explore the meaning of the age (or centred age) regression coefficient and shows how to calculate predicted probabilities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</si>
</sst>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2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298450</xdr:colOff>
      <xdr:row>15</xdr:row>
      <xdr:rowOff>0</xdr:rowOff>
    </xdr:from>
    <xdr:ext cx="4362450" cy="2754985"/>
    <xdr:sp macro="" textlink="">
      <xdr:nvSpPr>
        <xdr:cNvPr id="2" name="TextBox 1"/>
        <xdr:cNvSpPr txBox="1"/>
      </xdr:nvSpPr>
      <xdr:spPr>
        <a:xfrm>
          <a:off x="6229350" y="2209800"/>
          <a:ext cx="4362450" cy="275498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rtl="0" eaLnBrk="1" latinLnBrk="0" hangingPunct="1"/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Logistic regression</a:t>
          </a:r>
          <a:r>
            <a:rPr lang="en-GB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model</a:t>
          </a:r>
          <a:endParaRPr lang="en-GB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ln(p(y)/(1-p(y)))=b</a:t>
          </a:r>
          <a:r>
            <a:rPr lang="en-GB" sz="16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+b</a:t>
          </a:r>
          <a:r>
            <a:rPr lang="en-GB" sz="16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6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ln(p(y)/(1-p(y)))=0.49-0.03*age</a:t>
          </a:r>
          <a:r>
            <a:rPr lang="en-GB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mother</a:t>
          </a:r>
          <a:endParaRPr lang="en-GB" sz="1600">
            <a:effectLst/>
          </a:endParaRPr>
        </a:p>
        <a:p>
          <a:pPr rtl="0" eaLnBrk="1" latinLnBrk="0" hangingPunct="1"/>
          <a:endParaRPr lang="en-GB" sz="16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endParaRPr lang="en-GB" sz="16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GB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p(y) = probability of </a:t>
          </a:r>
          <a:r>
            <a:rPr lang="en-GB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antenatal care from a medically-trained provider (a doctor, nurse or midwife) at least once before her most recent live birth</a:t>
          </a:r>
        </a:p>
        <a:p>
          <a:pPr rtl="0" eaLnBrk="1" latinLnBrk="0" hangingPunct="1"/>
          <a:endParaRPr lang="en-GB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GB" sz="16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x1=age of mother</a:t>
          </a:r>
          <a:endParaRPr lang="en-GB" sz="1600">
            <a:effectLst/>
          </a:endParaRPr>
        </a:p>
      </xdr:txBody>
    </xdr:sp>
    <xdr:clientData/>
  </xdr:oneCellAnchor>
  <xdr:oneCellAnchor>
    <xdr:from>
      <xdr:col>5</xdr:col>
      <xdr:colOff>285750</xdr:colOff>
      <xdr:row>30</xdr:row>
      <xdr:rowOff>63500</xdr:rowOff>
    </xdr:from>
    <xdr:ext cx="5621411" cy="2675732"/>
    <xdr:sp macro="" textlink="">
      <xdr:nvSpPr>
        <xdr:cNvPr id="3" name="TextBox 2"/>
        <xdr:cNvSpPr txBox="1"/>
      </xdr:nvSpPr>
      <xdr:spPr>
        <a:xfrm>
          <a:off x="6216650" y="5035550"/>
          <a:ext cx="5621411" cy="267573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We can calculate log odds using the equation above and our model </a:t>
          </a:r>
        </a:p>
        <a:p>
          <a:r>
            <a:rPr lang="en-GB" sz="1100"/>
            <a:t>estimates: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ln(p(y)/(1-p(y)))=b</a:t>
          </a:r>
          <a:r>
            <a:rPr lang="en-GB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+b</a:t>
          </a:r>
          <a:r>
            <a:rPr lang="en-GB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n-GB">
            <a:effectLst/>
          </a:endParaRPr>
        </a:p>
        <a:p>
          <a:endParaRPr lang="en-GB" sz="1100"/>
        </a:p>
        <a:p>
          <a:r>
            <a:rPr lang="en-GB" sz="1100" b="1"/>
            <a:t>At age 13 (0r age 0 after centring)</a:t>
          </a: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ln(p(y)/(1-p(y)))=</a:t>
          </a:r>
          <a:r>
            <a:rPr lang="en-GB" sz="1100" baseline="0"/>
            <a:t>Model log odds = 0.49-0.03*0 =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0.068061 </a:t>
          </a:r>
          <a:endParaRPr lang="en-GB" sz="1100" baseline="0"/>
        </a:p>
        <a:p>
          <a:endParaRPr lang="en-GB" sz="1100" baseline="0"/>
        </a:p>
        <a:p>
          <a:r>
            <a:rPr lang="en-GB" sz="1100" baseline="0"/>
            <a:t>We can calculate the odds of receiving antenatal care by taking the exponential of the log odds</a:t>
          </a:r>
        </a:p>
        <a:p>
          <a:r>
            <a:rPr lang="en-GB" sz="1100" baseline="0"/>
            <a:t>p(y)/(1-p(y))=exp(0.068061)=1.070431</a:t>
          </a:r>
        </a:p>
        <a:p>
          <a:endParaRPr lang="en-GB" sz="1100" baseline="0"/>
        </a:p>
        <a:p>
          <a:r>
            <a:rPr lang="en-GB" sz="1100" baseline="0"/>
            <a:t>Finally the probability of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receiving antenatal care  at age 13 can also be derived</a:t>
          </a:r>
        </a:p>
        <a:p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odds/(1+odds)</a:t>
          </a:r>
        </a:p>
        <a:p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1.070431/(1+1.070431)</a:t>
          </a:r>
          <a:endParaRPr lang="en-GB" sz="1100" baseline="0"/>
        </a:p>
      </xdr:txBody>
    </xdr:sp>
    <xdr:clientData/>
  </xdr:oneCellAnchor>
  <xdr:oneCellAnchor>
    <xdr:from>
      <xdr:col>7</xdr:col>
      <xdr:colOff>374650</xdr:colOff>
      <xdr:row>3</xdr:row>
      <xdr:rowOff>152400</xdr:rowOff>
    </xdr:from>
    <xdr:ext cx="3740063" cy="436786"/>
    <xdr:sp macro="" textlink="">
      <xdr:nvSpPr>
        <xdr:cNvPr id="4" name="TextBox 3"/>
        <xdr:cNvSpPr txBox="1"/>
      </xdr:nvSpPr>
      <xdr:spPr>
        <a:xfrm>
          <a:off x="7524750" y="152400"/>
          <a:ext cx="3740063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A one year increase in age is associated with a decline in odds</a:t>
          </a:r>
        </a:p>
        <a:p>
          <a:r>
            <a:rPr lang="en-GB" sz="1100"/>
            <a:t>by a factor of 0.97.</a:t>
          </a:r>
        </a:p>
      </xdr:txBody>
    </xdr:sp>
    <xdr:clientData/>
  </xdr:oneCellAnchor>
  <xdr:twoCellAnchor>
    <xdr:from>
      <xdr:col>7</xdr:col>
      <xdr:colOff>25400</xdr:colOff>
      <xdr:row>5</xdr:row>
      <xdr:rowOff>2493</xdr:rowOff>
    </xdr:from>
    <xdr:to>
      <xdr:col>7</xdr:col>
      <xdr:colOff>374650</xdr:colOff>
      <xdr:row>7</xdr:row>
      <xdr:rowOff>101600</xdr:rowOff>
    </xdr:to>
    <xdr:cxnSp macro="">
      <xdr:nvCxnSpPr>
        <xdr:cNvPr id="6" name="Straight Arrow Connector 5"/>
        <xdr:cNvCxnSpPr>
          <a:stCxn id="4" idx="1"/>
        </xdr:cNvCxnSpPr>
      </xdr:nvCxnSpPr>
      <xdr:spPr>
        <a:xfrm flipH="1">
          <a:off x="7175500" y="370793"/>
          <a:ext cx="349250" cy="4674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476250</xdr:colOff>
      <xdr:row>8</xdr:row>
      <xdr:rowOff>0</xdr:rowOff>
    </xdr:from>
    <xdr:ext cx="4146456" cy="436786"/>
    <xdr:sp macro="" textlink="">
      <xdr:nvSpPr>
        <xdr:cNvPr id="7" name="TextBox 6"/>
        <xdr:cNvSpPr txBox="1"/>
      </xdr:nvSpPr>
      <xdr:spPr>
        <a:xfrm>
          <a:off x="7626350" y="920750"/>
          <a:ext cx="4146456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A one year increase in age is associated with a decline in the log odds</a:t>
          </a:r>
        </a:p>
        <a:p>
          <a:r>
            <a:rPr lang="en-GB" sz="1100"/>
            <a:t>by 0.03</a:t>
          </a:r>
        </a:p>
      </xdr:txBody>
    </xdr:sp>
    <xdr:clientData/>
  </xdr:oneCellAnchor>
  <xdr:twoCellAnchor>
    <xdr:from>
      <xdr:col>1</xdr:col>
      <xdr:colOff>1250950</xdr:colOff>
      <xdr:row>8</xdr:row>
      <xdr:rowOff>0</xdr:rowOff>
    </xdr:from>
    <xdr:to>
      <xdr:col>7</xdr:col>
      <xdr:colOff>482600</xdr:colOff>
      <xdr:row>10</xdr:row>
      <xdr:rowOff>44450</xdr:rowOff>
    </xdr:to>
    <xdr:cxnSp macro="">
      <xdr:nvCxnSpPr>
        <xdr:cNvPr id="9" name="Straight Arrow Connector 8"/>
        <xdr:cNvCxnSpPr/>
      </xdr:nvCxnSpPr>
      <xdr:spPr>
        <a:xfrm flipH="1" flipV="1">
          <a:off x="4044950" y="920750"/>
          <a:ext cx="358775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381000</xdr:colOff>
      <xdr:row>46</xdr:row>
      <xdr:rowOff>76200</xdr:rowOff>
    </xdr:from>
    <xdr:ext cx="5080878" cy="953466"/>
    <xdr:sp macro="" textlink="">
      <xdr:nvSpPr>
        <xdr:cNvPr id="10" name="TextBox 9"/>
        <xdr:cNvSpPr txBox="1"/>
      </xdr:nvSpPr>
      <xdr:spPr>
        <a:xfrm>
          <a:off x="6311900" y="7994650"/>
          <a:ext cx="5080878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Note</a:t>
          </a:r>
          <a:r>
            <a:rPr lang="en-GB" sz="1100" baseline="0"/>
            <a:t>:</a:t>
          </a:r>
          <a:endParaRPr lang="en-GB" sz="1100"/>
        </a:p>
        <a:p>
          <a:r>
            <a:rPr lang="en-GB" sz="1100"/>
            <a:t>Difference in log odds from one year to the next is -0.03 e.g. -0.74086--0.70851=-0.03</a:t>
          </a:r>
        </a:p>
        <a:p>
          <a:r>
            <a:rPr lang="en-GB" sz="1100"/>
            <a:t>Ratio in odds from one year to the next is 0.97 e.g. 0.476704/0.492379= 0.97</a:t>
          </a:r>
        </a:p>
        <a:p>
          <a:endParaRPr lang="en-GB" sz="1100"/>
        </a:p>
        <a:p>
          <a:r>
            <a:rPr lang="en-GB" sz="1100"/>
            <a:t>Look at how these relate to the initial regression</a:t>
          </a:r>
          <a:r>
            <a:rPr lang="en-GB" sz="1100" baseline="0"/>
            <a:t> estimates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4" sqref="A4"/>
    </sheetView>
  </sheetViews>
  <sheetFormatPr defaultRowHeight="14.5" x14ac:dyDescent="0.35"/>
  <cols>
    <col min="1" max="1" width="40" bestFit="1" customWidth="1"/>
    <col min="2" max="2" width="18.7265625" customWidth="1"/>
  </cols>
  <sheetData>
    <row r="1" spans="1:7" x14ac:dyDescent="0.35">
      <c r="A1" s="7" t="s">
        <v>23</v>
      </c>
    </row>
    <row r="2" spans="1:7" x14ac:dyDescent="0.35">
      <c r="A2" s="7" t="s">
        <v>24</v>
      </c>
    </row>
    <row r="4" spans="1:7" x14ac:dyDescent="0.35">
      <c r="A4" t="s">
        <v>13</v>
      </c>
    </row>
    <row r="6" spans="1:7" x14ac:dyDescent="0.35">
      <c r="A6" s="4"/>
      <c r="B6" s="5" t="s">
        <v>0</v>
      </c>
      <c r="C6" s="4" t="s">
        <v>1</v>
      </c>
      <c r="D6" s="4" t="s">
        <v>2</v>
      </c>
      <c r="E6" s="4" t="s">
        <v>3</v>
      </c>
      <c r="F6" s="4"/>
      <c r="G6" s="4" t="s">
        <v>14</v>
      </c>
    </row>
    <row r="7" spans="1:7" x14ac:dyDescent="0.35">
      <c r="A7" t="s">
        <v>4</v>
      </c>
      <c r="B7" s="2">
        <v>0.48870200000000003</v>
      </c>
      <c r="C7" s="2">
        <v>9.0506000000000003E-2</v>
      </c>
      <c r="D7" s="2">
        <v>5.4</v>
      </c>
      <c r="E7">
        <v>6.6800000000000003E-8</v>
      </c>
      <c r="G7" s="2">
        <f>EXP(B7)</f>
        <v>1.630198847973573</v>
      </c>
    </row>
    <row r="8" spans="1:7" x14ac:dyDescent="0.35">
      <c r="A8" s="3" t="s">
        <v>5</v>
      </c>
      <c r="B8" s="6">
        <v>-3.2356999999999997E-2</v>
      </c>
      <c r="C8" s="6">
        <v>5.0000000000000001E-3</v>
      </c>
      <c r="D8" s="6">
        <v>-6.181</v>
      </c>
      <c r="E8" s="3">
        <v>6.3699999999999997E-10</v>
      </c>
      <c r="F8" s="3"/>
      <c r="G8" s="6">
        <f>EXP(B8)</f>
        <v>0.9681608869396493</v>
      </c>
    </row>
    <row r="10" spans="1:7" x14ac:dyDescent="0.35">
      <c r="A10" t="s">
        <v>6</v>
      </c>
    </row>
    <row r="11" spans="1:7" x14ac:dyDescent="0.35">
      <c r="A11" s="1"/>
    </row>
    <row r="12" spans="1:7" x14ac:dyDescent="0.35">
      <c r="A12" t="s">
        <v>7</v>
      </c>
      <c r="B12" t="s">
        <v>8</v>
      </c>
      <c r="C12" t="s">
        <v>9</v>
      </c>
      <c r="D12" t="s">
        <v>10</v>
      </c>
    </row>
    <row r="13" spans="1:7" x14ac:dyDescent="0.35">
      <c r="A13" t="s">
        <v>11</v>
      </c>
      <c r="B13" t="s">
        <v>12</v>
      </c>
      <c r="C13">
        <v>1.462</v>
      </c>
      <c r="D13">
        <v>1.2090000000000001</v>
      </c>
    </row>
    <row r="17" spans="1:5" x14ac:dyDescent="0.35">
      <c r="A17" t="s">
        <v>21</v>
      </c>
    </row>
    <row r="19" spans="1:5" x14ac:dyDescent="0.35">
      <c r="A19" t="s">
        <v>15</v>
      </c>
    </row>
    <row r="20" spans="1:5" x14ac:dyDescent="0.35">
      <c r="A20" s="9"/>
      <c r="B20" s="9"/>
      <c r="C20" s="10" t="s">
        <v>22</v>
      </c>
      <c r="D20" s="10"/>
      <c r="E20" s="10"/>
    </row>
    <row r="21" spans="1:5" x14ac:dyDescent="0.35">
      <c r="A21" s="8" t="s">
        <v>16</v>
      </c>
      <c r="B21" s="8" t="s">
        <v>17</v>
      </c>
      <c r="C21" s="8" t="s">
        <v>18</v>
      </c>
      <c r="D21" s="8" t="s">
        <v>19</v>
      </c>
      <c r="E21" s="8" t="s">
        <v>20</v>
      </c>
    </row>
    <row r="22" spans="1:5" x14ac:dyDescent="0.35">
      <c r="A22">
        <v>13</v>
      </c>
      <c r="B22">
        <f>A22-13</f>
        <v>0</v>
      </c>
      <c r="C22">
        <f>B$7+B$8*A22</f>
        <v>6.8061000000000094E-2</v>
      </c>
      <c r="D22">
        <f>EXP(C22)</f>
        <v>1.0704306027540469</v>
      </c>
      <c r="E22">
        <f>D22/(1+D22)</f>
        <v>0.51700868472972761</v>
      </c>
    </row>
    <row r="23" spans="1:5" x14ac:dyDescent="0.35">
      <c r="A23">
        <v>14</v>
      </c>
      <c r="B23">
        <f t="shared" ref="B23:B49" si="0">A23-13</f>
        <v>1</v>
      </c>
      <c r="C23">
        <f t="shared" ref="C23:C49" si="1">B$7+B$8*A23</f>
        <v>3.5704000000000069E-2</v>
      </c>
      <c r="D23">
        <f t="shared" ref="D23:D49" si="2">EXP(C23)</f>
        <v>1.0363490417697012</v>
      </c>
      <c r="E23">
        <f t="shared" ref="E23:E49" si="3">D23/(1+D23)</f>
        <v>0.5089250519002656</v>
      </c>
    </row>
    <row r="24" spans="1:5" x14ac:dyDescent="0.35">
      <c r="A24">
        <v>15</v>
      </c>
      <c r="B24">
        <f t="shared" si="0"/>
        <v>2</v>
      </c>
      <c r="C24">
        <f t="shared" si="1"/>
        <v>3.3470000000000444E-3</v>
      </c>
      <c r="D24">
        <f t="shared" si="2"/>
        <v>1.0033526074588097</v>
      </c>
      <c r="E24">
        <f t="shared" si="3"/>
        <v>0.50083674921886623</v>
      </c>
    </row>
    <row r="25" spans="1:5" x14ac:dyDescent="0.35">
      <c r="A25">
        <v>16</v>
      </c>
      <c r="B25">
        <f t="shared" si="0"/>
        <v>3</v>
      </c>
      <c r="C25">
        <f t="shared" si="1"/>
        <v>-2.9009999999999925E-2</v>
      </c>
      <c r="D25">
        <f t="shared" si="2"/>
        <v>0.97140675035053092</v>
      </c>
      <c r="E25">
        <f t="shared" si="3"/>
        <v>0.49274800858717127</v>
      </c>
    </row>
    <row r="26" spans="1:5" x14ac:dyDescent="0.35">
      <c r="A26">
        <v>17</v>
      </c>
      <c r="B26">
        <f t="shared" si="0"/>
        <v>4</v>
      </c>
      <c r="C26">
        <f t="shared" si="1"/>
        <v>-6.1366999999999894E-2</v>
      </c>
      <c r="D26">
        <f t="shared" si="2"/>
        <v>0.9404780209985325</v>
      </c>
      <c r="E26">
        <f t="shared" si="3"/>
        <v>0.48466306282334531</v>
      </c>
    </row>
    <row r="27" spans="1:5" x14ac:dyDescent="0.35">
      <c r="A27">
        <v>18</v>
      </c>
      <c r="B27">
        <f t="shared" si="0"/>
        <v>5</v>
      </c>
      <c r="C27">
        <f t="shared" si="1"/>
        <v>-9.3723999999999863E-2</v>
      </c>
      <c r="D27">
        <f t="shared" si="2"/>
        <v>0.91053403495718532</v>
      </c>
      <c r="E27">
        <f t="shared" si="3"/>
        <v>0.47658613680629364</v>
      </c>
    </row>
    <row r="28" spans="1:5" x14ac:dyDescent="0.35">
      <c r="A28">
        <v>19</v>
      </c>
      <c r="B28">
        <f t="shared" si="0"/>
        <v>6</v>
      </c>
      <c r="C28">
        <f t="shared" si="1"/>
        <v>-0.12608099999999994</v>
      </c>
      <c r="D28">
        <f t="shared" si="2"/>
        <v>0.88154343887288611</v>
      </c>
      <c r="E28">
        <f t="shared" si="3"/>
        <v>0.46852143865515167</v>
      </c>
    </row>
    <row r="29" spans="1:5" x14ac:dyDescent="0.35">
      <c r="A29">
        <v>20</v>
      </c>
      <c r="B29">
        <f t="shared" si="0"/>
        <v>7</v>
      </c>
      <c r="C29">
        <f t="shared" si="1"/>
        <v>-0.15843799999999991</v>
      </c>
      <c r="D29">
        <f t="shared" si="2"/>
        <v>0.85347587765500188</v>
      </c>
      <c r="E29">
        <f t="shared" si="3"/>
        <v>0.46047315098311964</v>
      </c>
    </row>
    <row r="30" spans="1:5" x14ac:dyDescent="0.35">
      <c r="A30">
        <f>A29+1</f>
        <v>21</v>
      </c>
      <c r="B30">
        <f t="shared" si="0"/>
        <v>8</v>
      </c>
      <c r="C30">
        <f t="shared" si="1"/>
        <v>-0.19079499999999988</v>
      </c>
      <c r="D30">
        <f t="shared" si="2"/>
        <v>0.82630196269206224</v>
      </c>
      <c r="E30">
        <f t="shared" si="3"/>
        <v>0.45244542226415341</v>
      </c>
    </row>
    <row r="31" spans="1:5" x14ac:dyDescent="0.35">
      <c r="A31">
        <f t="shared" ref="A31:A49" si="4">A30+1</f>
        <v>22</v>
      </c>
      <c r="B31">
        <f t="shared" si="0"/>
        <v>9</v>
      </c>
      <c r="C31">
        <f t="shared" si="1"/>
        <v>-0.22315199999999996</v>
      </c>
      <c r="D31">
        <f t="shared" si="2"/>
        <v>0.79999324107991987</v>
      </c>
      <c r="E31">
        <f t="shared" si="3"/>
        <v>0.44444235835016682</v>
      </c>
    </row>
    <row r="32" spans="1:5" x14ac:dyDescent="0.35">
      <c r="A32">
        <f t="shared" si="4"/>
        <v>23</v>
      </c>
      <c r="B32">
        <f t="shared" si="0"/>
        <v>10</v>
      </c>
      <c r="C32">
        <f t="shared" si="1"/>
        <v>-0.25550899999999993</v>
      </c>
      <c r="D32">
        <f t="shared" si="2"/>
        <v>0.77452216582965994</v>
      </c>
      <c r="E32">
        <f t="shared" si="3"/>
        <v>0.43646801417526387</v>
      </c>
    </row>
    <row r="33" spans="1:5" x14ac:dyDescent="0.35">
      <c r="A33">
        <f t="shared" si="4"/>
        <v>24</v>
      </c>
      <c r="B33">
        <f t="shared" si="0"/>
        <v>11</v>
      </c>
      <c r="C33">
        <f t="shared" si="1"/>
        <v>-0.2878659999999999</v>
      </c>
      <c r="D33">
        <f t="shared" si="2"/>
        <v>0.74986206702406166</v>
      </c>
      <c r="E33">
        <f t="shared" si="3"/>
        <v>0.4285263856821182</v>
      </c>
    </row>
    <row r="34" spans="1:5" x14ac:dyDescent="0.35">
      <c r="A34">
        <f t="shared" si="4"/>
        <v>25</v>
      </c>
      <c r="B34">
        <f t="shared" si="0"/>
        <v>12</v>
      </c>
      <c r="C34">
        <f t="shared" si="1"/>
        <v>-0.32022299999999987</v>
      </c>
      <c r="D34">
        <f t="shared" si="2"/>
        <v>0.72598712389241427</v>
      </c>
      <c r="E34">
        <f t="shared" si="3"/>
        <v>0.42062140200396253</v>
      </c>
    </row>
    <row r="35" spans="1:5" x14ac:dyDescent="0.35">
      <c r="A35">
        <f t="shared" si="4"/>
        <v>26</v>
      </c>
      <c r="B35">
        <f t="shared" si="0"/>
        <v>13</v>
      </c>
      <c r="C35">
        <f t="shared" si="1"/>
        <v>-0.35257999999999984</v>
      </c>
      <c r="D35">
        <f t="shared" si="2"/>
        <v>0.70287233777444491</v>
      </c>
      <c r="E35">
        <f t="shared" si="3"/>
        <v>0.41275691793376484</v>
      </c>
    </row>
    <row r="36" spans="1:5" x14ac:dyDescent="0.35">
      <c r="A36">
        <f t="shared" si="4"/>
        <v>27</v>
      </c>
      <c r="B36">
        <f t="shared" si="0"/>
        <v>14</v>
      </c>
      <c r="C36">
        <f t="shared" si="1"/>
        <v>-0.38493699999999992</v>
      </c>
      <c r="D36">
        <f t="shared" si="2"/>
        <v>0.6804935059450512</v>
      </c>
      <c r="E36">
        <f t="shared" si="3"/>
        <v>0.40493670671007165</v>
      </c>
    </row>
    <row r="37" spans="1:5" x14ac:dyDescent="0.35">
      <c r="A37">
        <f t="shared" si="4"/>
        <v>28</v>
      </c>
      <c r="B37">
        <f t="shared" si="0"/>
        <v>15</v>
      </c>
      <c r="C37">
        <f t="shared" si="1"/>
        <v>-0.41729399999999989</v>
      </c>
      <c r="D37">
        <f t="shared" si="2"/>
        <v>0.65882719627243236</v>
      </c>
      <c r="E37">
        <f t="shared" si="3"/>
        <v>0.39716445314671095</v>
      </c>
    </row>
    <row r="38" spans="1:5" x14ac:dyDescent="0.35">
      <c r="A38">
        <f t="shared" si="4"/>
        <v>29</v>
      </c>
      <c r="B38">
        <f t="shared" si="0"/>
        <v>16</v>
      </c>
      <c r="C38">
        <f t="shared" si="1"/>
        <v>-0.44965099999999986</v>
      </c>
      <c r="D38">
        <f t="shared" si="2"/>
        <v>0.63785072268308052</v>
      </c>
      <c r="E38">
        <f t="shared" si="3"/>
        <v>0.38944374713110091</v>
      </c>
    </row>
    <row r="39" spans="1:5" x14ac:dyDescent="0.35">
      <c r="A39">
        <f t="shared" si="4"/>
        <v>30</v>
      </c>
      <c r="B39">
        <f t="shared" si="0"/>
        <v>17</v>
      </c>
      <c r="C39">
        <f t="shared" si="1"/>
        <v>-0.48200799999999994</v>
      </c>
      <c r="D39">
        <f t="shared" si="2"/>
        <v>0.6175421214079474</v>
      </c>
      <c r="E39">
        <f t="shared" si="3"/>
        <v>0.38177807751332243</v>
      </c>
    </row>
    <row r="40" spans="1:5" x14ac:dyDescent="0.35">
      <c r="A40">
        <f t="shared" si="4"/>
        <v>31</v>
      </c>
      <c r="B40">
        <f t="shared" si="0"/>
        <v>18</v>
      </c>
      <c r="C40">
        <f t="shared" si="1"/>
        <v>-0.51436499999999996</v>
      </c>
      <c r="D40">
        <f t="shared" si="2"/>
        <v>0.59788012798491086</v>
      </c>
      <c r="E40">
        <f t="shared" si="3"/>
        <v>0.37417082640541904</v>
      </c>
    </row>
    <row r="41" spans="1:5" x14ac:dyDescent="0.35">
      <c r="A41">
        <f t="shared" si="4"/>
        <v>32</v>
      </c>
      <c r="B41">
        <f t="shared" si="0"/>
        <v>19</v>
      </c>
      <c r="C41">
        <f t="shared" si="1"/>
        <v>-0.54672199999999993</v>
      </c>
      <c r="D41">
        <f t="shared" si="2"/>
        <v>0.57884415499346242</v>
      </c>
      <c r="E41">
        <f t="shared" si="3"/>
        <v>0.36662526390760797</v>
      </c>
    </row>
    <row r="42" spans="1:5" x14ac:dyDescent="0.35">
      <c r="A42">
        <f t="shared" si="4"/>
        <v>33</v>
      </c>
      <c r="B42">
        <f t="shared" si="0"/>
        <v>20</v>
      </c>
      <c r="C42">
        <f t="shared" si="1"/>
        <v>-0.5790789999999999</v>
      </c>
      <c r="D42">
        <f t="shared" si="2"/>
        <v>0.56041427049830239</v>
      </c>
      <c r="E42">
        <f t="shared" si="3"/>
        <v>0.35914454327525458</v>
      </c>
    </row>
    <row r="43" spans="1:5" x14ac:dyDescent="0.35">
      <c r="A43">
        <f t="shared" si="4"/>
        <v>34</v>
      </c>
      <c r="B43">
        <f t="shared" si="0"/>
        <v>21</v>
      </c>
      <c r="C43">
        <f t="shared" si="1"/>
        <v>-0.61143599999999987</v>
      </c>
      <c r="D43">
        <f t="shared" si="2"/>
        <v>0.54257117717927295</v>
      </c>
      <c r="E43">
        <f t="shared" si="3"/>
        <v>0.35173169653760294</v>
      </c>
    </row>
    <row r="44" spans="1:5" x14ac:dyDescent="0.35">
      <c r="A44">
        <f t="shared" si="4"/>
        <v>35</v>
      </c>
      <c r="B44">
        <f t="shared" si="0"/>
        <v>22</v>
      </c>
      <c r="C44">
        <f t="shared" si="1"/>
        <v>-0.64379299999999984</v>
      </c>
      <c r="D44">
        <f t="shared" si="2"/>
        <v>0.5252961921257745</v>
      </c>
      <c r="E44">
        <f t="shared" si="3"/>
        <v>0.34438963057639305</v>
      </c>
    </row>
    <row r="45" spans="1:5" x14ac:dyDescent="0.35">
      <c r="A45">
        <f t="shared" si="4"/>
        <v>36</v>
      </c>
      <c r="B45">
        <f t="shared" si="0"/>
        <v>23</v>
      </c>
      <c r="C45">
        <f t="shared" si="1"/>
        <v>-0.67614999999999981</v>
      </c>
      <c r="D45">
        <f t="shared" si="2"/>
        <v>0.50857122727451021</v>
      </c>
      <c r="E45">
        <f t="shared" si="3"/>
        <v>0.33712112366966618</v>
      </c>
    </row>
    <row r="46" spans="1:5" x14ac:dyDescent="0.35">
      <c r="A46">
        <f t="shared" si="4"/>
        <v>37</v>
      </c>
      <c r="B46">
        <f t="shared" si="0"/>
        <v>24</v>
      </c>
      <c r="C46">
        <f t="shared" si="1"/>
        <v>-0.708507</v>
      </c>
      <c r="D46">
        <f t="shared" si="2"/>
        <v>0.49237877047007572</v>
      </c>
      <c r="E46">
        <f t="shared" si="3"/>
        <v>0.32992882250327388</v>
      </c>
    </row>
    <row r="47" spans="1:5" x14ac:dyDescent="0.35">
      <c r="A47">
        <f t="shared" si="4"/>
        <v>38</v>
      </c>
      <c r="B47">
        <f t="shared" si="0"/>
        <v>25</v>
      </c>
      <c r="C47">
        <f t="shared" si="1"/>
        <v>-0.74086399999999997</v>
      </c>
      <c r="D47">
        <f t="shared" si="2"/>
        <v>0.4767018671285625</v>
      </c>
      <c r="E47">
        <f t="shared" si="3"/>
        <v>0.32281523964990055</v>
      </c>
    </row>
    <row r="48" spans="1:5" x14ac:dyDescent="0.35">
      <c r="A48">
        <f t="shared" si="4"/>
        <v>39</v>
      </c>
      <c r="B48">
        <f t="shared" si="0"/>
        <v>26</v>
      </c>
      <c r="C48">
        <f t="shared" si="1"/>
        <v>-0.77322099999999994</v>
      </c>
      <c r="D48">
        <f t="shared" si="2"/>
        <v>0.46152410248497588</v>
      </c>
      <c r="E48">
        <f t="shared" si="3"/>
        <v>0.31578275151279639</v>
      </c>
    </row>
    <row r="49" spans="1:5" x14ac:dyDescent="0.35">
      <c r="A49" s="3">
        <f t="shared" si="4"/>
        <v>40</v>
      </c>
      <c r="B49" s="3">
        <f t="shared" si="0"/>
        <v>27</v>
      </c>
      <c r="C49" s="3">
        <f t="shared" si="1"/>
        <v>-0.80557799999999991</v>
      </c>
      <c r="D49" s="3">
        <f t="shared" si="2"/>
        <v>0.44682958440587989</v>
      </c>
      <c r="E49" s="3">
        <f t="shared" si="3"/>
        <v>0.30883359672892241</v>
      </c>
    </row>
  </sheetData>
  <mergeCells count="1">
    <mergeCell ref="C20:E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</dc:creator>
  <cp:lastModifiedBy>Alan M</cp:lastModifiedBy>
  <dcterms:created xsi:type="dcterms:W3CDTF">2020-03-23T22:18:29Z</dcterms:created>
  <dcterms:modified xsi:type="dcterms:W3CDTF">2020-03-23T23:12:50Z</dcterms:modified>
</cp:coreProperties>
</file>