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618" yWindow="0" windowWidth="19395" windowHeight="1099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Sheet2!$K$1:$K$114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5" i="2" l="1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5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4" i="2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R4" i="1"/>
  <c r="A5" i="1"/>
  <c r="M4" i="1"/>
  <c r="S4" i="1"/>
  <c r="Q4" i="1"/>
  <c r="T5" i="2"/>
  <c r="U5" i="2"/>
  <c r="T6" i="2"/>
  <c r="U6" i="2"/>
  <c r="T7" i="2"/>
  <c r="U7" i="2"/>
  <c r="T8" i="2"/>
  <c r="U8" i="2"/>
  <c r="T9" i="2"/>
  <c r="U9" i="2"/>
  <c r="T10" i="2"/>
  <c r="U10" i="2"/>
  <c r="T11" i="2"/>
  <c r="U11" i="2"/>
  <c r="T12" i="2"/>
  <c r="U12" i="2"/>
  <c r="T13" i="2"/>
  <c r="U13" i="2"/>
  <c r="T14" i="2"/>
  <c r="U14" i="2"/>
  <c r="T15" i="2"/>
  <c r="U15" i="2"/>
  <c r="T16" i="2"/>
  <c r="U16" i="2"/>
  <c r="T17" i="2"/>
  <c r="U17" i="2"/>
  <c r="T18" i="2"/>
  <c r="U18" i="2"/>
  <c r="T19" i="2"/>
  <c r="U19" i="2"/>
  <c r="T20" i="2"/>
  <c r="U20" i="2"/>
  <c r="T21" i="2"/>
  <c r="U21" i="2"/>
  <c r="T22" i="2"/>
  <c r="U22" i="2"/>
  <c r="T23" i="2"/>
  <c r="U23" i="2"/>
  <c r="T24" i="2"/>
  <c r="U24" i="2"/>
  <c r="T25" i="2"/>
  <c r="U25" i="2"/>
  <c r="T26" i="2"/>
  <c r="U26" i="2"/>
  <c r="T27" i="2"/>
  <c r="U27" i="2"/>
  <c r="T28" i="2"/>
  <c r="U28" i="2"/>
  <c r="T29" i="2"/>
  <c r="U29" i="2"/>
  <c r="T30" i="2"/>
  <c r="U30" i="2"/>
  <c r="T31" i="2"/>
  <c r="U31" i="2"/>
  <c r="T32" i="2"/>
  <c r="U32" i="2"/>
  <c r="T33" i="2"/>
  <c r="U33" i="2"/>
  <c r="T34" i="2"/>
  <c r="U34" i="2"/>
  <c r="T35" i="2"/>
  <c r="U35" i="2"/>
  <c r="T36" i="2"/>
  <c r="U36" i="2"/>
  <c r="T37" i="2"/>
  <c r="U37" i="2"/>
  <c r="T38" i="2"/>
  <c r="U38" i="2"/>
  <c r="T39" i="2"/>
  <c r="U39" i="2"/>
  <c r="T40" i="2"/>
  <c r="U40" i="2"/>
  <c r="T41" i="2"/>
  <c r="U41" i="2"/>
  <c r="T42" i="2"/>
  <c r="U42" i="2"/>
  <c r="T43" i="2"/>
  <c r="U43" i="2"/>
  <c r="T44" i="2"/>
  <c r="U44" i="2"/>
  <c r="T45" i="2"/>
  <c r="U45" i="2"/>
  <c r="T46" i="2"/>
  <c r="U46" i="2"/>
  <c r="T47" i="2"/>
  <c r="U47" i="2"/>
  <c r="T48" i="2"/>
  <c r="U48" i="2"/>
  <c r="T49" i="2"/>
  <c r="U49" i="2"/>
  <c r="T50" i="2"/>
  <c r="U50" i="2"/>
  <c r="T51" i="2"/>
  <c r="U51" i="2"/>
  <c r="T52" i="2"/>
  <c r="U52" i="2"/>
  <c r="T53" i="2"/>
  <c r="U53" i="2"/>
  <c r="T54" i="2"/>
  <c r="U54" i="2"/>
  <c r="T55" i="2"/>
  <c r="U55" i="2"/>
  <c r="T56" i="2"/>
  <c r="U56" i="2"/>
  <c r="T57" i="2"/>
  <c r="U57" i="2"/>
  <c r="T58" i="2"/>
  <c r="U58" i="2"/>
  <c r="T59" i="2"/>
  <c r="U59" i="2"/>
  <c r="T60" i="2"/>
  <c r="U60" i="2"/>
  <c r="T61" i="2"/>
  <c r="U61" i="2"/>
  <c r="T62" i="2"/>
  <c r="U62" i="2"/>
  <c r="T63" i="2"/>
  <c r="U63" i="2"/>
  <c r="T64" i="2"/>
  <c r="U64" i="2"/>
  <c r="T65" i="2"/>
  <c r="U65" i="2"/>
  <c r="T66" i="2"/>
  <c r="U66" i="2"/>
  <c r="T67" i="2"/>
  <c r="U67" i="2"/>
  <c r="T68" i="2"/>
  <c r="U68" i="2"/>
  <c r="T69" i="2"/>
  <c r="U69" i="2"/>
  <c r="T70" i="2"/>
  <c r="U70" i="2"/>
  <c r="T71" i="2"/>
  <c r="U71" i="2"/>
  <c r="T72" i="2"/>
  <c r="U72" i="2"/>
  <c r="T73" i="2"/>
  <c r="U73" i="2"/>
  <c r="T74" i="2"/>
  <c r="U74" i="2"/>
  <c r="T75" i="2"/>
  <c r="U75" i="2"/>
  <c r="T76" i="2"/>
  <c r="U76" i="2"/>
  <c r="T77" i="2"/>
  <c r="U77" i="2"/>
  <c r="T78" i="2"/>
  <c r="U78" i="2"/>
  <c r="T79" i="2"/>
  <c r="U79" i="2"/>
  <c r="T80" i="2"/>
  <c r="U80" i="2"/>
  <c r="T81" i="2"/>
  <c r="U81" i="2"/>
  <c r="T82" i="2"/>
  <c r="U82" i="2"/>
  <c r="T83" i="2"/>
  <c r="U83" i="2"/>
  <c r="T84" i="2"/>
  <c r="U84" i="2"/>
  <c r="T85" i="2"/>
  <c r="U85" i="2"/>
  <c r="T86" i="2"/>
  <c r="U86" i="2"/>
  <c r="T87" i="2"/>
  <c r="U87" i="2"/>
  <c r="T88" i="2"/>
  <c r="U88" i="2"/>
  <c r="T89" i="2"/>
  <c r="U89" i="2"/>
  <c r="T90" i="2"/>
  <c r="U90" i="2"/>
  <c r="T91" i="2"/>
  <c r="U91" i="2"/>
  <c r="T92" i="2"/>
  <c r="U92" i="2"/>
  <c r="T93" i="2"/>
  <c r="U93" i="2"/>
  <c r="T94" i="2"/>
  <c r="U94" i="2"/>
  <c r="T95" i="2"/>
  <c r="U95" i="2"/>
  <c r="T96" i="2"/>
  <c r="U96" i="2"/>
  <c r="T97" i="2"/>
  <c r="U97" i="2"/>
  <c r="T98" i="2"/>
  <c r="U98" i="2"/>
  <c r="T99" i="2"/>
  <c r="U99" i="2"/>
  <c r="T100" i="2"/>
  <c r="U100" i="2"/>
  <c r="T101" i="2"/>
  <c r="U101" i="2"/>
  <c r="T102" i="2"/>
  <c r="U102" i="2"/>
  <c r="T103" i="2"/>
  <c r="U103" i="2"/>
  <c r="U4" i="2"/>
  <c r="T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A5" i="2"/>
  <c r="N4" i="2"/>
  <c r="S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4" i="1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A100" i="2"/>
  <c r="A95" i="2"/>
  <c r="A90" i="2"/>
  <c r="A85" i="2"/>
  <c r="A80" i="2"/>
  <c r="A75" i="2"/>
  <c r="A70" i="2"/>
  <c r="A65" i="2"/>
  <c r="A60" i="2"/>
  <c r="A55" i="2"/>
  <c r="A50" i="2"/>
  <c r="A45" i="2"/>
  <c r="A40" i="2"/>
  <c r="A35" i="2"/>
  <c r="A30" i="2"/>
  <c r="A25" i="2"/>
  <c r="A20" i="2"/>
  <c r="A15" i="2"/>
  <c r="A10" i="2"/>
  <c r="M48" i="1"/>
  <c r="M47" i="1"/>
  <c r="M46" i="1"/>
  <c r="M45" i="1"/>
  <c r="M44" i="1"/>
  <c r="M8" i="1"/>
  <c r="M7" i="1"/>
  <c r="M6" i="1"/>
  <c r="A100" i="1"/>
  <c r="A95" i="1"/>
  <c r="A90" i="1"/>
  <c r="A85" i="1"/>
  <c r="A80" i="1"/>
  <c r="A75" i="1"/>
  <c r="A70" i="1"/>
  <c r="A65" i="1"/>
  <c r="A60" i="1"/>
  <c r="A55" i="1"/>
  <c r="A50" i="1"/>
  <c r="A45" i="1"/>
  <c r="A40" i="1"/>
  <c r="A35" i="1"/>
  <c r="A30" i="1"/>
  <c r="A25" i="1"/>
  <c r="A10" i="1"/>
  <c r="A20" i="1"/>
  <c r="A15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5" i="1"/>
  <c r="L6" i="1"/>
  <c r="L7" i="1"/>
  <c r="L8" i="1"/>
  <c r="L9" i="1"/>
  <c r="L10" i="1"/>
  <c r="L11" i="1"/>
  <c r="L12" i="1"/>
  <c r="L4" i="1"/>
</calcChain>
</file>

<file path=xl/sharedStrings.xml><?xml version="1.0" encoding="utf-8"?>
<sst xmlns="http://schemas.openxmlformats.org/spreadsheetml/2006/main" count="301" uniqueCount="156">
  <si>
    <t>SPX US 03/22/14 C1850 Index</t>
  </si>
  <si>
    <t>SPX US 03/22/14 C1855 Index</t>
  </si>
  <si>
    <t>SPX US 03/22/14 C1860 Index</t>
  </si>
  <si>
    <t>SPX US 03/22/14 C1865 Index</t>
  </si>
  <si>
    <t>SPX US 03/22/14 C1870 Index</t>
  </si>
  <si>
    <t>SPXQ US 03/31/14 C1850 Index</t>
  </si>
  <si>
    <t>SPXQ US 03/31/14 C1855 Index</t>
  </si>
  <si>
    <t>SPXQ US 03/31/14 C1860 Index</t>
  </si>
  <si>
    <t>SPXQ US 03/31/14 C1865 Index</t>
  </si>
  <si>
    <t>SPXQ US 03/31/14 C1870 Index</t>
  </si>
  <si>
    <t>SPX US 04/19/14 C1850 Index</t>
  </si>
  <si>
    <t>SPX US 04/19/14 C1855 Index</t>
  </si>
  <si>
    <t>SPX US 04/19/14 C1860 Index</t>
  </si>
  <si>
    <t>SPX US 04/19/14 C1865 Index</t>
  </si>
  <si>
    <t>SPX US 04/19/14 C1870 Index</t>
  </si>
  <si>
    <t>SPX US 05/17/14 C1850 Index</t>
  </si>
  <si>
    <t>SPX US 05/17/14 C1855 Index</t>
  </si>
  <si>
    <t>SPX US 05/17/14 C1860 Index</t>
  </si>
  <si>
    <t>SPX US 05/17/14 C1865 Index</t>
  </si>
  <si>
    <t>SPX US 05/17/14 C1870 Index</t>
  </si>
  <si>
    <t>SPX US 06/21/14 C1850 Index</t>
  </si>
  <si>
    <t>SPX US 06/21/14 C1855 Index</t>
  </si>
  <si>
    <t>SPX US 06/21/14 C1860 Index</t>
  </si>
  <si>
    <t>SPX US 06/21/14 C1865 Index</t>
  </si>
  <si>
    <t>SPX US 06/21/14 C1870 Index</t>
  </si>
  <si>
    <t>SPXQ US 06/30/14 C1800 Index</t>
  </si>
  <si>
    <t>SPXQ US 06/30/14 C1825 Index</t>
  </si>
  <si>
    <t>SPXQ US 06/30/14 C1850 Index</t>
  </si>
  <si>
    <t>SPXQ US 06/30/14 C1875 Index</t>
  </si>
  <si>
    <t>SPXQ US 06/30/14 C1900 Index</t>
  </si>
  <si>
    <t>SPX US 09/20/14 C1800 Index</t>
  </si>
  <si>
    <t>SPX US 09/20/14 C1825 Index</t>
  </si>
  <si>
    <t>SPX US 09/20/14 C1850 Index</t>
  </si>
  <si>
    <t>SPX US 09/20/14 C1875 Index</t>
  </si>
  <si>
    <t>SPX US 09/20/14 C1900 Index</t>
  </si>
  <si>
    <t>SPXQ US 09/30/14 C1800 Index</t>
  </si>
  <si>
    <t>SPXQ US 09/30/14 C1825 Index</t>
  </si>
  <si>
    <t>SPXQ US 09/30/14 C1850 Index</t>
  </si>
  <si>
    <t>SPXQ US 09/30/14 C1875 Index</t>
  </si>
  <si>
    <t>SPXQ US 09/30/14 C1900 Index</t>
  </si>
  <si>
    <t>SPX US 12/20/14 C1800 Index</t>
  </si>
  <si>
    <t>SPX US 12/20/14 C1825 Index</t>
  </si>
  <si>
    <t>SPX US 12/20/14 C1850 Index</t>
  </si>
  <si>
    <t>SPX US 12/20/14 C1875 Index</t>
  </si>
  <si>
    <t>SPX US 12/20/14 C1900 Index</t>
  </si>
  <si>
    <t>SPXQ US 12/31/14 C1800 Index</t>
  </si>
  <si>
    <t>SPXQ US 12/31/14 C1825 Index</t>
  </si>
  <si>
    <t>SPXQ US 12/31/14 C1850 Index</t>
  </si>
  <si>
    <t>SPXQ US 12/31/14 C1875 Index</t>
  </si>
  <si>
    <t>SPXQ US 12/31/14 C1900 Index</t>
  </si>
  <si>
    <t>SPX US 03/22/14 P1850 Index</t>
  </si>
  <si>
    <t>SPX US 03/22/14 P1855 Index</t>
  </si>
  <si>
    <t>SPX US 03/22/14 P1860 Index</t>
  </si>
  <si>
    <t>SPX US 03/22/14 P1865 Index</t>
  </si>
  <si>
    <t>SPX US 03/22/14 P1870 Index</t>
  </si>
  <si>
    <t>SPXQ US 03/31/14 P1850 Index</t>
  </si>
  <si>
    <t>SPXQ US 03/31/14 P1855 Index</t>
  </si>
  <si>
    <t>SPXQ US 03/31/14 P1860 Index</t>
  </si>
  <si>
    <t>SPXQ US 03/31/14 P1865 Index</t>
  </si>
  <si>
    <t>SPXQ US 03/31/14 P1870 Index</t>
  </si>
  <si>
    <t>SPX US 04/19/14 P1850 Index</t>
  </si>
  <si>
    <t>SPX US 04/19/14 P1855 Index</t>
  </si>
  <si>
    <t>SPX US 04/19/14 P1860 Index</t>
  </si>
  <si>
    <t>SPX US 04/19/14 P1865 Index</t>
  </si>
  <si>
    <t>SPX US 04/19/14 P1870 Index</t>
  </si>
  <si>
    <t>SPX US 05/17/14 P1850 Index</t>
  </si>
  <si>
    <t>SPX US 05/17/14 P1855 Index</t>
  </si>
  <si>
    <t>SPX US 05/17/14 P1860 Index</t>
  </si>
  <si>
    <t>SPX US 05/17/14 P1865 Index</t>
  </si>
  <si>
    <t>SPX US 05/17/14 P1870 Index</t>
  </si>
  <si>
    <t>SPX US 06/21/14 P1850 Index</t>
  </si>
  <si>
    <t>SPX US 06/21/14 P1855 Index</t>
  </si>
  <si>
    <t>SPX US 06/21/14 P1860 Index</t>
  </si>
  <si>
    <t>SPX US 06/21/14 P1865 Index</t>
  </si>
  <si>
    <t>SPX US 06/21/14 P1870 Index</t>
  </si>
  <si>
    <t>SPXQ US 06/30/14 P1800 Index</t>
  </si>
  <si>
    <t>SPXQ US 06/30/14 P1825 Index</t>
  </si>
  <si>
    <t>SPXQ US 06/30/14 P1850 Index</t>
  </si>
  <si>
    <t>SPXQ US 06/30/14 P1875 Index</t>
  </si>
  <si>
    <t>SPXQ US 06/30/14 P1900 Index</t>
  </si>
  <si>
    <t>SPX US 09/20/14 P1800 Index</t>
  </si>
  <si>
    <t>SPX US 09/20/14 P1825 Index</t>
  </si>
  <si>
    <t>SPX US 09/20/14 P1850 Index</t>
  </si>
  <si>
    <t>SPX US 09/20/14 P1875 Index</t>
  </si>
  <si>
    <t>SPX US 09/20/14 P1900 Index</t>
  </si>
  <si>
    <t>SPXQ US 09/30/14 P1800 Index</t>
  </si>
  <si>
    <t>SPXQ US 09/30/14 P1825 Index</t>
  </si>
  <si>
    <t>SPXQ US 09/30/14 P1850 Index</t>
  </si>
  <si>
    <t>SPXQ US 09/30/14 P1875 Index</t>
  </si>
  <si>
    <t>SPXQ US 09/30/14 P1900 Index</t>
  </si>
  <si>
    <t>SPX US 12/20/14 P1800 Index</t>
  </si>
  <si>
    <t>SPX US 12/20/14 P1825 Index</t>
  </si>
  <si>
    <t>SPX US 12/20/14 P1850 Index</t>
  </si>
  <si>
    <t>SPX US 12/20/14 P1875 Index</t>
  </si>
  <si>
    <t>SPX US 12/20/14 P1900 Index</t>
  </si>
  <si>
    <t>SPXQ US 12/31/14 P1800 Index</t>
  </si>
  <si>
    <t>SPXQ US 12/31/14 P1825 Index</t>
  </si>
  <si>
    <t>SPXQ US 12/31/14 P1850 Index</t>
  </si>
  <si>
    <t>SPXQ US 12/31/14 P1875 Index</t>
  </si>
  <si>
    <t>SPXQ US 12/31/14 P1900 Index</t>
  </si>
  <si>
    <t xml:space="preserve">Maturity(in days) </t>
  </si>
  <si>
    <t>Symbol (maturity date, C/P, and strike)</t>
  </si>
  <si>
    <t>Bid</t>
  </si>
  <si>
    <t>Ask</t>
  </si>
  <si>
    <t xml:space="preserve">r </t>
  </si>
  <si>
    <t>q</t>
  </si>
  <si>
    <t>fwd</t>
  </si>
  <si>
    <t>strike</t>
    <phoneticPr fontId="1" type="noConversion"/>
  </si>
  <si>
    <t>price</t>
    <phoneticPr fontId="1" type="noConversion"/>
  </si>
  <si>
    <t>T</t>
    <phoneticPr fontId="1" type="noConversion"/>
  </si>
  <si>
    <t>SPXQ US 09/30/14 P1800 Index</t>
    <phoneticPr fontId="1" type="noConversion"/>
  </si>
  <si>
    <t>V(1), Kappa, Theta, Vol of Volatility (sig), Correlation (rho)</t>
  </si>
  <si>
    <t>0.06,4.95,0.06,1.01,-0.66</t>
  </si>
  <si>
    <t>0.0239    3.8646    0.0501    1.3786   -0.7696</t>
  </si>
  <si>
    <t>equal</t>
    <phoneticPr fontId="1" type="noConversion"/>
  </si>
  <si>
    <t>inverse</t>
    <phoneticPr fontId="1" type="noConversion"/>
  </si>
  <si>
    <t>Heston</t>
    <phoneticPr fontId="1" type="noConversion"/>
  </si>
  <si>
    <t xml:space="preserve">Heston </t>
    <phoneticPr fontId="1" type="noConversion"/>
  </si>
  <si>
    <t>inverse</t>
    <phoneticPr fontId="1" type="noConversion"/>
  </si>
  <si>
    <t>spread</t>
    <phoneticPr fontId="1" type="noConversion"/>
  </si>
  <si>
    <t>0.0211    4.3307    0.0495    1.4167   -0.7780</t>
  </si>
  <si>
    <t>VGSA</t>
    <phoneticPr fontId="1" type="noConversion"/>
  </si>
  <si>
    <t>Sig, Nu, Theta, Kappa, eita, lda</t>
    <phoneticPr fontId="1" type="noConversion"/>
  </si>
  <si>
    <t>0.10,0.18,-0.08,8.11,2.8,10.36</t>
    <phoneticPr fontId="1" type="noConversion"/>
  </si>
  <si>
    <t>0.0864    0.2171   -0.0644   11.0755    2.5204   33.8885</t>
  </si>
  <si>
    <t>0.0835    0.3009   -0.0656   16.7529    2.5986   30.1465</t>
  </si>
  <si>
    <t>day1</t>
    <phoneticPr fontId="1" type="noConversion"/>
  </si>
  <si>
    <t>day2</t>
    <phoneticPr fontId="1" type="noConversion"/>
  </si>
  <si>
    <t>0.0211    4.1448    0.0468    1.4667   -0.7248</t>
  </si>
  <si>
    <t>0.0188    4.5081    0.0454    1.4664   -0.6910</t>
  </si>
  <si>
    <t>0.0252    4.1672    0.0472    1.4376   -0.7555</t>
  </si>
  <si>
    <t>0.0239    4.5529    0.0457    1.4477   -0.7379</t>
  </si>
  <si>
    <t>0.1042    0.2720   -0.0273    8.6614    3.2086   32.7457</t>
  </si>
  <si>
    <t>0.1008    0.2790   -0.0230   10.1405    3.3839   33.7168</t>
  </si>
  <si>
    <t>0.0978    0.2532   -0.0380    9.9349    2.7766   27.1180</t>
  </si>
  <si>
    <t>0.0936    0.2419   -0.0378   10.2357    2.7694   26.7810</t>
  </si>
  <si>
    <t>0.0879    0.2676   -0.0420    7.0295    2.7036   18.0950</t>
    <phoneticPr fontId="1" type="noConversion"/>
  </si>
  <si>
    <t>0.0829    0.2486   -0.0405    7.1845    2.8904   17.8665</t>
  </si>
  <si>
    <t>ub = [0.2, 0.4,  0.9,  20,   5, 20];</t>
  </si>
  <si>
    <t>lb = [0, 0, -0.9,   0,   0,   0];</t>
  </si>
  <si>
    <t>ub = [1, 1,  0.9, 100, 100, 100];</t>
  </si>
  <si>
    <t>Call premium</t>
  </si>
  <si>
    <t>V(1)</t>
  </si>
  <si>
    <t>Kap</t>
  </si>
  <si>
    <t>Th</t>
  </si>
  <si>
    <t>sig</t>
  </si>
  <si>
    <t>Sig</t>
  </si>
  <si>
    <t>Nu</t>
  </si>
  <si>
    <t>Theta</t>
  </si>
  <si>
    <t>Kappa</t>
  </si>
  <si>
    <t>Lda</t>
  </si>
  <si>
    <t>lb = [  0,  0, -0.9,   0,   0,  0];</t>
    <phoneticPr fontId="1" type="noConversion"/>
  </si>
  <si>
    <t>T</t>
  </si>
  <si>
    <t>r</t>
  </si>
  <si>
    <t xml:space="preserve">0.606495  3.355698        0.031634        1.018625        0.030108 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</si>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</sst>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.00_ "/>
  </numFmts>
  <fonts count="6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3"/>
      <charset val="134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ill="1"/>
    <xf numFmtId="0" fontId="4" fillId="0" borderId="0" xfId="0" applyFont="1"/>
    <xf numFmtId="14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/>
    <xf numFmtId="0" fontId="0" fillId="3" borderId="0" xfId="0" applyFill="1"/>
    <xf numFmtId="0" fontId="4" fillId="3" borderId="0" xfId="0" applyFont="1" applyFill="1"/>
    <xf numFmtId="14" fontId="0" fillId="2" borderId="0" xfId="0" applyNumberFormat="1" applyFill="1"/>
    <xf numFmtId="0" fontId="4" fillId="2" borderId="0" xfId="0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199"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5"/>
  <sheetViews>
    <sheetView workbookViewId="0">
      <selection activeCell="B4" sqref="B4"/>
    </sheetView>
  </sheetViews>
  <sheetFormatPr defaultColWidth="8.796875" defaultRowHeight="14.25"/>
  <cols>
    <col min="1" max="1" width="29.796875" customWidth="1"/>
    <col min="3" max="3" width="51" customWidth="1"/>
    <col min="6" max="6" width="9.73046875" bestFit="1" customWidth="1"/>
    <col min="12" max="12" width="8.796875" style="7"/>
    <col min="17" max="18" width="11.73046875" bestFit="1" customWidth="1"/>
    <col min="19" max="19" width="10.73046875" bestFit="1" customWidth="1"/>
  </cols>
  <sheetData>
    <row r="1" spans="1:19">
      <c r="A1" s="2">
        <v>41710</v>
      </c>
      <c r="B1">
        <v>1861.34</v>
      </c>
      <c r="E1" t="s">
        <v>154</v>
      </c>
    </row>
    <row r="3" spans="1:19">
      <c r="A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K3" s="8" t="s">
        <v>107</v>
      </c>
      <c r="L3" s="9" t="s">
        <v>108</v>
      </c>
      <c r="M3" s="8" t="s">
        <v>109</v>
      </c>
      <c r="N3" s="8" t="s">
        <v>104</v>
      </c>
      <c r="O3" s="8" t="s">
        <v>105</v>
      </c>
      <c r="P3" s="8" t="s">
        <v>119</v>
      </c>
      <c r="Q3" s="8" t="s">
        <v>153</v>
      </c>
      <c r="R3" s="8" t="s">
        <v>105</v>
      </c>
      <c r="S3" s="8" t="s">
        <v>155</v>
      </c>
    </row>
    <row r="4" spans="1:19" s="3" customFormat="1">
      <c r="A4" s="5">
        <v>41720</v>
      </c>
      <c r="C4" s="3" t="s">
        <v>0</v>
      </c>
      <c r="D4" s="3">
        <v>21</v>
      </c>
      <c r="E4" s="3">
        <v>22.9</v>
      </c>
      <c r="F4" s="3">
        <v>0.12675330000000001</v>
      </c>
      <c r="G4" s="3">
        <v>0.70754850000000002</v>
      </c>
      <c r="H4" s="3">
        <v>1861.4508060000001</v>
      </c>
      <c r="J4" s="3">
        <v>1</v>
      </c>
      <c r="K4" s="10">
        <v>1850</v>
      </c>
      <c r="L4" s="11">
        <f>(D4+E4)/2</f>
        <v>21.95</v>
      </c>
      <c r="M4" s="10">
        <f>A5</f>
        <v>10</v>
      </c>
      <c r="N4" s="10">
        <v>0.12675330000000001</v>
      </c>
      <c r="O4" s="10">
        <v>0.70754850000000002</v>
      </c>
      <c r="P4" s="3">
        <f>E4-D4</f>
        <v>1.8999999999999986</v>
      </c>
      <c r="Q4" s="3">
        <f>N4/100</f>
        <v>1.2675330000000002E-3</v>
      </c>
      <c r="R4" s="3">
        <f>O4/100</f>
        <v>7.0754850000000003E-3</v>
      </c>
      <c r="S4" s="3">
        <f>M4/365</f>
        <v>2.7397260273972601E-2</v>
      </c>
    </row>
    <row r="5" spans="1:19">
      <c r="A5">
        <f>A4-A1</f>
        <v>10</v>
      </c>
      <c r="C5" t="s">
        <v>1</v>
      </c>
      <c r="D5">
        <v>17.8</v>
      </c>
      <c r="E5">
        <v>19.5</v>
      </c>
      <c r="F5">
        <v>0.12675330000000001</v>
      </c>
      <c r="G5">
        <v>0.70754850000000002</v>
      </c>
      <c r="H5">
        <v>1861.500366</v>
      </c>
      <c r="J5">
        <v>2</v>
      </c>
      <c r="K5" s="21">
        <v>1855</v>
      </c>
      <c r="L5" s="11">
        <f t="shared" ref="L5:L68" si="0">(D5+E5)/2</f>
        <v>18.649999999999999</v>
      </c>
      <c r="M5" s="10">
        <v>10</v>
      </c>
      <c r="N5" s="8">
        <v>0.12675330000000001</v>
      </c>
      <c r="O5" s="8">
        <v>0.70754850000000002</v>
      </c>
      <c r="P5" s="3">
        <f t="shared" ref="P5:P68" si="1">E5-D5</f>
        <v>1.6999999999999993</v>
      </c>
      <c r="Q5" s="3">
        <f t="shared" ref="Q5:Q68" si="2">N5/100</f>
        <v>1.2675330000000002E-3</v>
      </c>
      <c r="R5" s="3">
        <f t="shared" ref="R5:R68" si="3">O5/100</f>
        <v>7.0754850000000003E-3</v>
      </c>
      <c r="S5" s="3">
        <f t="shared" ref="S5:S68" si="4">M5/365</f>
        <v>2.7397260273972601E-2</v>
      </c>
    </row>
    <row r="6" spans="1:19">
      <c r="C6" t="s">
        <v>2</v>
      </c>
      <c r="D6">
        <v>14.7</v>
      </c>
      <c r="E6">
        <v>16</v>
      </c>
      <c r="F6">
        <v>0.12675330000000001</v>
      </c>
      <c r="G6">
        <v>0.70754850000000002</v>
      </c>
      <c r="H6">
        <v>1861.3000489999999</v>
      </c>
      <c r="J6" s="3">
        <v>3</v>
      </c>
      <c r="K6" s="10">
        <v>1860</v>
      </c>
      <c r="L6" s="11">
        <f t="shared" si="0"/>
        <v>15.35</v>
      </c>
      <c r="M6" s="10">
        <f>M5</f>
        <v>10</v>
      </c>
      <c r="N6" s="8">
        <v>0.12675330000000001</v>
      </c>
      <c r="O6" s="8">
        <v>0.70754850000000002</v>
      </c>
      <c r="P6" s="3">
        <f t="shared" si="1"/>
        <v>1.3000000000000007</v>
      </c>
      <c r="Q6" s="3">
        <f t="shared" si="2"/>
        <v>1.2675330000000002E-3</v>
      </c>
      <c r="R6" s="3">
        <f t="shared" si="3"/>
        <v>7.0754850000000003E-3</v>
      </c>
      <c r="S6" s="3">
        <f t="shared" si="4"/>
        <v>2.7397260273972601E-2</v>
      </c>
    </row>
    <row r="7" spans="1:19">
      <c r="C7" t="s">
        <v>3</v>
      </c>
      <c r="D7">
        <v>12</v>
      </c>
      <c r="E7">
        <v>13.4</v>
      </c>
      <c r="F7">
        <v>0.12675330000000001</v>
      </c>
      <c r="G7">
        <v>0.70754850000000002</v>
      </c>
      <c r="H7">
        <v>1861.6998289999999</v>
      </c>
      <c r="J7">
        <v>4</v>
      </c>
      <c r="K7" s="10">
        <v>1865</v>
      </c>
      <c r="L7" s="11">
        <f t="shared" si="0"/>
        <v>12.7</v>
      </c>
      <c r="M7" s="10">
        <f>M5</f>
        <v>10</v>
      </c>
      <c r="N7" s="8">
        <v>0.12675330000000001</v>
      </c>
      <c r="O7" s="8">
        <v>0.70754850000000002</v>
      </c>
      <c r="P7" s="3">
        <f t="shared" si="1"/>
        <v>1.4000000000000004</v>
      </c>
      <c r="Q7" s="3">
        <f t="shared" si="2"/>
        <v>1.2675330000000002E-3</v>
      </c>
      <c r="R7" s="3">
        <f t="shared" si="3"/>
        <v>7.0754850000000003E-3</v>
      </c>
      <c r="S7" s="3">
        <f t="shared" si="4"/>
        <v>2.7397260273972601E-2</v>
      </c>
    </row>
    <row r="8" spans="1:19">
      <c r="C8" t="s">
        <v>4</v>
      </c>
      <c r="D8">
        <v>9.5</v>
      </c>
      <c r="E8">
        <v>10.7</v>
      </c>
      <c r="F8">
        <v>0.12675330000000001</v>
      </c>
      <c r="G8">
        <v>0.70754850000000002</v>
      </c>
      <c r="H8">
        <v>1861.4494629999999</v>
      </c>
      <c r="J8" s="3">
        <v>5</v>
      </c>
      <c r="K8" s="10">
        <v>1870</v>
      </c>
      <c r="L8" s="11">
        <f t="shared" si="0"/>
        <v>10.1</v>
      </c>
      <c r="M8" s="10">
        <f>M5</f>
        <v>10</v>
      </c>
      <c r="N8" s="8">
        <v>0.12675330000000001</v>
      </c>
      <c r="O8" s="8">
        <v>0.70754850000000002</v>
      </c>
      <c r="P8" s="3">
        <f t="shared" si="1"/>
        <v>1.1999999999999993</v>
      </c>
      <c r="Q8" s="3">
        <f t="shared" si="2"/>
        <v>1.2675330000000002E-3</v>
      </c>
      <c r="R8" s="3">
        <f t="shared" si="3"/>
        <v>7.0754850000000003E-3</v>
      </c>
      <c r="S8" s="3">
        <f t="shared" si="4"/>
        <v>2.7397260273972601E-2</v>
      </c>
    </row>
    <row r="9" spans="1:19">
      <c r="A9" s="2">
        <v>41729</v>
      </c>
      <c r="C9" t="s">
        <v>5</v>
      </c>
      <c r="D9">
        <v>26.2</v>
      </c>
      <c r="E9">
        <v>28</v>
      </c>
      <c r="F9">
        <v>0.1403421</v>
      </c>
      <c r="G9">
        <v>1.1139110000000001</v>
      </c>
      <c r="H9">
        <v>1860.9013669999999</v>
      </c>
      <c r="J9">
        <v>6</v>
      </c>
      <c r="K9" s="10">
        <v>1850</v>
      </c>
      <c r="L9" s="11">
        <f t="shared" si="0"/>
        <v>27.1</v>
      </c>
      <c r="M9" s="10">
        <v>19</v>
      </c>
      <c r="N9" s="8">
        <v>0.1403421</v>
      </c>
      <c r="O9" s="8">
        <v>1.1139110000000001</v>
      </c>
      <c r="P9" s="3">
        <f t="shared" si="1"/>
        <v>1.8000000000000007</v>
      </c>
      <c r="Q9" s="3">
        <f t="shared" si="2"/>
        <v>1.403421E-3</v>
      </c>
      <c r="R9" s="3">
        <f t="shared" si="3"/>
        <v>1.1139110000000001E-2</v>
      </c>
      <c r="S9" s="3">
        <f t="shared" si="4"/>
        <v>5.2054794520547946E-2</v>
      </c>
    </row>
    <row r="10" spans="1:19">
      <c r="A10" s="6">
        <f>A9-A1</f>
        <v>19</v>
      </c>
      <c r="C10" t="s">
        <v>6</v>
      </c>
      <c r="D10">
        <v>22.9</v>
      </c>
      <c r="E10">
        <v>24.7</v>
      </c>
      <c r="F10">
        <v>0.1403421</v>
      </c>
      <c r="G10">
        <v>1.1139110000000001</v>
      </c>
      <c r="H10">
        <v>1860.8507079999999</v>
      </c>
      <c r="J10" s="3">
        <v>7</v>
      </c>
      <c r="K10" s="8">
        <v>1855</v>
      </c>
      <c r="L10" s="11">
        <f t="shared" si="0"/>
        <v>23.799999999999997</v>
      </c>
      <c r="M10" s="10">
        <v>19</v>
      </c>
      <c r="N10" s="8">
        <v>0.1403421</v>
      </c>
      <c r="O10" s="8">
        <v>1.1139110000000001</v>
      </c>
      <c r="P10" s="3">
        <f t="shared" si="1"/>
        <v>1.8000000000000007</v>
      </c>
      <c r="Q10" s="3">
        <f t="shared" si="2"/>
        <v>1.403421E-3</v>
      </c>
      <c r="R10" s="3">
        <f t="shared" si="3"/>
        <v>1.1139110000000001E-2</v>
      </c>
      <c r="S10" s="3">
        <f t="shared" si="4"/>
        <v>5.2054794520547946E-2</v>
      </c>
    </row>
    <row r="11" spans="1:19">
      <c r="A11" s="2"/>
      <c r="C11" t="s">
        <v>7</v>
      </c>
      <c r="D11">
        <v>20</v>
      </c>
      <c r="E11">
        <v>21.7</v>
      </c>
      <c r="F11">
        <v>0.1403421</v>
      </c>
      <c r="G11">
        <v>1.1139110000000001</v>
      </c>
      <c r="H11">
        <v>1860.950073</v>
      </c>
      <c r="J11">
        <v>8</v>
      </c>
      <c r="K11" s="10">
        <v>1860</v>
      </c>
      <c r="L11" s="11">
        <f t="shared" si="0"/>
        <v>20.85</v>
      </c>
      <c r="M11" s="10">
        <v>19</v>
      </c>
      <c r="N11" s="8">
        <v>0.1403421</v>
      </c>
      <c r="O11" s="8">
        <v>1.1139110000000001</v>
      </c>
      <c r="P11" s="3">
        <f t="shared" si="1"/>
        <v>1.6999999999999993</v>
      </c>
      <c r="Q11" s="3">
        <f t="shared" si="2"/>
        <v>1.403421E-3</v>
      </c>
      <c r="R11" s="3">
        <f t="shared" si="3"/>
        <v>1.1139110000000001E-2</v>
      </c>
      <c r="S11" s="3">
        <f t="shared" si="4"/>
        <v>5.2054794520547946E-2</v>
      </c>
    </row>
    <row r="12" spans="1:19">
      <c r="C12" t="s">
        <v>8</v>
      </c>
      <c r="D12">
        <v>17</v>
      </c>
      <c r="E12">
        <v>18.7</v>
      </c>
      <c r="F12">
        <v>0.1403421</v>
      </c>
      <c r="G12">
        <v>1.1139110000000001</v>
      </c>
      <c r="H12">
        <v>1860.849487</v>
      </c>
      <c r="J12" s="3">
        <v>9</v>
      </c>
      <c r="K12" s="10">
        <v>1865</v>
      </c>
      <c r="L12" s="11">
        <f t="shared" si="0"/>
        <v>17.850000000000001</v>
      </c>
      <c r="M12" s="10">
        <v>19</v>
      </c>
      <c r="N12" s="8">
        <v>0.1403421</v>
      </c>
      <c r="O12" s="8">
        <v>1.1139110000000001</v>
      </c>
      <c r="P12" s="3">
        <f t="shared" si="1"/>
        <v>1.6999999999999993</v>
      </c>
      <c r="Q12" s="3">
        <f t="shared" si="2"/>
        <v>1.403421E-3</v>
      </c>
      <c r="R12" s="3">
        <f t="shared" si="3"/>
        <v>1.1139110000000001E-2</v>
      </c>
      <c r="S12" s="3">
        <f t="shared" si="4"/>
        <v>5.2054794520547946E-2</v>
      </c>
    </row>
    <row r="13" spans="1:19">
      <c r="C13" t="s">
        <v>9</v>
      </c>
      <c r="D13">
        <v>14.4</v>
      </c>
      <c r="E13">
        <v>16</v>
      </c>
      <c r="F13">
        <v>0.1403421</v>
      </c>
      <c r="G13">
        <v>1.1139110000000001</v>
      </c>
      <c r="H13">
        <v>1860.8488769999999</v>
      </c>
      <c r="J13">
        <v>10</v>
      </c>
      <c r="K13" s="10">
        <v>1870</v>
      </c>
      <c r="L13" s="11">
        <f t="shared" si="0"/>
        <v>15.2</v>
      </c>
      <c r="M13" s="10">
        <v>19</v>
      </c>
      <c r="N13" s="8">
        <v>0.1403421</v>
      </c>
      <c r="O13" s="8">
        <v>1.1139110000000001</v>
      </c>
      <c r="P13" s="3">
        <f t="shared" si="1"/>
        <v>1.5999999999999996</v>
      </c>
      <c r="Q13" s="3">
        <f t="shared" si="2"/>
        <v>1.403421E-3</v>
      </c>
      <c r="R13" s="3">
        <f t="shared" si="3"/>
        <v>1.1139110000000001E-2</v>
      </c>
      <c r="S13" s="3">
        <f t="shared" si="4"/>
        <v>5.2054794520547946E-2</v>
      </c>
    </row>
    <row r="14" spans="1:19">
      <c r="A14" s="2">
        <v>41748</v>
      </c>
      <c r="C14" t="s">
        <v>10</v>
      </c>
      <c r="D14">
        <v>35</v>
      </c>
      <c r="E14">
        <v>36.799999999999997</v>
      </c>
      <c r="F14">
        <v>0.16855390000000001</v>
      </c>
      <c r="G14">
        <v>1.397321</v>
      </c>
      <c r="H14">
        <v>1859.8524170000001</v>
      </c>
      <c r="J14" s="3">
        <v>11</v>
      </c>
      <c r="K14" s="10">
        <v>1850</v>
      </c>
      <c r="L14" s="11">
        <f t="shared" si="0"/>
        <v>35.9</v>
      </c>
      <c r="M14" s="8">
        <v>38</v>
      </c>
      <c r="N14" s="8">
        <v>0.16855390000000001</v>
      </c>
      <c r="O14" s="8">
        <v>1.397321</v>
      </c>
      <c r="P14" s="3">
        <f t="shared" si="1"/>
        <v>1.7999999999999972</v>
      </c>
      <c r="Q14" s="3">
        <f t="shared" si="2"/>
        <v>1.685539E-3</v>
      </c>
      <c r="R14" s="3">
        <f t="shared" si="3"/>
        <v>1.397321E-2</v>
      </c>
      <c r="S14" s="3">
        <f t="shared" si="4"/>
        <v>0.10410958904109589</v>
      </c>
    </row>
    <row r="15" spans="1:19">
      <c r="A15">
        <f>A14-A1</f>
        <v>38</v>
      </c>
      <c r="C15" t="s">
        <v>11</v>
      </c>
      <c r="D15">
        <v>32.1</v>
      </c>
      <c r="E15">
        <v>33.6</v>
      </c>
      <c r="F15">
        <v>0.16855390000000001</v>
      </c>
      <c r="G15">
        <v>1.397321</v>
      </c>
      <c r="H15">
        <v>1859.8511960000001</v>
      </c>
      <c r="J15">
        <v>12</v>
      </c>
      <c r="K15" s="8">
        <v>1855</v>
      </c>
      <c r="L15" s="11">
        <f t="shared" si="0"/>
        <v>32.85</v>
      </c>
      <c r="M15" s="8">
        <v>38</v>
      </c>
      <c r="N15" s="8">
        <v>0.16855390000000001</v>
      </c>
      <c r="O15" s="8">
        <v>1.397321</v>
      </c>
      <c r="P15" s="3">
        <f t="shared" si="1"/>
        <v>1.5</v>
      </c>
      <c r="Q15" s="3">
        <f t="shared" si="2"/>
        <v>1.685539E-3</v>
      </c>
      <c r="R15" s="3">
        <f t="shared" si="3"/>
        <v>1.397321E-2</v>
      </c>
      <c r="S15" s="3">
        <f t="shared" si="4"/>
        <v>0.10410958904109589</v>
      </c>
    </row>
    <row r="16" spans="1:19">
      <c r="C16" t="s">
        <v>12</v>
      </c>
      <c r="D16">
        <v>29.1</v>
      </c>
      <c r="E16">
        <v>30.6</v>
      </c>
      <c r="F16">
        <v>0.16855390000000001</v>
      </c>
      <c r="G16">
        <v>1.397321</v>
      </c>
      <c r="H16">
        <v>1860.099976</v>
      </c>
      <c r="J16" s="3">
        <v>13</v>
      </c>
      <c r="K16" s="10">
        <v>1860</v>
      </c>
      <c r="L16" s="11">
        <f t="shared" si="0"/>
        <v>29.85</v>
      </c>
      <c r="M16" s="8">
        <v>38</v>
      </c>
      <c r="N16" s="8">
        <v>0.16855390000000001</v>
      </c>
      <c r="O16" s="8">
        <v>1.397321</v>
      </c>
      <c r="P16" s="3">
        <f t="shared" si="1"/>
        <v>1.5</v>
      </c>
      <c r="Q16" s="3">
        <f t="shared" si="2"/>
        <v>1.685539E-3</v>
      </c>
      <c r="R16" s="3">
        <f t="shared" si="3"/>
        <v>1.397321E-2</v>
      </c>
      <c r="S16" s="3">
        <f t="shared" si="4"/>
        <v>0.10410958904109589</v>
      </c>
    </row>
    <row r="17" spans="1:19">
      <c r="C17" t="s">
        <v>13</v>
      </c>
      <c r="D17">
        <v>26.2</v>
      </c>
      <c r="E17">
        <v>27.5</v>
      </c>
      <c r="F17">
        <v>0.16855390000000001</v>
      </c>
      <c r="G17">
        <v>1.397321</v>
      </c>
      <c r="H17">
        <v>1859.998779</v>
      </c>
      <c r="J17">
        <v>14</v>
      </c>
      <c r="K17" s="10">
        <v>1865</v>
      </c>
      <c r="L17" s="11">
        <f t="shared" si="0"/>
        <v>26.85</v>
      </c>
      <c r="M17" s="8">
        <v>38</v>
      </c>
      <c r="N17" s="8">
        <v>0.16855390000000001</v>
      </c>
      <c r="O17" s="8">
        <v>1.397321</v>
      </c>
      <c r="P17" s="3">
        <f t="shared" si="1"/>
        <v>1.3000000000000007</v>
      </c>
      <c r="Q17" s="3">
        <f t="shared" si="2"/>
        <v>1.685539E-3</v>
      </c>
      <c r="R17" s="3">
        <f t="shared" si="3"/>
        <v>1.397321E-2</v>
      </c>
      <c r="S17" s="3">
        <f t="shared" si="4"/>
        <v>0.10410958904109589</v>
      </c>
    </row>
    <row r="18" spans="1:19">
      <c r="C18" t="s">
        <v>14</v>
      </c>
      <c r="D18">
        <v>23.4</v>
      </c>
      <c r="E18">
        <v>24.7</v>
      </c>
      <c r="F18">
        <v>0.16855390000000001</v>
      </c>
      <c r="G18">
        <v>1.397321</v>
      </c>
      <c r="H18">
        <v>1859.7974850000001</v>
      </c>
      <c r="J18" s="3">
        <v>15</v>
      </c>
      <c r="K18" s="10">
        <v>1870</v>
      </c>
      <c r="L18" s="11">
        <f t="shared" si="0"/>
        <v>24.049999999999997</v>
      </c>
      <c r="M18" s="8">
        <v>38</v>
      </c>
      <c r="N18" s="8">
        <v>0.16855390000000001</v>
      </c>
      <c r="O18" s="8">
        <v>1.397321</v>
      </c>
      <c r="P18" s="3">
        <f t="shared" si="1"/>
        <v>1.3000000000000007</v>
      </c>
      <c r="Q18" s="3">
        <f t="shared" si="2"/>
        <v>1.685539E-3</v>
      </c>
      <c r="R18" s="3">
        <f t="shared" si="3"/>
        <v>1.397321E-2</v>
      </c>
      <c r="S18" s="3">
        <f t="shared" si="4"/>
        <v>0.10410958904109589</v>
      </c>
    </row>
    <row r="19" spans="1:19">
      <c r="A19" s="2">
        <v>41776</v>
      </c>
      <c r="C19" t="s">
        <v>15</v>
      </c>
      <c r="D19">
        <v>44.6</v>
      </c>
      <c r="E19">
        <v>46.4</v>
      </c>
      <c r="F19">
        <v>0.20727419999999999</v>
      </c>
      <c r="G19">
        <v>1.9715990000000001</v>
      </c>
      <c r="H19">
        <v>1856.602905</v>
      </c>
      <c r="J19">
        <v>16</v>
      </c>
      <c r="K19" s="12">
        <v>1850</v>
      </c>
      <c r="L19" s="11">
        <f t="shared" si="0"/>
        <v>45.5</v>
      </c>
      <c r="M19" s="10">
        <v>66</v>
      </c>
      <c r="N19" s="8">
        <v>0.20727419999999999</v>
      </c>
      <c r="O19" s="8">
        <v>1.9715990000000001</v>
      </c>
      <c r="P19" s="3">
        <f t="shared" si="1"/>
        <v>1.7999999999999972</v>
      </c>
      <c r="Q19" s="3">
        <f t="shared" si="2"/>
        <v>2.0727419999999998E-3</v>
      </c>
      <c r="R19" s="3">
        <f t="shared" si="3"/>
        <v>1.9715990000000003E-2</v>
      </c>
      <c r="S19" s="3">
        <f t="shared" si="4"/>
        <v>0.18082191780821918</v>
      </c>
    </row>
    <row r="20" spans="1:19">
      <c r="A20">
        <f>A19-A1</f>
        <v>66</v>
      </c>
      <c r="C20" t="s">
        <v>16</v>
      </c>
      <c r="D20">
        <v>41.4</v>
      </c>
      <c r="E20">
        <v>43.4</v>
      </c>
      <c r="F20">
        <v>0.20727419999999999</v>
      </c>
      <c r="G20">
        <v>1.9715990000000001</v>
      </c>
      <c r="H20">
        <v>1856.750732</v>
      </c>
      <c r="J20" s="3">
        <v>17</v>
      </c>
      <c r="K20" s="12">
        <v>1855</v>
      </c>
      <c r="L20" s="11">
        <f t="shared" si="0"/>
        <v>42.4</v>
      </c>
      <c r="M20" s="10">
        <v>66</v>
      </c>
      <c r="N20" s="8">
        <v>0.20727419999999999</v>
      </c>
      <c r="O20" s="8">
        <v>1.9715990000000001</v>
      </c>
      <c r="P20" s="3">
        <f t="shared" si="1"/>
        <v>2</v>
      </c>
      <c r="Q20" s="3">
        <f t="shared" si="2"/>
        <v>2.0727419999999998E-3</v>
      </c>
      <c r="R20" s="3">
        <f t="shared" si="3"/>
        <v>1.9715990000000003E-2</v>
      </c>
      <c r="S20" s="3">
        <f t="shared" si="4"/>
        <v>0.18082191780821918</v>
      </c>
    </row>
    <row r="21" spans="1:19">
      <c r="C21" t="s">
        <v>17</v>
      </c>
      <c r="D21">
        <v>38.5</v>
      </c>
      <c r="E21">
        <v>40.4</v>
      </c>
      <c r="F21">
        <v>0.20727419999999999</v>
      </c>
      <c r="G21">
        <v>1.9715990000000001</v>
      </c>
      <c r="H21">
        <v>1856.7985839999999</v>
      </c>
      <c r="J21">
        <v>18</v>
      </c>
      <c r="K21" s="12">
        <v>1860</v>
      </c>
      <c r="L21" s="11">
        <f t="shared" si="0"/>
        <v>39.450000000000003</v>
      </c>
      <c r="M21" s="10">
        <v>66</v>
      </c>
      <c r="N21" s="8">
        <v>0.20727419999999999</v>
      </c>
      <c r="O21" s="8">
        <v>1.9715990000000001</v>
      </c>
      <c r="P21" s="3">
        <f t="shared" si="1"/>
        <v>1.8999999999999986</v>
      </c>
      <c r="Q21" s="3">
        <f t="shared" si="2"/>
        <v>2.0727419999999998E-3</v>
      </c>
      <c r="R21" s="3">
        <f t="shared" si="3"/>
        <v>1.9715990000000003E-2</v>
      </c>
      <c r="S21" s="3">
        <f t="shared" si="4"/>
        <v>0.18082191780821918</v>
      </c>
    </row>
    <row r="22" spans="1:19">
      <c r="C22" t="s">
        <v>18</v>
      </c>
      <c r="D22">
        <v>36</v>
      </c>
      <c r="E22">
        <v>37.5</v>
      </c>
      <c r="F22">
        <v>0.20727419999999999</v>
      </c>
      <c r="G22">
        <v>1.9715990000000001</v>
      </c>
      <c r="H22">
        <v>1857.096558</v>
      </c>
      <c r="J22" s="3">
        <v>19</v>
      </c>
      <c r="K22" s="12">
        <v>1865</v>
      </c>
      <c r="L22" s="11">
        <f t="shared" si="0"/>
        <v>36.75</v>
      </c>
      <c r="M22" s="10">
        <v>66</v>
      </c>
      <c r="N22" s="8">
        <v>0.20727419999999999</v>
      </c>
      <c r="O22" s="8">
        <v>1.9715990000000001</v>
      </c>
      <c r="P22" s="3">
        <f t="shared" si="1"/>
        <v>1.5</v>
      </c>
      <c r="Q22" s="3">
        <f t="shared" si="2"/>
        <v>2.0727419999999998E-3</v>
      </c>
      <c r="R22" s="3">
        <f t="shared" si="3"/>
        <v>1.9715990000000003E-2</v>
      </c>
      <c r="S22" s="3">
        <f t="shared" si="4"/>
        <v>0.18082191780821918</v>
      </c>
    </row>
    <row r="23" spans="1:19">
      <c r="C23" t="s">
        <v>19</v>
      </c>
      <c r="D23">
        <v>33.200000000000003</v>
      </c>
      <c r="E23">
        <v>34.5</v>
      </c>
      <c r="F23">
        <v>0.20727419999999999</v>
      </c>
      <c r="G23">
        <v>1.9715990000000001</v>
      </c>
      <c r="H23">
        <v>1856.944336</v>
      </c>
      <c r="J23">
        <v>20</v>
      </c>
      <c r="K23" s="12">
        <v>1870</v>
      </c>
      <c r="L23" s="11">
        <f t="shared" si="0"/>
        <v>33.85</v>
      </c>
      <c r="M23" s="10">
        <v>66</v>
      </c>
      <c r="N23" s="8">
        <v>0.20727419999999999</v>
      </c>
      <c r="O23" s="8">
        <v>1.9715990000000001</v>
      </c>
      <c r="P23" s="3">
        <f t="shared" si="1"/>
        <v>1.2999999999999972</v>
      </c>
      <c r="Q23" s="3">
        <f t="shared" si="2"/>
        <v>2.0727419999999998E-3</v>
      </c>
      <c r="R23" s="3">
        <f t="shared" si="3"/>
        <v>1.9715990000000003E-2</v>
      </c>
      <c r="S23" s="3">
        <f t="shared" si="4"/>
        <v>0.18082191780821918</v>
      </c>
    </row>
    <row r="24" spans="1:19">
      <c r="A24" s="2">
        <v>41811</v>
      </c>
      <c r="C24" t="s">
        <v>20</v>
      </c>
      <c r="D24">
        <v>55.2</v>
      </c>
      <c r="E24">
        <v>56.9</v>
      </c>
      <c r="F24">
        <v>0.24680099999999999</v>
      </c>
      <c r="G24">
        <v>1.9219059999999999</v>
      </c>
      <c r="H24">
        <v>1854.6030270000001</v>
      </c>
      <c r="J24" s="3">
        <v>21</v>
      </c>
      <c r="K24" s="12">
        <v>1850</v>
      </c>
      <c r="L24" s="11">
        <f t="shared" si="0"/>
        <v>56.05</v>
      </c>
      <c r="M24" s="10">
        <v>101</v>
      </c>
      <c r="N24" s="8">
        <v>0.24680099999999999</v>
      </c>
      <c r="O24" s="8">
        <v>1.9219059999999999</v>
      </c>
      <c r="P24" s="3">
        <f t="shared" si="1"/>
        <v>1.6999999999999957</v>
      </c>
      <c r="Q24" s="3">
        <f t="shared" si="2"/>
        <v>2.4680100000000001E-3</v>
      </c>
      <c r="R24" s="3">
        <f t="shared" si="3"/>
        <v>1.921906E-2</v>
      </c>
      <c r="S24" s="3">
        <f t="shared" si="4"/>
        <v>0.27671232876712326</v>
      </c>
    </row>
    <row r="25" spans="1:19">
      <c r="A25">
        <f>A24-A1</f>
        <v>101</v>
      </c>
      <c r="C25" t="s">
        <v>21</v>
      </c>
      <c r="D25">
        <v>51.8</v>
      </c>
      <c r="E25">
        <v>53.8</v>
      </c>
      <c r="F25">
        <v>0.24680099999999999</v>
      </c>
      <c r="G25">
        <v>1.9219059999999999</v>
      </c>
      <c r="H25">
        <v>1854.3496090000001</v>
      </c>
      <c r="J25">
        <v>22</v>
      </c>
      <c r="K25" s="12">
        <v>1855</v>
      </c>
      <c r="L25" s="11">
        <f t="shared" si="0"/>
        <v>52.8</v>
      </c>
      <c r="M25" s="10">
        <v>101</v>
      </c>
      <c r="N25" s="8">
        <v>0.24680099999999999</v>
      </c>
      <c r="O25" s="8">
        <v>1.9219059999999999</v>
      </c>
      <c r="P25" s="3">
        <f t="shared" si="1"/>
        <v>2</v>
      </c>
      <c r="Q25" s="3">
        <f t="shared" si="2"/>
        <v>2.4680100000000001E-3</v>
      </c>
      <c r="R25" s="3">
        <f t="shared" si="3"/>
        <v>1.921906E-2</v>
      </c>
      <c r="S25" s="3">
        <f t="shared" si="4"/>
        <v>0.27671232876712326</v>
      </c>
    </row>
    <row r="26" spans="1:19">
      <c r="C26" t="s">
        <v>22</v>
      </c>
      <c r="D26">
        <v>49.3</v>
      </c>
      <c r="E26">
        <v>50.9</v>
      </c>
      <c r="F26">
        <v>0.24680099999999999</v>
      </c>
      <c r="G26">
        <v>1.9219059999999999</v>
      </c>
      <c r="H26">
        <v>1854.5463870000001</v>
      </c>
      <c r="J26" s="3">
        <v>23</v>
      </c>
      <c r="K26" s="12">
        <v>1860</v>
      </c>
      <c r="L26" s="11">
        <f t="shared" si="0"/>
        <v>50.099999999999994</v>
      </c>
      <c r="M26" s="10">
        <v>101</v>
      </c>
      <c r="N26" s="8">
        <v>0.24680099999999999</v>
      </c>
      <c r="O26" s="8">
        <v>1.9219059999999999</v>
      </c>
      <c r="P26" s="3">
        <f t="shared" si="1"/>
        <v>1.6000000000000014</v>
      </c>
      <c r="Q26" s="3">
        <f t="shared" si="2"/>
        <v>2.4680100000000001E-3</v>
      </c>
      <c r="R26" s="3">
        <f t="shared" si="3"/>
        <v>1.921906E-2</v>
      </c>
      <c r="S26" s="3">
        <f t="shared" si="4"/>
        <v>0.27671232876712326</v>
      </c>
    </row>
    <row r="27" spans="1:19">
      <c r="C27" t="s">
        <v>23</v>
      </c>
      <c r="D27">
        <v>46.3</v>
      </c>
      <c r="E27">
        <v>48</v>
      </c>
      <c r="F27">
        <v>0.24680099999999999</v>
      </c>
      <c r="G27">
        <v>1.9219059999999999</v>
      </c>
      <c r="H27">
        <v>1854.4930420000001</v>
      </c>
      <c r="J27">
        <v>24</v>
      </c>
      <c r="K27" s="12">
        <v>1865</v>
      </c>
      <c r="L27" s="11">
        <f t="shared" si="0"/>
        <v>47.15</v>
      </c>
      <c r="M27" s="10">
        <v>101</v>
      </c>
      <c r="N27" s="8">
        <v>0.24680099999999999</v>
      </c>
      <c r="O27" s="8">
        <v>1.9219059999999999</v>
      </c>
      <c r="P27" s="3">
        <f t="shared" si="1"/>
        <v>1.7000000000000028</v>
      </c>
      <c r="Q27" s="3">
        <f t="shared" si="2"/>
        <v>2.4680100000000001E-3</v>
      </c>
      <c r="R27" s="3">
        <f t="shared" si="3"/>
        <v>1.921906E-2</v>
      </c>
      <c r="S27" s="3">
        <f t="shared" si="4"/>
        <v>0.27671232876712326</v>
      </c>
    </row>
    <row r="28" spans="1:19">
      <c r="C28" t="s">
        <v>24</v>
      </c>
      <c r="D28">
        <v>43.5</v>
      </c>
      <c r="E28">
        <v>45.1</v>
      </c>
      <c r="F28">
        <v>0.24680099999999999</v>
      </c>
      <c r="G28">
        <v>1.9219059999999999</v>
      </c>
      <c r="H28">
        <v>1854.4395750000001</v>
      </c>
      <c r="J28" s="3">
        <v>25</v>
      </c>
      <c r="K28" s="12">
        <v>1870</v>
      </c>
      <c r="L28" s="11">
        <f t="shared" si="0"/>
        <v>44.3</v>
      </c>
      <c r="M28" s="10">
        <v>101</v>
      </c>
      <c r="N28" s="8">
        <v>0.24680099999999999</v>
      </c>
      <c r="O28" s="8">
        <v>1.9219059999999999</v>
      </c>
      <c r="P28" s="3">
        <f t="shared" si="1"/>
        <v>1.6000000000000014</v>
      </c>
      <c r="Q28" s="3">
        <f t="shared" si="2"/>
        <v>2.4680100000000001E-3</v>
      </c>
      <c r="R28" s="3">
        <f t="shared" si="3"/>
        <v>1.921906E-2</v>
      </c>
      <c r="S28" s="3">
        <f t="shared" si="4"/>
        <v>0.27671232876712326</v>
      </c>
    </row>
    <row r="29" spans="1:19">
      <c r="A29" s="2">
        <v>41820</v>
      </c>
      <c r="C29" t="s">
        <v>25</v>
      </c>
      <c r="D29">
        <v>91.6</v>
      </c>
      <c r="E29">
        <v>93.6</v>
      </c>
      <c r="F29">
        <v>0.25642890000000002</v>
      </c>
      <c r="G29">
        <v>1.933818</v>
      </c>
      <c r="H29">
        <v>1854.0893550000001</v>
      </c>
      <c r="J29">
        <v>26</v>
      </c>
      <c r="K29" s="12">
        <v>1800</v>
      </c>
      <c r="L29" s="11">
        <f t="shared" si="0"/>
        <v>92.6</v>
      </c>
      <c r="M29" s="10">
        <v>110</v>
      </c>
      <c r="N29" s="8">
        <v>0.25642890000000002</v>
      </c>
      <c r="O29" s="8">
        <v>1.933818</v>
      </c>
      <c r="P29" s="3">
        <f t="shared" si="1"/>
        <v>2</v>
      </c>
      <c r="Q29" s="3">
        <f t="shared" si="2"/>
        <v>2.564289E-3</v>
      </c>
      <c r="R29" s="3">
        <f t="shared" si="3"/>
        <v>1.933818E-2</v>
      </c>
      <c r="S29" s="3">
        <f t="shared" si="4"/>
        <v>0.30136986301369861</v>
      </c>
    </row>
    <row r="30" spans="1:19">
      <c r="A30">
        <f>A29-A1</f>
        <v>110</v>
      </c>
      <c r="C30" t="s">
        <v>26</v>
      </c>
      <c r="D30">
        <v>74</v>
      </c>
      <c r="E30">
        <v>75.900000000000006</v>
      </c>
      <c r="F30">
        <v>0.25642890000000002</v>
      </c>
      <c r="G30">
        <v>1.933818</v>
      </c>
      <c r="H30">
        <v>1854.0211179999999</v>
      </c>
      <c r="J30" s="3">
        <v>27</v>
      </c>
      <c r="K30" s="12">
        <v>1825</v>
      </c>
      <c r="L30" s="11">
        <f t="shared" si="0"/>
        <v>74.95</v>
      </c>
      <c r="M30" s="10">
        <v>110</v>
      </c>
      <c r="N30" s="8">
        <v>0.25642890000000002</v>
      </c>
      <c r="O30" s="8">
        <v>1.933818</v>
      </c>
      <c r="P30" s="3">
        <f t="shared" si="1"/>
        <v>1.9000000000000057</v>
      </c>
      <c r="Q30" s="3">
        <f t="shared" si="2"/>
        <v>2.564289E-3</v>
      </c>
      <c r="R30" s="3">
        <f t="shared" si="3"/>
        <v>1.933818E-2</v>
      </c>
      <c r="S30" s="3">
        <f t="shared" si="4"/>
        <v>0.30136986301369861</v>
      </c>
    </row>
    <row r="31" spans="1:19">
      <c r="C31" t="s">
        <v>27</v>
      </c>
      <c r="D31">
        <v>58</v>
      </c>
      <c r="E31">
        <v>59.9</v>
      </c>
      <c r="F31">
        <v>0.25642890000000002</v>
      </c>
      <c r="G31">
        <v>1.9328000000000001</v>
      </c>
      <c r="H31">
        <v>1854.2030030000001</v>
      </c>
      <c r="J31">
        <v>28</v>
      </c>
      <c r="K31" s="12">
        <v>1850</v>
      </c>
      <c r="L31" s="11">
        <f t="shared" si="0"/>
        <v>58.95</v>
      </c>
      <c r="M31" s="10">
        <v>110</v>
      </c>
      <c r="N31" s="8">
        <v>0.25642890000000002</v>
      </c>
      <c r="O31" s="8">
        <v>1.9328000000000001</v>
      </c>
      <c r="P31" s="3">
        <f t="shared" si="1"/>
        <v>1.8999999999999986</v>
      </c>
      <c r="Q31" s="3">
        <f t="shared" si="2"/>
        <v>2.564289E-3</v>
      </c>
      <c r="R31" s="3">
        <f t="shared" si="3"/>
        <v>1.9328000000000001E-2</v>
      </c>
      <c r="S31" s="3">
        <f t="shared" si="4"/>
        <v>0.30136986301369861</v>
      </c>
    </row>
    <row r="32" spans="1:19">
      <c r="C32" t="s">
        <v>28</v>
      </c>
      <c r="D32">
        <v>43.5</v>
      </c>
      <c r="E32">
        <v>45.3</v>
      </c>
      <c r="F32">
        <v>0.25642890000000002</v>
      </c>
      <c r="G32">
        <v>1.9328000000000001</v>
      </c>
      <c r="H32">
        <v>1853.984741</v>
      </c>
      <c r="J32" s="3">
        <v>29</v>
      </c>
      <c r="K32" s="12">
        <v>1875</v>
      </c>
      <c r="L32" s="11">
        <f t="shared" si="0"/>
        <v>44.4</v>
      </c>
      <c r="M32" s="10">
        <v>110</v>
      </c>
      <c r="N32" s="8">
        <v>0.25642890000000002</v>
      </c>
      <c r="O32" s="8">
        <v>1.9328000000000001</v>
      </c>
      <c r="P32" s="3">
        <f t="shared" si="1"/>
        <v>1.7999999999999972</v>
      </c>
      <c r="Q32" s="3">
        <f t="shared" si="2"/>
        <v>2.564289E-3</v>
      </c>
      <c r="R32" s="3">
        <f t="shared" si="3"/>
        <v>1.9328000000000001E-2</v>
      </c>
      <c r="S32" s="3">
        <f t="shared" si="4"/>
        <v>0.30136986301369861</v>
      </c>
    </row>
    <row r="33" spans="1:19">
      <c r="C33" t="s">
        <v>29</v>
      </c>
      <c r="D33">
        <v>31.3</v>
      </c>
      <c r="E33">
        <v>32.700000000000003</v>
      </c>
      <c r="F33">
        <v>0.25642890000000002</v>
      </c>
      <c r="G33">
        <v>1.9328000000000001</v>
      </c>
      <c r="H33">
        <v>1853.966553</v>
      </c>
      <c r="J33">
        <v>30</v>
      </c>
      <c r="K33" s="12">
        <v>1900</v>
      </c>
      <c r="L33" s="11">
        <f t="shared" si="0"/>
        <v>32</v>
      </c>
      <c r="M33" s="10">
        <v>110</v>
      </c>
      <c r="N33" s="8">
        <v>0.25642890000000002</v>
      </c>
      <c r="O33" s="8">
        <v>1.9328000000000001</v>
      </c>
      <c r="P33" s="3">
        <f t="shared" si="1"/>
        <v>1.4000000000000021</v>
      </c>
      <c r="Q33" s="3">
        <f t="shared" si="2"/>
        <v>2.564289E-3</v>
      </c>
      <c r="R33" s="3">
        <f t="shared" si="3"/>
        <v>1.9328000000000001E-2</v>
      </c>
      <c r="S33" s="3">
        <f t="shared" si="4"/>
        <v>0.30136986301369861</v>
      </c>
    </row>
    <row r="34" spans="1:19">
      <c r="A34" s="2">
        <v>41902</v>
      </c>
      <c r="C34" t="s">
        <v>30</v>
      </c>
      <c r="D34">
        <v>108.1</v>
      </c>
      <c r="E34">
        <v>110.2</v>
      </c>
      <c r="F34">
        <v>0.34599029999999997</v>
      </c>
      <c r="G34">
        <v>2.0139049999999998</v>
      </c>
      <c r="H34">
        <v>1847.262207</v>
      </c>
      <c r="J34" s="3">
        <v>31</v>
      </c>
      <c r="K34" s="12">
        <v>1800</v>
      </c>
      <c r="L34" s="11">
        <f t="shared" si="0"/>
        <v>109.15</v>
      </c>
      <c r="M34" s="10">
        <v>192</v>
      </c>
      <c r="N34" s="8">
        <v>0.34599029999999997</v>
      </c>
      <c r="O34" s="8">
        <v>2.0139049999999998</v>
      </c>
      <c r="P34" s="3">
        <f t="shared" si="1"/>
        <v>2.1000000000000085</v>
      </c>
      <c r="Q34" s="3">
        <f t="shared" si="2"/>
        <v>3.4599029999999999E-3</v>
      </c>
      <c r="R34" s="3">
        <f t="shared" si="3"/>
        <v>2.0139049999999999E-2</v>
      </c>
      <c r="S34" s="3">
        <f t="shared" si="4"/>
        <v>0.52602739726027392</v>
      </c>
    </row>
    <row r="35" spans="1:19">
      <c r="A35">
        <f>A34-A1</f>
        <v>192</v>
      </c>
      <c r="C35" t="s">
        <v>31</v>
      </c>
      <c r="D35">
        <v>91.5</v>
      </c>
      <c r="E35">
        <v>93.6</v>
      </c>
      <c r="F35">
        <v>0.34599029999999997</v>
      </c>
      <c r="G35">
        <v>2.0139049999999998</v>
      </c>
      <c r="H35">
        <v>1847.3294679999999</v>
      </c>
      <c r="J35">
        <v>32</v>
      </c>
      <c r="K35" s="12">
        <v>1825</v>
      </c>
      <c r="L35" s="11">
        <f t="shared" si="0"/>
        <v>92.55</v>
      </c>
      <c r="M35" s="10">
        <v>192</v>
      </c>
      <c r="N35" s="8">
        <v>0.34599029999999997</v>
      </c>
      <c r="O35" s="8">
        <v>2.0139049999999998</v>
      </c>
      <c r="P35" s="3">
        <f t="shared" si="1"/>
        <v>2.0999999999999943</v>
      </c>
      <c r="Q35" s="3">
        <f t="shared" si="2"/>
        <v>3.4599029999999999E-3</v>
      </c>
      <c r="R35" s="3">
        <f t="shared" si="3"/>
        <v>2.0139049999999999E-2</v>
      </c>
      <c r="S35" s="3">
        <f t="shared" si="4"/>
        <v>0.52602739726027392</v>
      </c>
    </row>
    <row r="36" spans="1:19">
      <c r="C36" t="s">
        <v>32</v>
      </c>
      <c r="D36">
        <v>76.2</v>
      </c>
      <c r="E36">
        <v>78.099999999999994</v>
      </c>
      <c r="F36">
        <v>0.34599029999999997</v>
      </c>
      <c r="G36">
        <v>2.012845</v>
      </c>
      <c r="H36">
        <v>1847.2463379999999</v>
      </c>
      <c r="J36" s="3">
        <v>33</v>
      </c>
      <c r="K36" s="12">
        <v>1850</v>
      </c>
      <c r="L36" s="11">
        <f t="shared" si="0"/>
        <v>77.150000000000006</v>
      </c>
      <c r="M36" s="10">
        <v>192</v>
      </c>
      <c r="N36" s="8">
        <v>0.34599029999999997</v>
      </c>
      <c r="O36" s="8">
        <v>2.012845</v>
      </c>
      <c r="P36" s="3">
        <f t="shared" si="1"/>
        <v>1.8999999999999915</v>
      </c>
      <c r="Q36" s="3">
        <f t="shared" si="2"/>
        <v>3.4599029999999999E-3</v>
      </c>
      <c r="R36" s="3">
        <f t="shared" si="3"/>
        <v>2.0128449999999999E-2</v>
      </c>
      <c r="S36" s="3">
        <f t="shared" si="4"/>
        <v>0.52602739726027392</v>
      </c>
    </row>
    <row r="37" spans="1:19">
      <c r="C37" t="s">
        <v>33</v>
      </c>
      <c r="D37">
        <v>62</v>
      </c>
      <c r="E37">
        <v>63.9</v>
      </c>
      <c r="F37">
        <v>0.34599029999999997</v>
      </c>
      <c r="G37">
        <v>2.012845</v>
      </c>
      <c r="H37">
        <v>1847.3134769999999</v>
      </c>
      <c r="J37">
        <v>34</v>
      </c>
      <c r="K37" s="12">
        <v>1875</v>
      </c>
      <c r="L37" s="11">
        <f t="shared" si="0"/>
        <v>62.95</v>
      </c>
      <c r="M37" s="10">
        <v>192</v>
      </c>
      <c r="N37" s="8">
        <v>0.34599029999999997</v>
      </c>
      <c r="O37" s="8">
        <v>2.012845</v>
      </c>
      <c r="P37" s="3">
        <f t="shared" si="1"/>
        <v>1.8999999999999986</v>
      </c>
      <c r="Q37" s="3">
        <f t="shared" si="2"/>
        <v>3.4599029999999999E-3</v>
      </c>
      <c r="R37" s="3">
        <f t="shared" si="3"/>
        <v>2.0128449999999999E-2</v>
      </c>
      <c r="S37" s="3">
        <f t="shared" si="4"/>
        <v>0.52602739726027392</v>
      </c>
    </row>
    <row r="38" spans="1:19">
      <c r="C38" t="s">
        <v>34</v>
      </c>
      <c r="D38">
        <v>49.5</v>
      </c>
      <c r="E38">
        <v>51.3</v>
      </c>
      <c r="F38">
        <v>0.34599029999999997</v>
      </c>
      <c r="G38">
        <v>2.012845</v>
      </c>
      <c r="H38">
        <v>1847.4307859999999</v>
      </c>
      <c r="J38" s="3">
        <v>35</v>
      </c>
      <c r="K38" s="12">
        <v>1900</v>
      </c>
      <c r="L38" s="11">
        <f t="shared" si="0"/>
        <v>50.4</v>
      </c>
      <c r="M38" s="10">
        <v>192</v>
      </c>
      <c r="N38" s="8">
        <v>0.34599029999999997</v>
      </c>
      <c r="O38" s="8">
        <v>2.012845</v>
      </c>
      <c r="P38" s="3">
        <f t="shared" si="1"/>
        <v>1.7999999999999972</v>
      </c>
      <c r="Q38" s="3">
        <f t="shared" si="2"/>
        <v>3.4599029999999999E-3</v>
      </c>
      <c r="R38" s="3">
        <f t="shared" si="3"/>
        <v>2.0128449999999999E-2</v>
      </c>
      <c r="S38" s="3">
        <f t="shared" si="4"/>
        <v>0.52602739726027392</v>
      </c>
    </row>
    <row r="39" spans="1:19">
      <c r="A39" s="2">
        <v>41912</v>
      </c>
      <c r="C39" t="s">
        <v>35</v>
      </c>
      <c r="D39">
        <v>110</v>
      </c>
      <c r="E39">
        <v>112.7</v>
      </c>
      <c r="F39">
        <v>0.35811490000000001</v>
      </c>
      <c r="G39">
        <v>2.0225240000000002</v>
      </c>
      <c r="H39">
        <v>1846.8648679999999</v>
      </c>
      <c r="J39">
        <v>36</v>
      </c>
      <c r="K39" s="12">
        <v>1800</v>
      </c>
      <c r="L39" s="11">
        <f t="shared" si="0"/>
        <v>111.35</v>
      </c>
      <c r="M39" s="10">
        <v>202</v>
      </c>
      <c r="N39" s="8">
        <v>0.35811490000000001</v>
      </c>
      <c r="O39" s="8">
        <v>2.0225240000000002</v>
      </c>
      <c r="P39" s="3">
        <f t="shared" si="1"/>
        <v>2.7000000000000028</v>
      </c>
      <c r="Q39" s="3">
        <f t="shared" si="2"/>
        <v>3.5811490000000001E-3</v>
      </c>
      <c r="R39" s="3">
        <f t="shared" si="3"/>
        <v>2.0225240000000002E-2</v>
      </c>
      <c r="S39" s="3">
        <f t="shared" si="4"/>
        <v>0.55342465753424652</v>
      </c>
    </row>
    <row r="40" spans="1:19">
      <c r="A40">
        <f>A39-A1</f>
        <v>202</v>
      </c>
      <c r="C40" t="s">
        <v>36</v>
      </c>
      <c r="D40">
        <v>93.5</v>
      </c>
      <c r="E40">
        <v>96.2</v>
      </c>
      <c r="F40">
        <v>0.35811490000000001</v>
      </c>
      <c r="G40">
        <v>2.0225240000000002</v>
      </c>
      <c r="H40">
        <v>1846.9803469999999</v>
      </c>
      <c r="J40" s="3">
        <v>37</v>
      </c>
      <c r="K40" s="12">
        <v>1825</v>
      </c>
      <c r="L40" s="11">
        <f t="shared" si="0"/>
        <v>94.85</v>
      </c>
      <c r="M40" s="10">
        <v>202</v>
      </c>
      <c r="N40" s="8">
        <v>0.35811490000000001</v>
      </c>
      <c r="O40" s="8">
        <v>2.0225240000000002</v>
      </c>
      <c r="P40" s="3">
        <f t="shared" si="1"/>
        <v>2.7000000000000028</v>
      </c>
      <c r="Q40" s="3">
        <f t="shared" si="2"/>
        <v>3.5811490000000001E-3</v>
      </c>
      <c r="R40" s="3">
        <f t="shared" si="3"/>
        <v>2.0225240000000002E-2</v>
      </c>
      <c r="S40" s="3">
        <f t="shared" si="4"/>
        <v>0.55342465753424652</v>
      </c>
    </row>
    <row r="41" spans="1:19">
      <c r="C41" t="s">
        <v>37</v>
      </c>
      <c r="D41">
        <v>78.2</v>
      </c>
      <c r="E41">
        <v>80.8</v>
      </c>
      <c r="F41">
        <v>0.35811490000000001</v>
      </c>
      <c r="G41">
        <v>2.0225240000000002</v>
      </c>
      <c r="H41">
        <v>1847.145996</v>
      </c>
      <c r="J41">
        <v>38</v>
      </c>
      <c r="K41" s="12">
        <v>1850</v>
      </c>
      <c r="L41" s="11">
        <f t="shared" si="0"/>
        <v>79.5</v>
      </c>
      <c r="M41" s="10">
        <v>202</v>
      </c>
      <c r="N41" s="8">
        <v>0.35811490000000001</v>
      </c>
      <c r="O41" s="8">
        <v>2.0225240000000002</v>
      </c>
      <c r="P41" s="3">
        <f t="shared" si="1"/>
        <v>2.5999999999999943</v>
      </c>
      <c r="Q41" s="3">
        <f t="shared" si="2"/>
        <v>3.5811490000000001E-3</v>
      </c>
      <c r="R41" s="3">
        <f t="shared" si="3"/>
        <v>2.0225240000000002E-2</v>
      </c>
      <c r="S41" s="3">
        <f t="shared" si="4"/>
        <v>0.55342465753424652</v>
      </c>
    </row>
    <row r="42" spans="1:19">
      <c r="C42" t="s">
        <v>38</v>
      </c>
      <c r="D42">
        <v>64.2</v>
      </c>
      <c r="E42">
        <v>66.5</v>
      </c>
      <c r="F42">
        <v>0.35811490000000001</v>
      </c>
      <c r="G42">
        <v>2.0225240000000002</v>
      </c>
      <c r="H42">
        <v>1847.0113530000001</v>
      </c>
      <c r="J42" s="3">
        <v>39</v>
      </c>
      <c r="K42" s="12">
        <v>1875</v>
      </c>
      <c r="L42" s="11">
        <f t="shared" si="0"/>
        <v>65.349999999999994</v>
      </c>
      <c r="M42" s="10">
        <v>202</v>
      </c>
      <c r="N42" s="8">
        <v>0.35811490000000001</v>
      </c>
      <c r="O42" s="8">
        <v>2.0225240000000002</v>
      </c>
      <c r="P42" s="3">
        <f t="shared" si="1"/>
        <v>2.2999999999999972</v>
      </c>
      <c r="Q42" s="3">
        <f t="shared" si="2"/>
        <v>3.5811490000000001E-3</v>
      </c>
      <c r="R42" s="3">
        <f t="shared" si="3"/>
        <v>2.0225240000000002E-2</v>
      </c>
      <c r="S42" s="3">
        <f t="shared" si="4"/>
        <v>0.55342465753424652</v>
      </c>
    </row>
    <row r="43" spans="1:19">
      <c r="C43" t="s">
        <v>39</v>
      </c>
      <c r="D43">
        <v>51.5</v>
      </c>
      <c r="E43">
        <v>53.7</v>
      </c>
      <c r="F43">
        <v>0.35811490000000001</v>
      </c>
      <c r="G43">
        <v>2.0225240000000002</v>
      </c>
      <c r="H43">
        <v>1846.9766850000001</v>
      </c>
      <c r="J43">
        <v>40</v>
      </c>
      <c r="K43" s="12">
        <v>1900</v>
      </c>
      <c r="L43" s="11">
        <f t="shared" si="0"/>
        <v>52.6</v>
      </c>
      <c r="M43" s="10">
        <v>202</v>
      </c>
      <c r="N43" s="8">
        <v>0.35811490000000001</v>
      </c>
      <c r="O43" s="8">
        <v>2.0225240000000002</v>
      </c>
      <c r="P43" s="3">
        <f t="shared" si="1"/>
        <v>2.2000000000000028</v>
      </c>
      <c r="Q43" s="3">
        <f t="shared" si="2"/>
        <v>3.5811490000000001E-3</v>
      </c>
      <c r="R43" s="3">
        <f t="shared" si="3"/>
        <v>2.0225240000000002E-2</v>
      </c>
      <c r="S43" s="3">
        <f t="shared" si="4"/>
        <v>0.55342465753424652</v>
      </c>
    </row>
    <row r="44" spans="1:19">
      <c r="A44" s="2">
        <v>41993</v>
      </c>
      <c r="C44" t="s">
        <v>40</v>
      </c>
      <c r="D44">
        <v>123.3</v>
      </c>
      <c r="E44">
        <v>125.7</v>
      </c>
      <c r="F44">
        <v>0.45629690000000001</v>
      </c>
      <c r="G44">
        <v>2.077359</v>
      </c>
      <c r="H44">
        <v>1839.7307129999999</v>
      </c>
      <c r="J44" s="3">
        <v>41</v>
      </c>
      <c r="K44" s="12">
        <v>1800</v>
      </c>
      <c r="L44" s="11">
        <f t="shared" si="0"/>
        <v>124.5</v>
      </c>
      <c r="M44" s="10">
        <f>283</f>
        <v>283</v>
      </c>
      <c r="N44" s="8">
        <v>0.45629690000000001</v>
      </c>
      <c r="O44" s="8">
        <v>2.077359</v>
      </c>
      <c r="P44" s="3">
        <f t="shared" si="1"/>
        <v>2.4000000000000057</v>
      </c>
      <c r="Q44" s="3">
        <f t="shared" si="2"/>
        <v>4.5629690000000001E-3</v>
      </c>
      <c r="R44" s="3">
        <f t="shared" si="3"/>
        <v>2.0773589999999998E-2</v>
      </c>
      <c r="S44" s="3">
        <f t="shared" si="4"/>
        <v>0.77534246575342469</v>
      </c>
    </row>
    <row r="45" spans="1:19">
      <c r="A45">
        <f>A44-A1</f>
        <v>283</v>
      </c>
      <c r="C45" t="s">
        <v>41</v>
      </c>
      <c r="D45">
        <v>107.4</v>
      </c>
      <c r="E45">
        <v>109.9</v>
      </c>
      <c r="F45">
        <v>0.45629690000000001</v>
      </c>
      <c r="G45">
        <v>2.077359</v>
      </c>
      <c r="H45">
        <v>1839.6798100000001</v>
      </c>
      <c r="J45">
        <v>42</v>
      </c>
      <c r="K45" s="12">
        <v>1825</v>
      </c>
      <c r="L45" s="11">
        <f t="shared" si="0"/>
        <v>108.65</v>
      </c>
      <c r="M45" s="10">
        <f>283</f>
        <v>283</v>
      </c>
      <c r="N45" s="8">
        <v>0.45629690000000001</v>
      </c>
      <c r="O45" s="8">
        <v>2.077359</v>
      </c>
      <c r="P45" s="3">
        <f t="shared" si="1"/>
        <v>2.5</v>
      </c>
      <c r="Q45" s="3">
        <f t="shared" si="2"/>
        <v>4.5629690000000001E-3</v>
      </c>
      <c r="R45" s="3">
        <f t="shared" si="3"/>
        <v>2.0773589999999998E-2</v>
      </c>
      <c r="S45" s="3">
        <f t="shared" si="4"/>
        <v>0.77534246575342469</v>
      </c>
    </row>
    <row r="46" spans="1:19">
      <c r="C46" t="s">
        <v>42</v>
      </c>
      <c r="D46">
        <v>92.6</v>
      </c>
      <c r="E46">
        <v>94.8</v>
      </c>
      <c r="F46">
        <v>0.45629690000000001</v>
      </c>
      <c r="G46">
        <v>2.077359</v>
      </c>
      <c r="H46">
        <v>1839.829346</v>
      </c>
      <c r="J46" s="3">
        <v>43</v>
      </c>
      <c r="K46" s="12">
        <v>1850</v>
      </c>
      <c r="L46" s="11">
        <f t="shared" si="0"/>
        <v>93.699999999999989</v>
      </c>
      <c r="M46" s="10">
        <f>283</f>
        <v>283</v>
      </c>
      <c r="N46" s="8">
        <v>0.45629690000000001</v>
      </c>
      <c r="O46" s="8">
        <v>2.077359</v>
      </c>
      <c r="P46" s="3">
        <f t="shared" si="1"/>
        <v>2.2000000000000028</v>
      </c>
      <c r="Q46" s="3">
        <f t="shared" si="2"/>
        <v>4.5629690000000001E-3</v>
      </c>
      <c r="R46" s="3">
        <f t="shared" si="3"/>
        <v>2.0773589999999998E-2</v>
      </c>
      <c r="S46" s="3">
        <f t="shared" si="4"/>
        <v>0.77534246575342469</v>
      </c>
    </row>
    <row r="47" spans="1:19">
      <c r="C47" t="s">
        <v>43</v>
      </c>
      <c r="D47">
        <v>78.599999999999994</v>
      </c>
      <c r="E47">
        <v>80.900000000000006</v>
      </c>
      <c r="F47">
        <v>0.45629690000000001</v>
      </c>
      <c r="G47">
        <v>2.077359</v>
      </c>
      <c r="H47">
        <v>1839.778442</v>
      </c>
      <c r="J47">
        <v>44</v>
      </c>
      <c r="K47" s="12">
        <v>1875</v>
      </c>
      <c r="L47" s="11">
        <f t="shared" si="0"/>
        <v>79.75</v>
      </c>
      <c r="M47" s="10">
        <f>283</f>
        <v>283</v>
      </c>
      <c r="N47" s="8">
        <v>0.45629690000000001</v>
      </c>
      <c r="O47" s="8">
        <v>2.077359</v>
      </c>
      <c r="P47" s="3">
        <f t="shared" si="1"/>
        <v>2.3000000000000114</v>
      </c>
      <c r="Q47" s="3">
        <f t="shared" si="2"/>
        <v>4.5629690000000001E-3</v>
      </c>
      <c r="R47" s="3">
        <f t="shared" si="3"/>
        <v>2.0773589999999998E-2</v>
      </c>
      <c r="S47" s="3">
        <f t="shared" si="4"/>
        <v>0.77534246575342469</v>
      </c>
    </row>
    <row r="48" spans="1:19">
      <c r="C48" t="s">
        <v>44</v>
      </c>
      <c r="D48">
        <v>66.099999999999994</v>
      </c>
      <c r="E48">
        <v>68.3</v>
      </c>
      <c r="F48">
        <v>0.45629690000000001</v>
      </c>
      <c r="G48">
        <v>2.077359</v>
      </c>
      <c r="H48">
        <v>1839.9780270000001</v>
      </c>
      <c r="J48" s="3">
        <v>45</v>
      </c>
      <c r="K48" s="12">
        <v>1900</v>
      </c>
      <c r="L48" s="11">
        <f t="shared" si="0"/>
        <v>67.199999999999989</v>
      </c>
      <c r="M48" s="10">
        <f>283</f>
        <v>283</v>
      </c>
      <c r="N48" s="8">
        <v>0.45629690000000001</v>
      </c>
      <c r="O48" s="8">
        <v>2.077359</v>
      </c>
      <c r="P48" s="3">
        <f t="shared" si="1"/>
        <v>2.2000000000000028</v>
      </c>
      <c r="Q48" s="3">
        <f t="shared" si="2"/>
        <v>4.5629690000000001E-3</v>
      </c>
      <c r="R48" s="3">
        <f t="shared" si="3"/>
        <v>2.0773589999999998E-2</v>
      </c>
      <c r="S48" s="3">
        <f t="shared" si="4"/>
        <v>0.77534246575342469</v>
      </c>
    </row>
    <row r="49" spans="1:19">
      <c r="A49" s="2">
        <v>42004</v>
      </c>
      <c r="C49" t="s">
        <v>45</v>
      </c>
      <c r="D49">
        <v>124.1</v>
      </c>
      <c r="E49">
        <v>127.9</v>
      </c>
      <c r="F49">
        <v>0.46962660000000001</v>
      </c>
      <c r="G49">
        <v>2.0767859999999998</v>
      </c>
      <c r="H49">
        <v>1838.732544</v>
      </c>
      <c r="J49">
        <v>46</v>
      </c>
      <c r="K49" s="12">
        <v>1800</v>
      </c>
      <c r="L49" s="11">
        <f t="shared" si="0"/>
        <v>126</v>
      </c>
      <c r="M49" s="10">
        <v>294</v>
      </c>
      <c r="N49" s="8">
        <v>0.46962660000000001</v>
      </c>
      <c r="O49" s="8">
        <v>2.0767859999999998</v>
      </c>
      <c r="P49" s="3">
        <f t="shared" si="1"/>
        <v>3.8000000000000114</v>
      </c>
      <c r="Q49" s="3">
        <f t="shared" si="2"/>
        <v>4.6962660000000002E-3</v>
      </c>
      <c r="R49" s="3">
        <f t="shared" si="3"/>
        <v>2.0767859999999999E-2</v>
      </c>
      <c r="S49" s="3">
        <f t="shared" si="4"/>
        <v>0.80547945205479454</v>
      </c>
    </row>
    <row r="50" spans="1:19">
      <c r="A50">
        <f>A49-A1</f>
        <v>294</v>
      </c>
      <c r="C50" t="s">
        <v>46</v>
      </c>
      <c r="D50">
        <v>108.4</v>
      </c>
      <c r="E50">
        <v>112</v>
      </c>
      <c r="F50">
        <v>0.46962660000000001</v>
      </c>
      <c r="G50">
        <v>2.0767859999999998</v>
      </c>
      <c r="H50">
        <v>1838.8294679999999</v>
      </c>
      <c r="J50" s="3">
        <v>47</v>
      </c>
      <c r="K50" s="12">
        <v>1825</v>
      </c>
      <c r="L50" s="11">
        <f t="shared" si="0"/>
        <v>110.2</v>
      </c>
      <c r="M50" s="10">
        <v>294</v>
      </c>
      <c r="N50" s="8">
        <v>0.46962660000000001</v>
      </c>
      <c r="O50" s="8">
        <v>2.0767859999999998</v>
      </c>
      <c r="P50" s="3">
        <f t="shared" si="1"/>
        <v>3.5999999999999943</v>
      </c>
      <c r="Q50" s="3">
        <f t="shared" si="2"/>
        <v>4.6962660000000002E-3</v>
      </c>
      <c r="R50" s="3">
        <f t="shared" si="3"/>
        <v>2.0767859999999999E-2</v>
      </c>
      <c r="S50" s="3">
        <f t="shared" si="4"/>
        <v>0.80547945205479454</v>
      </c>
    </row>
    <row r="51" spans="1:19">
      <c r="C51" t="s">
        <v>47</v>
      </c>
      <c r="D51">
        <v>93.6</v>
      </c>
      <c r="E51">
        <v>97.1</v>
      </c>
      <c r="F51">
        <v>0.46962660000000001</v>
      </c>
      <c r="G51">
        <v>2.0767859999999998</v>
      </c>
      <c r="H51">
        <v>1838.826172</v>
      </c>
      <c r="J51">
        <v>48</v>
      </c>
      <c r="K51" s="12">
        <v>1850</v>
      </c>
      <c r="L51" s="11">
        <f t="shared" si="0"/>
        <v>95.35</v>
      </c>
      <c r="M51" s="10">
        <v>294</v>
      </c>
      <c r="N51" s="8">
        <v>0.46962660000000001</v>
      </c>
      <c r="O51" s="8">
        <v>2.0767859999999998</v>
      </c>
      <c r="P51" s="3">
        <f t="shared" si="1"/>
        <v>3.5</v>
      </c>
      <c r="Q51" s="3">
        <f t="shared" si="2"/>
        <v>4.6962660000000002E-3</v>
      </c>
      <c r="R51" s="3">
        <f t="shared" si="3"/>
        <v>2.0767859999999999E-2</v>
      </c>
      <c r="S51" s="3">
        <f t="shared" si="4"/>
        <v>0.80547945205479454</v>
      </c>
    </row>
    <row r="52" spans="1:19">
      <c r="C52" t="s">
        <v>48</v>
      </c>
      <c r="D52">
        <v>79.900000000000006</v>
      </c>
      <c r="E52">
        <v>83.2</v>
      </c>
      <c r="F52">
        <v>0.46962660000000001</v>
      </c>
      <c r="G52">
        <v>2.0767859999999998</v>
      </c>
      <c r="H52">
        <v>1838.8729249999999</v>
      </c>
      <c r="J52" s="3">
        <v>49</v>
      </c>
      <c r="K52" s="12">
        <v>1875</v>
      </c>
      <c r="L52" s="11">
        <f t="shared" si="0"/>
        <v>81.550000000000011</v>
      </c>
      <c r="M52" s="10">
        <v>294</v>
      </c>
      <c r="N52" s="8">
        <v>0.46962660000000001</v>
      </c>
      <c r="O52" s="8">
        <v>2.0767859999999998</v>
      </c>
      <c r="P52" s="3">
        <f t="shared" si="1"/>
        <v>3.2999999999999972</v>
      </c>
      <c r="Q52" s="3">
        <f t="shared" si="2"/>
        <v>4.6962660000000002E-3</v>
      </c>
      <c r="R52" s="3">
        <f t="shared" si="3"/>
        <v>2.0767859999999999E-2</v>
      </c>
      <c r="S52" s="3">
        <f t="shared" si="4"/>
        <v>0.80547945205479454</v>
      </c>
    </row>
    <row r="53" spans="1:19">
      <c r="C53" t="s">
        <v>49</v>
      </c>
      <c r="D53">
        <v>67.3</v>
      </c>
      <c r="E53">
        <v>70.400000000000006</v>
      </c>
      <c r="F53">
        <v>0.46962660000000001</v>
      </c>
      <c r="G53">
        <v>2.0767859999999998</v>
      </c>
      <c r="H53">
        <v>1839.070068</v>
      </c>
      <c r="J53">
        <v>50</v>
      </c>
      <c r="K53" s="12">
        <v>1900</v>
      </c>
      <c r="L53" s="11">
        <f t="shared" si="0"/>
        <v>68.849999999999994</v>
      </c>
      <c r="M53" s="10">
        <v>294</v>
      </c>
      <c r="N53" s="8">
        <v>0.46962660000000001</v>
      </c>
      <c r="O53" s="8">
        <v>2.0767859999999998</v>
      </c>
      <c r="P53" s="3">
        <f t="shared" si="1"/>
        <v>3.1000000000000085</v>
      </c>
      <c r="Q53" s="3">
        <f t="shared" si="2"/>
        <v>4.6962660000000002E-3</v>
      </c>
      <c r="R53" s="3">
        <f t="shared" si="3"/>
        <v>2.0767859999999999E-2</v>
      </c>
      <c r="S53" s="3">
        <f t="shared" si="4"/>
        <v>0.80547945205479454</v>
      </c>
    </row>
    <row r="54" spans="1:19" s="1" customFormat="1">
      <c r="A54" s="17">
        <v>41720</v>
      </c>
      <c r="C54" s="1" t="s">
        <v>50</v>
      </c>
      <c r="D54" s="1">
        <v>10</v>
      </c>
      <c r="E54" s="1">
        <v>11</v>
      </c>
      <c r="F54" s="1">
        <v>0.12675330000000001</v>
      </c>
      <c r="G54" s="1">
        <v>0.70754850000000002</v>
      </c>
      <c r="H54" s="1">
        <v>1861.4508060000001</v>
      </c>
      <c r="J54" s="1">
        <v>51</v>
      </c>
      <c r="K54" s="18">
        <v>1850</v>
      </c>
      <c r="L54" s="19">
        <f t="shared" si="0"/>
        <v>10.5</v>
      </c>
      <c r="M54" s="20">
        <v>10</v>
      </c>
      <c r="N54" s="20">
        <v>0.12675330000000001</v>
      </c>
      <c r="O54" s="20">
        <v>0.70754850000000002</v>
      </c>
      <c r="P54" s="1">
        <f t="shared" si="1"/>
        <v>1</v>
      </c>
      <c r="Q54" s="1">
        <f t="shared" si="2"/>
        <v>1.2675330000000002E-3</v>
      </c>
      <c r="R54" s="1">
        <f t="shared" si="3"/>
        <v>7.0754850000000003E-3</v>
      </c>
      <c r="S54" s="1">
        <f t="shared" si="4"/>
        <v>2.7397260273972601E-2</v>
      </c>
    </row>
    <row r="55" spans="1:19">
      <c r="A55">
        <f>A54-A1</f>
        <v>10</v>
      </c>
      <c r="C55" t="s">
        <v>51</v>
      </c>
      <c r="D55">
        <v>11.6</v>
      </c>
      <c r="E55">
        <v>12.7</v>
      </c>
      <c r="F55">
        <v>0.12675330000000001</v>
      </c>
      <c r="G55">
        <v>0.70754850000000002</v>
      </c>
      <c r="H55">
        <v>1861.500366</v>
      </c>
      <c r="J55">
        <v>52</v>
      </c>
      <c r="K55" s="12">
        <v>1855</v>
      </c>
      <c r="L55" s="11">
        <f t="shared" si="0"/>
        <v>12.149999999999999</v>
      </c>
      <c r="M55" s="10">
        <v>10</v>
      </c>
      <c r="N55" s="8">
        <v>0.12675330000000001</v>
      </c>
      <c r="O55" s="8">
        <v>0.70754850000000002</v>
      </c>
      <c r="P55" s="3">
        <f t="shared" si="1"/>
        <v>1.0999999999999996</v>
      </c>
      <c r="Q55" s="3">
        <f t="shared" si="2"/>
        <v>1.2675330000000002E-3</v>
      </c>
      <c r="R55" s="3">
        <f t="shared" si="3"/>
        <v>7.0754850000000003E-3</v>
      </c>
      <c r="S55" s="3">
        <f t="shared" si="4"/>
        <v>2.7397260273972601E-2</v>
      </c>
    </row>
    <row r="56" spans="1:19">
      <c r="C56" t="s">
        <v>52</v>
      </c>
      <c r="D56">
        <v>13.5</v>
      </c>
      <c r="E56">
        <v>14.6</v>
      </c>
      <c r="F56">
        <v>0.12675330000000001</v>
      </c>
      <c r="G56">
        <v>0.70754850000000002</v>
      </c>
      <c r="H56">
        <v>1861.3000489999999</v>
      </c>
      <c r="J56" s="3">
        <v>53</v>
      </c>
      <c r="K56" s="12">
        <v>1860</v>
      </c>
      <c r="L56" s="11">
        <f t="shared" si="0"/>
        <v>14.05</v>
      </c>
      <c r="M56" s="10">
        <v>10</v>
      </c>
      <c r="N56" s="8">
        <v>0.12675330000000001</v>
      </c>
      <c r="O56" s="8">
        <v>0.70754850000000002</v>
      </c>
      <c r="P56" s="3">
        <f t="shared" si="1"/>
        <v>1.0999999999999996</v>
      </c>
      <c r="Q56" s="3">
        <f t="shared" si="2"/>
        <v>1.2675330000000002E-3</v>
      </c>
      <c r="R56" s="3">
        <f t="shared" si="3"/>
        <v>7.0754850000000003E-3</v>
      </c>
      <c r="S56" s="3">
        <f t="shared" si="4"/>
        <v>2.7397260273972601E-2</v>
      </c>
    </row>
    <row r="57" spans="1:19">
      <c r="C57" t="s">
        <v>53</v>
      </c>
      <c r="D57">
        <v>15.5</v>
      </c>
      <c r="E57">
        <v>16.5</v>
      </c>
      <c r="F57">
        <v>0.12675330000000001</v>
      </c>
      <c r="G57">
        <v>0.70754850000000002</v>
      </c>
      <c r="H57">
        <v>1861.6998289999999</v>
      </c>
      <c r="J57">
        <v>54</v>
      </c>
      <c r="K57" s="12">
        <v>1865</v>
      </c>
      <c r="L57" s="11">
        <f t="shared" si="0"/>
        <v>16</v>
      </c>
      <c r="M57" s="10">
        <v>10</v>
      </c>
      <c r="N57" s="8">
        <v>0.12675330000000001</v>
      </c>
      <c r="O57" s="8">
        <v>0.70754850000000002</v>
      </c>
      <c r="P57" s="3">
        <f t="shared" si="1"/>
        <v>1</v>
      </c>
      <c r="Q57" s="3">
        <f t="shared" si="2"/>
        <v>1.2675330000000002E-3</v>
      </c>
      <c r="R57" s="3">
        <f t="shared" si="3"/>
        <v>7.0754850000000003E-3</v>
      </c>
      <c r="S57" s="3">
        <f t="shared" si="4"/>
        <v>2.7397260273972601E-2</v>
      </c>
    </row>
    <row r="58" spans="1:19">
      <c r="C58" t="s">
        <v>54</v>
      </c>
      <c r="D58">
        <v>18</v>
      </c>
      <c r="E58">
        <v>19.3</v>
      </c>
      <c r="F58">
        <v>0.12675330000000001</v>
      </c>
      <c r="G58">
        <v>0.70754850000000002</v>
      </c>
      <c r="H58">
        <v>1861.4494629999999</v>
      </c>
      <c r="J58" s="3">
        <v>55</v>
      </c>
      <c r="K58" s="12">
        <v>1870</v>
      </c>
      <c r="L58" s="11">
        <f t="shared" si="0"/>
        <v>18.649999999999999</v>
      </c>
      <c r="M58" s="10">
        <v>10</v>
      </c>
      <c r="N58" s="8">
        <v>0.12675330000000001</v>
      </c>
      <c r="O58" s="8">
        <v>0.70754850000000002</v>
      </c>
      <c r="P58" s="3">
        <f t="shared" si="1"/>
        <v>1.3000000000000007</v>
      </c>
      <c r="Q58" s="3">
        <f t="shared" si="2"/>
        <v>1.2675330000000002E-3</v>
      </c>
      <c r="R58" s="3">
        <f t="shared" si="3"/>
        <v>7.0754850000000003E-3</v>
      </c>
      <c r="S58" s="3">
        <f t="shared" si="4"/>
        <v>2.7397260273972601E-2</v>
      </c>
    </row>
    <row r="59" spans="1:19">
      <c r="A59" s="2">
        <v>41729</v>
      </c>
      <c r="C59" t="s">
        <v>55</v>
      </c>
      <c r="D59">
        <v>15.5</v>
      </c>
      <c r="E59">
        <v>16.899999999999999</v>
      </c>
      <c r="F59">
        <v>0.1403421</v>
      </c>
      <c r="G59">
        <v>1.1139110000000001</v>
      </c>
      <c r="H59">
        <v>1860.9013669999999</v>
      </c>
      <c r="J59">
        <v>56</v>
      </c>
      <c r="K59" s="12">
        <v>1850</v>
      </c>
      <c r="L59" s="11">
        <f t="shared" si="0"/>
        <v>16.2</v>
      </c>
      <c r="M59" s="10">
        <v>19</v>
      </c>
      <c r="N59" s="8">
        <v>0.1403421</v>
      </c>
      <c r="O59" s="8">
        <v>1.1139110000000001</v>
      </c>
      <c r="P59" s="3">
        <f t="shared" si="1"/>
        <v>1.3999999999999986</v>
      </c>
      <c r="Q59" s="3">
        <f t="shared" si="2"/>
        <v>1.403421E-3</v>
      </c>
      <c r="R59" s="3">
        <f t="shared" si="3"/>
        <v>1.1139110000000001E-2</v>
      </c>
      <c r="S59" s="3">
        <f t="shared" si="4"/>
        <v>5.2054794520547946E-2</v>
      </c>
    </row>
    <row r="60" spans="1:19">
      <c r="A60" s="6">
        <f>A59-A1</f>
        <v>19</v>
      </c>
      <c r="C60" t="s">
        <v>56</v>
      </c>
      <c r="D60">
        <v>17.2</v>
      </c>
      <c r="E60">
        <v>18.7</v>
      </c>
      <c r="F60">
        <v>0.1403421</v>
      </c>
      <c r="G60">
        <v>1.1139110000000001</v>
      </c>
      <c r="H60">
        <v>1860.8507079999999</v>
      </c>
      <c r="J60" s="3">
        <v>57</v>
      </c>
      <c r="K60" s="12">
        <v>1855</v>
      </c>
      <c r="L60" s="11">
        <f t="shared" si="0"/>
        <v>17.95</v>
      </c>
      <c r="M60" s="10">
        <v>19</v>
      </c>
      <c r="N60" s="8">
        <v>0.1403421</v>
      </c>
      <c r="O60" s="8">
        <v>1.1139110000000001</v>
      </c>
      <c r="P60" s="3">
        <f t="shared" si="1"/>
        <v>1.5</v>
      </c>
      <c r="Q60" s="3">
        <f t="shared" si="2"/>
        <v>1.403421E-3</v>
      </c>
      <c r="R60" s="3">
        <f t="shared" si="3"/>
        <v>1.1139110000000001E-2</v>
      </c>
      <c r="S60" s="3">
        <f t="shared" si="4"/>
        <v>5.2054794520547946E-2</v>
      </c>
    </row>
    <row r="61" spans="1:19">
      <c r="A61" s="2"/>
      <c r="C61" t="s">
        <v>57</v>
      </c>
      <c r="D61">
        <v>19.2</v>
      </c>
      <c r="E61">
        <v>20.6</v>
      </c>
      <c r="F61">
        <v>0.1403421</v>
      </c>
      <c r="G61">
        <v>1.1139110000000001</v>
      </c>
      <c r="H61">
        <v>1860.950073</v>
      </c>
      <c r="J61">
        <v>58</v>
      </c>
      <c r="K61" s="12">
        <v>1860</v>
      </c>
      <c r="L61" s="11">
        <f t="shared" si="0"/>
        <v>19.899999999999999</v>
      </c>
      <c r="M61" s="10">
        <v>19</v>
      </c>
      <c r="N61" s="8">
        <v>0.1403421</v>
      </c>
      <c r="O61" s="8">
        <v>1.1139110000000001</v>
      </c>
      <c r="P61" s="3">
        <f t="shared" si="1"/>
        <v>1.4000000000000021</v>
      </c>
      <c r="Q61" s="3">
        <f t="shared" si="2"/>
        <v>1.403421E-3</v>
      </c>
      <c r="R61" s="3">
        <f t="shared" si="3"/>
        <v>1.1139110000000001E-2</v>
      </c>
      <c r="S61" s="3">
        <f t="shared" si="4"/>
        <v>5.2054794520547946E-2</v>
      </c>
    </row>
    <row r="62" spans="1:19">
      <c r="C62" t="s">
        <v>58</v>
      </c>
      <c r="D62">
        <v>21.2</v>
      </c>
      <c r="E62">
        <v>22.8</v>
      </c>
      <c r="F62">
        <v>0.1403421</v>
      </c>
      <c r="G62">
        <v>1.1139110000000001</v>
      </c>
      <c r="H62">
        <v>1860.849487</v>
      </c>
      <c r="J62" s="3">
        <v>59</v>
      </c>
      <c r="K62" s="12">
        <v>1865</v>
      </c>
      <c r="L62" s="11">
        <f t="shared" si="0"/>
        <v>22</v>
      </c>
      <c r="M62" s="10">
        <v>19</v>
      </c>
      <c r="N62" s="8">
        <v>0.1403421</v>
      </c>
      <c r="O62" s="8">
        <v>1.1139110000000001</v>
      </c>
      <c r="P62" s="3">
        <f t="shared" si="1"/>
        <v>1.6000000000000014</v>
      </c>
      <c r="Q62" s="3">
        <f t="shared" si="2"/>
        <v>1.403421E-3</v>
      </c>
      <c r="R62" s="3">
        <f t="shared" si="3"/>
        <v>1.1139110000000001E-2</v>
      </c>
      <c r="S62" s="3">
        <f t="shared" si="4"/>
        <v>5.2054794520547946E-2</v>
      </c>
    </row>
    <row r="63" spans="1:19">
      <c r="C63" t="s">
        <v>59</v>
      </c>
      <c r="D63">
        <v>23.6</v>
      </c>
      <c r="E63">
        <v>25.1</v>
      </c>
      <c r="F63">
        <v>0.1403421</v>
      </c>
      <c r="G63">
        <v>1.1139110000000001</v>
      </c>
      <c r="H63">
        <v>1860.8488769999999</v>
      </c>
      <c r="J63">
        <v>60</v>
      </c>
      <c r="K63" s="12">
        <v>1870</v>
      </c>
      <c r="L63" s="11">
        <f t="shared" si="0"/>
        <v>24.35</v>
      </c>
      <c r="M63" s="10">
        <v>19</v>
      </c>
      <c r="N63" s="8">
        <v>0.1403421</v>
      </c>
      <c r="O63" s="8">
        <v>1.1139110000000001</v>
      </c>
      <c r="P63" s="3">
        <f t="shared" si="1"/>
        <v>1.5</v>
      </c>
      <c r="Q63" s="3">
        <f t="shared" si="2"/>
        <v>1.403421E-3</v>
      </c>
      <c r="R63" s="3">
        <f t="shared" si="3"/>
        <v>1.1139110000000001E-2</v>
      </c>
      <c r="S63" s="3">
        <f t="shared" si="4"/>
        <v>5.2054794520547946E-2</v>
      </c>
    </row>
    <row r="64" spans="1:19">
      <c r="A64" s="2">
        <v>41748</v>
      </c>
      <c r="C64" t="s">
        <v>60</v>
      </c>
      <c r="D64">
        <v>25.4</v>
      </c>
      <c r="E64">
        <v>26.7</v>
      </c>
      <c r="F64">
        <v>0.16855390000000001</v>
      </c>
      <c r="G64">
        <v>1.397321</v>
      </c>
      <c r="H64">
        <v>1859.8524170000001</v>
      </c>
      <c r="J64" s="3">
        <v>61</v>
      </c>
      <c r="K64" s="12">
        <v>1850</v>
      </c>
      <c r="L64" s="11">
        <f t="shared" si="0"/>
        <v>26.049999999999997</v>
      </c>
      <c r="M64" s="10">
        <v>38</v>
      </c>
      <c r="N64" s="8">
        <v>0.16855390000000001</v>
      </c>
      <c r="O64" s="8">
        <v>1.397321</v>
      </c>
      <c r="P64" s="3">
        <f t="shared" si="1"/>
        <v>1.3000000000000007</v>
      </c>
      <c r="Q64" s="3">
        <f t="shared" si="2"/>
        <v>1.685539E-3</v>
      </c>
      <c r="R64" s="3">
        <f t="shared" si="3"/>
        <v>1.397321E-2</v>
      </c>
      <c r="S64" s="3">
        <f t="shared" si="4"/>
        <v>0.10410958904109589</v>
      </c>
    </row>
    <row r="65" spans="1:19">
      <c r="A65">
        <f>A64-A1</f>
        <v>38</v>
      </c>
      <c r="C65" t="s">
        <v>61</v>
      </c>
      <c r="D65">
        <v>27.2</v>
      </c>
      <c r="E65">
        <v>28.8</v>
      </c>
      <c r="F65">
        <v>0.16855390000000001</v>
      </c>
      <c r="G65">
        <v>1.397321</v>
      </c>
      <c r="H65">
        <v>1859.8511960000001</v>
      </c>
      <c r="J65">
        <v>62</v>
      </c>
      <c r="K65" s="12">
        <v>1855</v>
      </c>
      <c r="L65" s="11">
        <f t="shared" si="0"/>
        <v>28</v>
      </c>
      <c r="M65" s="10">
        <v>38</v>
      </c>
      <c r="N65" s="8">
        <v>0.16855390000000001</v>
      </c>
      <c r="O65" s="8">
        <v>1.397321</v>
      </c>
      <c r="P65" s="3">
        <f t="shared" si="1"/>
        <v>1.6000000000000014</v>
      </c>
      <c r="Q65" s="3">
        <f t="shared" si="2"/>
        <v>1.685539E-3</v>
      </c>
      <c r="R65" s="3">
        <f t="shared" si="3"/>
        <v>1.397321E-2</v>
      </c>
      <c r="S65" s="3">
        <f t="shared" si="4"/>
        <v>0.10410958904109589</v>
      </c>
    </row>
    <row r="66" spans="1:19">
      <c r="C66" t="s">
        <v>62</v>
      </c>
      <c r="D66">
        <v>29.1</v>
      </c>
      <c r="E66">
        <v>30.4</v>
      </c>
      <c r="F66">
        <v>0.16855390000000001</v>
      </c>
      <c r="G66">
        <v>1.397321</v>
      </c>
      <c r="H66">
        <v>1860.099976</v>
      </c>
      <c r="J66" s="3">
        <v>63</v>
      </c>
      <c r="K66" s="12">
        <v>1860</v>
      </c>
      <c r="L66" s="11">
        <f t="shared" si="0"/>
        <v>29.75</v>
      </c>
      <c r="M66" s="10">
        <v>38</v>
      </c>
      <c r="N66" s="8">
        <v>0.16855390000000001</v>
      </c>
      <c r="O66" s="8">
        <v>1.397321</v>
      </c>
      <c r="P66" s="3">
        <f t="shared" si="1"/>
        <v>1.2999999999999972</v>
      </c>
      <c r="Q66" s="3">
        <f t="shared" si="2"/>
        <v>1.685539E-3</v>
      </c>
      <c r="R66" s="3">
        <f t="shared" si="3"/>
        <v>1.397321E-2</v>
      </c>
      <c r="S66" s="3">
        <f t="shared" si="4"/>
        <v>0.10410958904109589</v>
      </c>
    </row>
    <row r="67" spans="1:19">
      <c r="C67" t="s">
        <v>63</v>
      </c>
      <c r="D67">
        <v>31.1</v>
      </c>
      <c r="E67">
        <v>32.6</v>
      </c>
      <c r="F67">
        <v>0.16855390000000001</v>
      </c>
      <c r="G67">
        <v>1.397321</v>
      </c>
      <c r="H67">
        <v>1859.998779</v>
      </c>
      <c r="J67">
        <v>64</v>
      </c>
      <c r="K67" s="12">
        <v>1865</v>
      </c>
      <c r="L67" s="11">
        <f t="shared" si="0"/>
        <v>31.85</v>
      </c>
      <c r="M67" s="10">
        <v>38</v>
      </c>
      <c r="N67" s="8">
        <v>0.16855390000000001</v>
      </c>
      <c r="O67" s="8">
        <v>1.397321</v>
      </c>
      <c r="P67" s="3">
        <f t="shared" si="1"/>
        <v>1.5</v>
      </c>
      <c r="Q67" s="3">
        <f t="shared" si="2"/>
        <v>1.685539E-3</v>
      </c>
      <c r="R67" s="3">
        <f t="shared" si="3"/>
        <v>1.397321E-2</v>
      </c>
      <c r="S67" s="3">
        <f t="shared" si="4"/>
        <v>0.10410958904109589</v>
      </c>
    </row>
    <row r="68" spans="1:19">
      <c r="C68" t="s">
        <v>64</v>
      </c>
      <c r="D68">
        <v>33.299999999999997</v>
      </c>
      <c r="E68">
        <v>35.200000000000003</v>
      </c>
      <c r="F68">
        <v>0.16855390000000001</v>
      </c>
      <c r="G68">
        <v>1.397321</v>
      </c>
      <c r="H68">
        <v>1859.7974850000001</v>
      </c>
      <c r="J68" s="3">
        <v>65</v>
      </c>
      <c r="K68" s="12">
        <v>1870</v>
      </c>
      <c r="L68" s="11">
        <f t="shared" si="0"/>
        <v>34.25</v>
      </c>
      <c r="M68" s="10">
        <v>38</v>
      </c>
      <c r="N68" s="8">
        <v>0.16855390000000001</v>
      </c>
      <c r="O68" s="8">
        <v>1.397321</v>
      </c>
      <c r="P68" s="3">
        <f t="shared" si="1"/>
        <v>1.9000000000000057</v>
      </c>
      <c r="Q68" s="3">
        <f t="shared" si="2"/>
        <v>1.685539E-3</v>
      </c>
      <c r="R68" s="3">
        <f t="shared" si="3"/>
        <v>1.397321E-2</v>
      </c>
      <c r="S68" s="3">
        <f t="shared" si="4"/>
        <v>0.10410958904109589</v>
      </c>
    </row>
    <row r="69" spans="1:19">
      <c r="A69" s="2">
        <v>41776</v>
      </c>
      <c r="C69" t="s">
        <v>65</v>
      </c>
      <c r="D69">
        <v>38</v>
      </c>
      <c r="E69">
        <v>39.799999999999997</v>
      </c>
      <c r="F69">
        <v>0.20727419999999999</v>
      </c>
      <c r="G69">
        <v>1.9715990000000001</v>
      </c>
      <c r="H69">
        <v>1856.602905</v>
      </c>
      <c r="J69">
        <v>66</v>
      </c>
      <c r="K69" s="12">
        <v>1850</v>
      </c>
      <c r="L69" s="11">
        <f t="shared" ref="L69:L103" si="5">(D69+E69)/2</f>
        <v>38.9</v>
      </c>
      <c r="M69" s="10">
        <v>66</v>
      </c>
      <c r="N69" s="8">
        <v>0.20727419999999999</v>
      </c>
      <c r="O69" s="8">
        <v>1.9715990000000001</v>
      </c>
      <c r="P69" s="3">
        <f t="shared" ref="P69:P103" si="6">E69-D69</f>
        <v>1.7999999999999972</v>
      </c>
      <c r="Q69" s="3">
        <f t="shared" ref="Q69:Q103" si="7">N69/100</f>
        <v>2.0727419999999998E-3</v>
      </c>
      <c r="R69" s="3">
        <f t="shared" ref="R69:R103" si="8">O69/100</f>
        <v>1.9715990000000003E-2</v>
      </c>
      <c r="S69" s="3">
        <f t="shared" ref="S69:S103" si="9">M69/365</f>
        <v>0.18082191780821918</v>
      </c>
    </row>
    <row r="70" spans="1:19">
      <c r="A70">
        <f>A69-A1</f>
        <v>66</v>
      </c>
      <c r="C70" t="s">
        <v>66</v>
      </c>
      <c r="D70">
        <v>39.9</v>
      </c>
      <c r="E70">
        <v>41.4</v>
      </c>
      <c r="F70">
        <v>0.20727419999999999</v>
      </c>
      <c r="G70">
        <v>1.9715990000000001</v>
      </c>
      <c r="H70">
        <v>1856.750732</v>
      </c>
      <c r="J70" s="3">
        <v>67</v>
      </c>
      <c r="K70" s="12">
        <v>1855</v>
      </c>
      <c r="L70" s="11">
        <f t="shared" si="5"/>
        <v>40.65</v>
      </c>
      <c r="M70" s="10">
        <v>66</v>
      </c>
      <c r="N70" s="8">
        <v>0.20727419999999999</v>
      </c>
      <c r="O70" s="8">
        <v>1.9715990000000001</v>
      </c>
      <c r="P70" s="3">
        <f t="shared" si="6"/>
        <v>1.5</v>
      </c>
      <c r="Q70" s="3">
        <f t="shared" si="7"/>
        <v>2.0727419999999998E-3</v>
      </c>
      <c r="R70" s="3">
        <f t="shared" si="8"/>
        <v>1.9715990000000003E-2</v>
      </c>
      <c r="S70" s="3">
        <f t="shared" si="9"/>
        <v>0.18082191780821918</v>
      </c>
    </row>
    <row r="71" spans="1:19">
      <c r="C71" t="s">
        <v>67</v>
      </c>
      <c r="D71">
        <v>41.9</v>
      </c>
      <c r="E71">
        <v>43.4</v>
      </c>
      <c r="F71">
        <v>0.20727419999999999</v>
      </c>
      <c r="G71">
        <v>1.9715990000000001</v>
      </c>
      <c r="H71">
        <v>1856.7985839999999</v>
      </c>
      <c r="J71">
        <v>68</v>
      </c>
      <c r="K71" s="12">
        <v>1860</v>
      </c>
      <c r="L71" s="11">
        <f t="shared" si="5"/>
        <v>42.65</v>
      </c>
      <c r="M71" s="10">
        <v>66</v>
      </c>
      <c r="N71" s="8">
        <v>0.20727419999999999</v>
      </c>
      <c r="O71" s="8">
        <v>1.9715990000000001</v>
      </c>
      <c r="P71" s="3">
        <f t="shared" si="6"/>
        <v>1.5</v>
      </c>
      <c r="Q71" s="3">
        <f t="shared" si="7"/>
        <v>2.0727419999999998E-3</v>
      </c>
      <c r="R71" s="3">
        <f t="shared" si="8"/>
        <v>1.9715990000000003E-2</v>
      </c>
      <c r="S71" s="3">
        <f t="shared" si="9"/>
        <v>0.18082191780821918</v>
      </c>
    </row>
    <row r="72" spans="1:19">
      <c r="C72" t="s">
        <v>68</v>
      </c>
      <c r="D72">
        <v>43.9</v>
      </c>
      <c r="E72">
        <v>45.4</v>
      </c>
      <c r="F72">
        <v>0.20727419999999999</v>
      </c>
      <c r="G72">
        <v>1.9715990000000001</v>
      </c>
      <c r="H72">
        <v>1857.096558</v>
      </c>
      <c r="J72" s="3">
        <v>69</v>
      </c>
      <c r="K72" s="12">
        <v>1865</v>
      </c>
      <c r="L72" s="11">
        <f t="shared" si="5"/>
        <v>44.65</v>
      </c>
      <c r="M72" s="10">
        <v>66</v>
      </c>
      <c r="N72" s="8">
        <v>0.20727419999999999</v>
      </c>
      <c r="O72" s="8">
        <v>1.9715990000000001</v>
      </c>
      <c r="P72" s="3">
        <f t="shared" si="6"/>
        <v>1.5</v>
      </c>
      <c r="Q72" s="3">
        <f t="shared" si="7"/>
        <v>2.0727419999999998E-3</v>
      </c>
      <c r="R72" s="3">
        <f t="shared" si="8"/>
        <v>1.9715990000000003E-2</v>
      </c>
      <c r="S72" s="3">
        <f t="shared" si="9"/>
        <v>0.18082191780821918</v>
      </c>
    </row>
    <row r="73" spans="1:19">
      <c r="C73" t="s">
        <v>69</v>
      </c>
      <c r="D73">
        <v>46.1</v>
      </c>
      <c r="E73">
        <v>47.7</v>
      </c>
      <c r="F73">
        <v>0.20727419999999999</v>
      </c>
      <c r="G73">
        <v>1.9715990000000001</v>
      </c>
      <c r="H73">
        <v>1856.944336</v>
      </c>
      <c r="J73">
        <v>70</v>
      </c>
      <c r="K73" s="12">
        <v>1870</v>
      </c>
      <c r="L73" s="11">
        <f t="shared" si="5"/>
        <v>46.900000000000006</v>
      </c>
      <c r="M73" s="10">
        <v>66</v>
      </c>
      <c r="N73" s="8">
        <v>0.20727419999999999</v>
      </c>
      <c r="O73" s="8">
        <v>1.9715990000000001</v>
      </c>
      <c r="P73" s="3">
        <f t="shared" si="6"/>
        <v>1.6000000000000014</v>
      </c>
      <c r="Q73" s="3">
        <f t="shared" si="7"/>
        <v>2.0727419999999998E-3</v>
      </c>
      <c r="R73" s="3">
        <f t="shared" si="8"/>
        <v>1.9715990000000003E-2</v>
      </c>
      <c r="S73" s="3">
        <f t="shared" si="9"/>
        <v>0.18082191780821918</v>
      </c>
    </row>
    <row r="74" spans="1:19">
      <c r="A74" s="2">
        <v>41811</v>
      </c>
      <c r="C74" t="s">
        <v>70</v>
      </c>
      <c r="D74">
        <v>50.6</v>
      </c>
      <c r="E74">
        <v>52.3</v>
      </c>
      <c r="F74">
        <v>0.24680099999999999</v>
      </c>
      <c r="G74">
        <v>1.9219059999999999</v>
      </c>
      <c r="H74">
        <v>1854.6030270000001</v>
      </c>
      <c r="J74" s="3">
        <v>71</v>
      </c>
      <c r="K74" s="12">
        <v>1850</v>
      </c>
      <c r="L74" s="11">
        <f t="shared" si="5"/>
        <v>51.45</v>
      </c>
      <c r="M74" s="10">
        <v>101</v>
      </c>
      <c r="N74" s="8">
        <v>0.24680099999999999</v>
      </c>
      <c r="O74" s="8">
        <v>1.9219059999999999</v>
      </c>
      <c r="P74" s="3">
        <f t="shared" si="6"/>
        <v>1.6999999999999957</v>
      </c>
      <c r="Q74" s="3">
        <f t="shared" si="7"/>
        <v>2.4680100000000001E-3</v>
      </c>
      <c r="R74" s="3">
        <f t="shared" si="8"/>
        <v>1.921906E-2</v>
      </c>
      <c r="S74" s="3">
        <f t="shared" si="9"/>
        <v>0.27671232876712326</v>
      </c>
    </row>
    <row r="75" spans="1:19">
      <c r="A75">
        <f>A74-A1</f>
        <v>101</v>
      </c>
      <c r="C75" t="s">
        <v>71</v>
      </c>
      <c r="D75">
        <v>52.6</v>
      </c>
      <c r="E75">
        <v>54.3</v>
      </c>
      <c r="F75">
        <v>0.24680099999999999</v>
      </c>
      <c r="G75">
        <v>1.9219059999999999</v>
      </c>
      <c r="H75">
        <v>1854.3496090000001</v>
      </c>
      <c r="J75">
        <v>72</v>
      </c>
      <c r="K75" s="12">
        <v>1855</v>
      </c>
      <c r="L75" s="11">
        <f t="shared" si="5"/>
        <v>53.45</v>
      </c>
      <c r="M75" s="10">
        <v>101</v>
      </c>
      <c r="N75" s="8">
        <v>0.24680099999999999</v>
      </c>
      <c r="O75" s="8">
        <v>1.9219059999999999</v>
      </c>
      <c r="P75" s="3">
        <f t="shared" si="6"/>
        <v>1.6999999999999957</v>
      </c>
      <c r="Q75" s="3">
        <f t="shared" si="7"/>
        <v>2.4680100000000001E-3</v>
      </c>
      <c r="R75" s="3">
        <f t="shared" si="8"/>
        <v>1.921906E-2</v>
      </c>
      <c r="S75" s="3">
        <f t="shared" si="9"/>
        <v>0.27671232876712326</v>
      </c>
    </row>
    <row r="76" spans="1:19">
      <c r="C76" t="s">
        <v>72</v>
      </c>
      <c r="D76">
        <v>54.7</v>
      </c>
      <c r="E76">
        <v>56.4</v>
      </c>
      <c r="F76">
        <v>0.24680099999999999</v>
      </c>
      <c r="G76">
        <v>1.9219059999999999</v>
      </c>
      <c r="H76">
        <v>1854.5463870000001</v>
      </c>
      <c r="J76" s="3">
        <v>73</v>
      </c>
      <c r="K76" s="12">
        <v>1860</v>
      </c>
      <c r="L76" s="11">
        <f t="shared" si="5"/>
        <v>55.55</v>
      </c>
      <c r="M76" s="10">
        <v>101</v>
      </c>
      <c r="N76" s="8">
        <v>0.24680099999999999</v>
      </c>
      <c r="O76" s="8">
        <v>1.9219059999999999</v>
      </c>
      <c r="P76" s="3">
        <f t="shared" si="6"/>
        <v>1.6999999999999957</v>
      </c>
      <c r="Q76" s="3">
        <f t="shared" si="7"/>
        <v>2.4680100000000001E-3</v>
      </c>
      <c r="R76" s="3">
        <f t="shared" si="8"/>
        <v>1.921906E-2</v>
      </c>
      <c r="S76" s="3">
        <f t="shared" si="9"/>
        <v>0.27671232876712326</v>
      </c>
    </row>
    <row r="77" spans="1:19">
      <c r="C77" t="s">
        <v>73</v>
      </c>
      <c r="D77">
        <v>56.8</v>
      </c>
      <c r="E77">
        <v>58.5</v>
      </c>
      <c r="F77">
        <v>0.24680099999999999</v>
      </c>
      <c r="G77">
        <v>1.9219059999999999</v>
      </c>
      <c r="H77">
        <v>1854.4930420000001</v>
      </c>
      <c r="J77">
        <v>74</v>
      </c>
      <c r="K77" s="12">
        <v>1865</v>
      </c>
      <c r="L77" s="11">
        <f t="shared" si="5"/>
        <v>57.65</v>
      </c>
      <c r="M77" s="10">
        <v>101</v>
      </c>
      <c r="N77" s="8">
        <v>0.24680099999999999</v>
      </c>
      <c r="O77" s="8">
        <v>1.9219059999999999</v>
      </c>
      <c r="P77" s="3">
        <f t="shared" si="6"/>
        <v>1.7000000000000028</v>
      </c>
      <c r="Q77" s="3">
        <f t="shared" si="7"/>
        <v>2.4680100000000001E-3</v>
      </c>
      <c r="R77" s="3">
        <f t="shared" si="8"/>
        <v>1.921906E-2</v>
      </c>
      <c r="S77" s="3">
        <f t="shared" si="9"/>
        <v>0.27671232876712326</v>
      </c>
    </row>
    <row r="78" spans="1:19">
      <c r="C78" t="s">
        <v>74</v>
      </c>
      <c r="D78">
        <v>59</v>
      </c>
      <c r="E78">
        <v>60.7</v>
      </c>
      <c r="F78">
        <v>0.24680099999999999</v>
      </c>
      <c r="G78">
        <v>1.9219059999999999</v>
      </c>
      <c r="H78">
        <v>1854.4395750000001</v>
      </c>
      <c r="J78" s="3">
        <v>75</v>
      </c>
      <c r="K78" s="12">
        <v>1870</v>
      </c>
      <c r="L78" s="11">
        <f t="shared" si="5"/>
        <v>59.85</v>
      </c>
      <c r="M78" s="10">
        <v>101</v>
      </c>
      <c r="N78" s="8">
        <v>0.24680099999999999</v>
      </c>
      <c r="O78" s="8">
        <v>1.9219059999999999</v>
      </c>
      <c r="P78" s="3">
        <f t="shared" si="6"/>
        <v>1.7000000000000028</v>
      </c>
      <c r="Q78" s="3">
        <f t="shared" si="7"/>
        <v>2.4680100000000001E-3</v>
      </c>
      <c r="R78" s="3">
        <f t="shared" si="8"/>
        <v>1.921906E-2</v>
      </c>
      <c r="S78" s="3">
        <f t="shared" si="9"/>
        <v>0.27671232876712326</v>
      </c>
    </row>
    <row r="79" spans="1:19">
      <c r="A79" s="2">
        <v>41820</v>
      </c>
      <c r="C79" t="s">
        <v>75</v>
      </c>
      <c r="D79">
        <v>37.700000000000003</v>
      </c>
      <c r="E79">
        <v>39.4</v>
      </c>
      <c r="F79">
        <v>0.25642890000000002</v>
      </c>
      <c r="G79">
        <v>1.933818</v>
      </c>
      <c r="H79">
        <v>1854.0893550000001</v>
      </c>
      <c r="J79">
        <v>76</v>
      </c>
      <c r="K79" s="12">
        <v>1800</v>
      </c>
      <c r="L79" s="11">
        <f t="shared" si="5"/>
        <v>38.549999999999997</v>
      </c>
      <c r="M79" s="10">
        <v>110</v>
      </c>
      <c r="N79" s="8">
        <v>0.25642890000000002</v>
      </c>
      <c r="O79" s="8">
        <v>1.933818</v>
      </c>
      <c r="P79" s="3">
        <f t="shared" si="6"/>
        <v>1.6999999999999957</v>
      </c>
      <c r="Q79" s="3">
        <f t="shared" si="7"/>
        <v>2.564289E-3</v>
      </c>
      <c r="R79" s="3">
        <f t="shared" si="8"/>
        <v>1.933818E-2</v>
      </c>
      <c r="S79" s="3">
        <f t="shared" si="9"/>
        <v>0.30136986301369861</v>
      </c>
    </row>
    <row r="80" spans="1:19">
      <c r="A80">
        <f>A79-A1</f>
        <v>110</v>
      </c>
      <c r="C80" t="s">
        <v>76</v>
      </c>
      <c r="D80">
        <v>45.1</v>
      </c>
      <c r="E80">
        <v>46.8</v>
      </c>
      <c r="F80">
        <v>0.25642890000000002</v>
      </c>
      <c r="G80">
        <v>1.933818</v>
      </c>
      <c r="H80">
        <v>1854.0211179999999</v>
      </c>
      <c r="J80" s="3">
        <v>77</v>
      </c>
      <c r="K80" s="12">
        <v>1825</v>
      </c>
      <c r="L80" s="11">
        <f t="shared" si="5"/>
        <v>45.95</v>
      </c>
      <c r="M80" s="10">
        <v>110</v>
      </c>
      <c r="N80" s="8">
        <v>0.25642890000000002</v>
      </c>
      <c r="O80" s="8">
        <v>1.933818</v>
      </c>
      <c r="P80" s="3">
        <f t="shared" si="6"/>
        <v>1.6999999999999957</v>
      </c>
      <c r="Q80" s="3">
        <f t="shared" si="7"/>
        <v>2.564289E-3</v>
      </c>
      <c r="R80" s="3">
        <f t="shared" si="8"/>
        <v>1.933818E-2</v>
      </c>
      <c r="S80" s="3">
        <f t="shared" si="9"/>
        <v>0.30136986301369861</v>
      </c>
    </row>
    <row r="81" spans="1:19">
      <c r="C81" t="s">
        <v>77</v>
      </c>
      <c r="D81">
        <v>53.8</v>
      </c>
      <c r="E81">
        <v>55.7</v>
      </c>
      <c r="F81">
        <v>0.25642890000000002</v>
      </c>
      <c r="G81">
        <v>1.9328000000000001</v>
      </c>
      <c r="H81">
        <v>1854.2030030000001</v>
      </c>
      <c r="J81">
        <v>78</v>
      </c>
      <c r="K81" s="12">
        <v>1850</v>
      </c>
      <c r="L81" s="11">
        <f t="shared" si="5"/>
        <v>54.75</v>
      </c>
      <c r="M81" s="10">
        <v>110</v>
      </c>
      <c r="N81" s="8">
        <v>0.25642890000000002</v>
      </c>
      <c r="O81" s="8">
        <v>1.9328000000000001</v>
      </c>
      <c r="P81" s="3">
        <f t="shared" si="6"/>
        <v>1.9000000000000057</v>
      </c>
      <c r="Q81" s="3">
        <f t="shared" si="7"/>
        <v>2.564289E-3</v>
      </c>
      <c r="R81" s="3">
        <f t="shared" si="8"/>
        <v>1.9328000000000001E-2</v>
      </c>
      <c r="S81" s="3">
        <f t="shared" si="9"/>
        <v>0.30136986301369861</v>
      </c>
    </row>
    <row r="82" spans="1:19">
      <c r="C82" t="s">
        <v>78</v>
      </c>
      <c r="D82">
        <v>64.400000000000006</v>
      </c>
      <c r="E82">
        <v>66.400000000000006</v>
      </c>
      <c r="F82">
        <v>0.25642890000000002</v>
      </c>
      <c r="G82">
        <v>1.9328000000000001</v>
      </c>
      <c r="H82">
        <v>1853.984741</v>
      </c>
      <c r="J82" s="3">
        <v>79</v>
      </c>
      <c r="K82" s="12">
        <v>1875</v>
      </c>
      <c r="L82" s="11">
        <f t="shared" si="5"/>
        <v>65.400000000000006</v>
      </c>
      <c r="M82" s="10">
        <v>110</v>
      </c>
      <c r="N82" s="8">
        <v>0.25642890000000002</v>
      </c>
      <c r="O82" s="8">
        <v>1.9328000000000001</v>
      </c>
      <c r="P82" s="3">
        <f t="shared" si="6"/>
        <v>2</v>
      </c>
      <c r="Q82" s="3">
        <f t="shared" si="7"/>
        <v>2.564289E-3</v>
      </c>
      <c r="R82" s="3">
        <f t="shared" si="8"/>
        <v>1.9328000000000001E-2</v>
      </c>
      <c r="S82" s="3">
        <f t="shared" si="9"/>
        <v>0.30136986301369861</v>
      </c>
    </row>
    <row r="83" spans="1:19">
      <c r="C83" t="s">
        <v>79</v>
      </c>
      <c r="D83">
        <v>76.900000000000006</v>
      </c>
      <c r="E83">
        <v>79.099999999999994</v>
      </c>
      <c r="F83">
        <v>0.25642890000000002</v>
      </c>
      <c r="G83">
        <v>1.9328000000000001</v>
      </c>
      <c r="H83">
        <v>1853.966553</v>
      </c>
      <c r="J83">
        <v>80</v>
      </c>
      <c r="K83" s="12">
        <v>1900</v>
      </c>
      <c r="L83" s="11">
        <f t="shared" si="5"/>
        <v>78</v>
      </c>
      <c r="M83" s="10">
        <v>110</v>
      </c>
      <c r="N83" s="8">
        <v>0.25642890000000002</v>
      </c>
      <c r="O83" s="8">
        <v>1.9328000000000001</v>
      </c>
      <c r="P83" s="3">
        <f t="shared" si="6"/>
        <v>2.1999999999999886</v>
      </c>
      <c r="Q83" s="3">
        <f t="shared" si="7"/>
        <v>2.564289E-3</v>
      </c>
      <c r="R83" s="3">
        <f t="shared" si="8"/>
        <v>1.9328000000000001E-2</v>
      </c>
      <c r="S83" s="3">
        <f t="shared" si="9"/>
        <v>0.30136986301369861</v>
      </c>
    </row>
    <row r="84" spans="1:19">
      <c r="A84" s="2">
        <v>41902</v>
      </c>
      <c r="C84" t="s">
        <v>80</v>
      </c>
      <c r="D84">
        <v>60.9</v>
      </c>
      <c r="E84">
        <v>63</v>
      </c>
      <c r="F84">
        <v>0.34599029999999997</v>
      </c>
      <c r="G84">
        <v>2.0139049999999998</v>
      </c>
      <c r="H84">
        <v>1847.262207</v>
      </c>
      <c r="J84" s="3">
        <v>81</v>
      </c>
      <c r="K84" s="12">
        <v>1800</v>
      </c>
      <c r="L84" s="11">
        <f t="shared" si="5"/>
        <v>61.95</v>
      </c>
      <c r="M84" s="10">
        <v>192</v>
      </c>
      <c r="N84" s="8">
        <v>0.34599029999999997</v>
      </c>
      <c r="O84" s="8">
        <v>2.0139049999999998</v>
      </c>
      <c r="P84" s="3">
        <f t="shared" si="6"/>
        <v>2.1000000000000014</v>
      </c>
      <c r="Q84" s="3">
        <f t="shared" si="7"/>
        <v>3.4599029999999999E-3</v>
      </c>
      <c r="R84" s="3">
        <f t="shared" si="8"/>
        <v>2.0139049999999999E-2</v>
      </c>
      <c r="S84" s="3">
        <f t="shared" si="9"/>
        <v>0.52602739726027392</v>
      </c>
    </row>
    <row r="85" spans="1:19">
      <c r="A85">
        <f>A84-A1</f>
        <v>192</v>
      </c>
      <c r="C85" t="s">
        <v>81</v>
      </c>
      <c r="D85">
        <v>69.3</v>
      </c>
      <c r="E85">
        <v>71.2</v>
      </c>
      <c r="F85">
        <v>0.34599029999999997</v>
      </c>
      <c r="G85">
        <v>2.0139049999999998</v>
      </c>
      <c r="H85">
        <v>1847.3294679999999</v>
      </c>
      <c r="J85">
        <v>82</v>
      </c>
      <c r="K85" s="12">
        <v>1825</v>
      </c>
      <c r="L85" s="11">
        <f t="shared" si="5"/>
        <v>70.25</v>
      </c>
      <c r="M85" s="10">
        <v>192</v>
      </c>
      <c r="N85" s="8">
        <v>0.34599029999999997</v>
      </c>
      <c r="O85" s="8">
        <v>2.0139049999999998</v>
      </c>
      <c r="P85" s="3">
        <f t="shared" si="6"/>
        <v>1.9000000000000057</v>
      </c>
      <c r="Q85" s="3">
        <f t="shared" si="7"/>
        <v>3.4599029999999999E-3</v>
      </c>
      <c r="R85" s="3">
        <f t="shared" si="8"/>
        <v>2.0139049999999999E-2</v>
      </c>
      <c r="S85" s="3">
        <f t="shared" si="9"/>
        <v>0.52602739726027392</v>
      </c>
    </row>
    <row r="86" spans="1:19">
      <c r="C86" t="s">
        <v>82</v>
      </c>
      <c r="D86">
        <v>79</v>
      </c>
      <c r="E86">
        <v>80.8</v>
      </c>
      <c r="F86">
        <v>0.34599029999999997</v>
      </c>
      <c r="G86">
        <v>2.012845</v>
      </c>
      <c r="H86">
        <v>1847.2463379999999</v>
      </c>
      <c r="J86" s="3">
        <v>83</v>
      </c>
      <c r="K86" s="12">
        <v>1850</v>
      </c>
      <c r="L86" s="11">
        <f t="shared" si="5"/>
        <v>79.900000000000006</v>
      </c>
      <c r="M86" s="10">
        <v>192</v>
      </c>
      <c r="N86" s="8">
        <v>0.34599029999999997</v>
      </c>
      <c r="O86" s="8">
        <v>2.012845</v>
      </c>
      <c r="P86" s="3">
        <f t="shared" si="6"/>
        <v>1.7999999999999972</v>
      </c>
      <c r="Q86" s="3">
        <f t="shared" si="7"/>
        <v>3.4599029999999999E-3</v>
      </c>
      <c r="R86" s="3">
        <f t="shared" si="8"/>
        <v>2.0128449999999999E-2</v>
      </c>
      <c r="S86" s="3">
        <f t="shared" si="9"/>
        <v>0.52602739726027392</v>
      </c>
    </row>
    <row r="87" spans="1:19">
      <c r="C87" t="s">
        <v>83</v>
      </c>
      <c r="D87">
        <v>89.6</v>
      </c>
      <c r="E87">
        <v>91.6</v>
      </c>
      <c r="F87">
        <v>0.34599029999999997</v>
      </c>
      <c r="G87">
        <v>2.012845</v>
      </c>
      <c r="H87">
        <v>1847.3134769999999</v>
      </c>
      <c r="J87">
        <v>84</v>
      </c>
      <c r="K87" s="12">
        <v>1875</v>
      </c>
      <c r="L87" s="11">
        <f t="shared" si="5"/>
        <v>90.6</v>
      </c>
      <c r="M87" s="10">
        <v>192</v>
      </c>
      <c r="N87" s="8">
        <v>0.34599029999999997</v>
      </c>
      <c r="O87" s="8">
        <v>2.012845</v>
      </c>
      <c r="P87" s="3">
        <f t="shared" si="6"/>
        <v>2</v>
      </c>
      <c r="Q87" s="3">
        <f t="shared" si="7"/>
        <v>3.4599029999999999E-3</v>
      </c>
      <c r="R87" s="3">
        <f t="shared" si="8"/>
        <v>2.0128449999999999E-2</v>
      </c>
      <c r="S87" s="3">
        <f t="shared" si="9"/>
        <v>0.52602739726027392</v>
      </c>
    </row>
    <row r="88" spans="1:19">
      <c r="C88" t="s">
        <v>84</v>
      </c>
      <c r="D88">
        <v>101.8</v>
      </c>
      <c r="E88">
        <v>104</v>
      </c>
      <c r="F88">
        <v>0.34599029999999997</v>
      </c>
      <c r="G88">
        <v>2.012845</v>
      </c>
      <c r="H88">
        <v>1847.4307859999999</v>
      </c>
      <c r="J88" s="3">
        <v>85</v>
      </c>
      <c r="K88" s="12">
        <v>1900</v>
      </c>
      <c r="L88" s="11">
        <f t="shared" si="5"/>
        <v>102.9</v>
      </c>
      <c r="M88" s="10">
        <v>192</v>
      </c>
      <c r="N88" s="8">
        <v>0.34599029999999997</v>
      </c>
      <c r="O88" s="8">
        <v>2.012845</v>
      </c>
      <c r="P88" s="3">
        <f t="shared" si="6"/>
        <v>2.2000000000000028</v>
      </c>
      <c r="Q88" s="3">
        <f t="shared" si="7"/>
        <v>3.4599029999999999E-3</v>
      </c>
      <c r="R88" s="3">
        <f t="shared" si="8"/>
        <v>2.0128449999999999E-2</v>
      </c>
      <c r="S88" s="3">
        <f t="shared" si="9"/>
        <v>0.52602739726027392</v>
      </c>
    </row>
    <row r="89" spans="1:19">
      <c r="A89" s="2">
        <v>41912</v>
      </c>
      <c r="C89" t="s">
        <v>110</v>
      </c>
      <c r="D89">
        <v>63.3</v>
      </c>
      <c r="E89">
        <v>65.8</v>
      </c>
      <c r="F89">
        <v>0.35811490000000001</v>
      </c>
      <c r="G89">
        <v>2.0225240000000002</v>
      </c>
      <c r="H89">
        <v>1846.8648679999999</v>
      </c>
      <c r="J89">
        <v>86</v>
      </c>
      <c r="K89" s="12">
        <v>1800</v>
      </c>
      <c r="L89" s="11">
        <f t="shared" si="5"/>
        <v>64.55</v>
      </c>
      <c r="M89" s="10">
        <v>202</v>
      </c>
      <c r="N89" s="8">
        <v>0.35811490000000001</v>
      </c>
      <c r="O89" s="8">
        <v>2.0225240000000002</v>
      </c>
      <c r="P89" s="3">
        <f t="shared" si="6"/>
        <v>2.5</v>
      </c>
      <c r="Q89" s="3">
        <f t="shared" si="7"/>
        <v>3.5811490000000001E-3</v>
      </c>
      <c r="R89" s="3">
        <f t="shared" si="8"/>
        <v>2.0225240000000002E-2</v>
      </c>
      <c r="S89" s="3">
        <f t="shared" si="9"/>
        <v>0.55342465753424652</v>
      </c>
    </row>
    <row r="90" spans="1:19">
      <c r="A90">
        <f>A89-A1</f>
        <v>202</v>
      </c>
      <c r="C90" t="s">
        <v>86</v>
      </c>
      <c r="D90">
        <v>71.7</v>
      </c>
      <c r="E90">
        <v>74.099999999999994</v>
      </c>
      <c r="F90">
        <v>0.35811490000000001</v>
      </c>
      <c r="G90">
        <v>2.0225240000000002</v>
      </c>
      <c r="H90">
        <v>1846.9803469999999</v>
      </c>
      <c r="J90" s="3">
        <v>87</v>
      </c>
      <c r="K90" s="12">
        <v>1825</v>
      </c>
      <c r="L90" s="11">
        <f t="shared" si="5"/>
        <v>72.900000000000006</v>
      </c>
      <c r="M90" s="10">
        <v>202</v>
      </c>
      <c r="N90" s="8">
        <v>0.35811490000000001</v>
      </c>
      <c r="O90" s="8">
        <v>2.0225240000000002</v>
      </c>
      <c r="P90" s="3">
        <f t="shared" si="6"/>
        <v>2.3999999999999915</v>
      </c>
      <c r="Q90" s="3">
        <f t="shared" si="7"/>
        <v>3.5811490000000001E-3</v>
      </c>
      <c r="R90" s="3">
        <f t="shared" si="8"/>
        <v>2.0225240000000002E-2</v>
      </c>
      <c r="S90" s="3">
        <f t="shared" si="9"/>
        <v>0.55342465753424652</v>
      </c>
    </row>
    <row r="91" spans="1:19">
      <c r="C91" t="s">
        <v>87</v>
      </c>
      <c r="D91">
        <v>81</v>
      </c>
      <c r="E91">
        <v>83.7</v>
      </c>
      <c r="F91">
        <v>0.35811490000000001</v>
      </c>
      <c r="G91">
        <v>2.0225240000000002</v>
      </c>
      <c r="H91">
        <v>1847.145996</v>
      </c>
      <c r="J91">
        <v>88</v>
      </c>
      <c r="K91" s="12">
        <v>1850</v>
      </c>
      <c r="L91" s="11">
        <f t="shared" si="5"/>
        <v>82.35</v>
      </c>
      <c r="M91" s="10">
        <v>202</v>
      </c>
      <c r="N91" s="8">
        <v>0.35811490000000001</v>
      </c>
      <c r="O91" s="8">
        <v>2.0225240000000002</v>
      </c>
      <c r="P91" s="3">
        <f t="shared" si="6"/>
        <v>2.7000000000000028</v>
      </c>
      <c r="Q91" s="3">
        <f t="shared" si="7"/>
        <v>3.5811490000000001E-3</v>
      </c>
      <c r="R91" s="3">
        <f t="shared" si="8"/>
        <v>2.0225240000000002E-2</v>
      </c>
      <c r="S91" s="3">
        <f t="shared" si="9"/>
        <v>0.55342465753424652</v>
      </c>
    </row>
    <row r="92" spans="1:19">
      <c r="C92" t="s">
        <v>88</v>
      </c>
      <c r="D92">
        <v>92</v>
      </c>
      <c r="E92">
        <v>94.6</v>
      </c>
      <c r="F92">
        <v>0.35811490000000001</v>
      </c>
      <c r="G92">
        <v>2.0225240000000002</v>
      </c>
      <c r="H92">
        <v>1847.0113530000001</v>
      </c>
      <c r="J92" s="3">
        <v>89</v>
      </c>
      <c r="K92" s="12">
        <v>1875</v>
      </c>
      <c r="L92" s="11">
        <f t="shared" si="5"/>
        <v>93.3</v>
      </c>
      <c r="M92" s="10">
        <v>202</v>
      </c>
      <c r="N92" s="8">
        <v>0.35811490000000001</v>
      </c>
      <c r="O92" s="8">
        <v>2.0225240000000002</v>
      </c>
      <c r="P92" s="3">
        <f t="shared" si="6"/>
        <v>2.5999999999999943</v>
      </c>
      <c r="Q92" s="3">
        <f t="shared" si="7"/>
        <v>3.5811490000000001E-3</v>
      </c>
      <c r="R92" s="3">
        <f t="shared" si="8"/>
        <v>2.0225240000000002E-2</v>
      </c>
      <c r="S92" s="3">
        <f t="shared" si="9"/>
        <v>0.55342465753424652</v>
      </c>
    </row>
    <row r="93" spans="1:19">
      <c r="C93" t="s">
        <v>89</v>
      </c>
      <c r="D93">
        <v>104.2</v>
      </c>
      <c r="E93">
        <v>106.9</v>
      </c>
      <c r="F93">
        <v>0.35811490000000001</v>
      </c>
      <c r="G93">
        <v>2.0225240000000002</v>
      </c>
      <c r="H93">
        <v>1846.9766850000001</v>
      </c>
      <c r="J93">
        <v>90</v>
      </c>
      <c r="K93" s="12">
        <v>1900</v>
      </c>
      <c r="L93" s="11">
        <f t="shared" si="5"/>
        <v>105.55000000000001</v>
      </c>
      <c r="M93" s="10">
        <v>202</v>
      </c>
      <c r="N93" s="8">
        <v>0.35811490000000001</v>
      </c>
      <c r="O93" s="8">
        <v>2.0225240000000002</v>
      </c>
      <c r="P93" s="3">
        <f t="shared" si="6"/>
        <v>2.7000000000000028</v>
      </c>
      <c r="Q93" s="3">
        <f t="shared" si="7"/>
        <v>3.5811490000000001E-3</v>
      </c>
      <c r="R93" s="3">
        <f t="shared" si="8"/>
        <v>2.0225240000000002E-2</v>
      </c>
      <c r="S93" s="3">
        <f t="shared" si="9"/>
        <v>0.55342465753424652</v>
      </c>
    </row>
    <row r="94" spans="1:19">
      <c r="A94" s="2">
        <v>41993</v>
      </c>
      <c r="C94" t="s">
        <v>90</v>
      </c>
      <c r="D94">
        <v>83.5</v>
      </c>
      <c r="E94">
        <v>86.2</v>
      </c>
      <c r="F94">
        <v>0.45629690000000001</v>
      </c>
      <c r="G94">
        <v>2.077359</v>
      </c>
      <c r="H94">
        <v>1839.7307129999999</v>
      </c>
      <c r="J94" s="3">
        <v>91</v>
      </c>
      <c r="K94" s="12">
        <v>1800</v>
      </c>
      <c r="L94" s="11">
        <f t="shared" si="5"/>
        <v>84.85</v>
      </c>
      <c r="M94" s="10">
        <v>283</v>
      </c>
      <c r="N94" s="8">
        <v>0.45629690000000001</v>
      </c>
      <c r="O94" s="8">
        <v>2.077359</v>
      </c>
      <c r="P94" s="3">
        <f t="shared" si="6"/>
        <v>2.7000000000000028</v>
      </c>
      <c r="Q94" s="3">
        <f t="shared" si="7"/>
        <v>4.5629690000000001E-3</v>
      </c>
      <c r="R94" s="3">
        <f t="shared" si="8"/>
        <v>2.0773589999999998E-2</v>
      </c>
      <c r="S94" s="3">
        <f t="shared" si="9"/>
        <v>0.77534246575342469</v>
      </c>
    </row>
    <row r="95" spans="1:19">
      <c r="A95">
        <f>A94-A1</f>
        <v>283</v>
      </c>
      <c r="C95" t="s">
        <v>91</v>
      </c>
      <c r="D95">
        <v>92.6</v>
      </c>
      <c r="E95">
        <v>95.4</v>
      </c>
      <c r="F95">
        <v>0.45629690000000001</v>
      </c>
      <c r="G95">
        <v>2.077359</v>
      </c>
      <c r="H95">
        <v>1839.6798100000001</v>
      </c>
      <c r="J95">
        <v>92</v>
      </c>
      <c r="K95" s="12">
        <v>1825</v>
      </c>
      <c r="L95" s="11">
        <f t="shared" si="5"/>
        <v>94</v>
      </c>
      <c r="M95" s="10">
        <v>283</v>
      </c>
      <c r="N95" s="8">
        <v>0.45629690000000001</v>
      </c>
      <c r="O95" s="8">
        <v>2.077359</v>
      </c>
      <c r="P95" s="3">
        <f t="shared" si="6"/>
        <v>2.8000000000000114</v>
      </c>
      <c r="Q95" s="3">
        <f t="shared" si="7"/>
        <v>4.5629690000000001E-3</v>
      </c>
      <c r="R95" s="3">
        <f t="shared" si="8"/>
        <v>2.0773589999999998E-2</v>
      </c>
      <c r="S95" s="3">
        <f t="shared" si="9"/>
        <v>0.77534246575342469</v>
      </c>
    </row>
    <row r="96" spans="1:19">
      <c r="C96" t="s">
        <v>92</v>
      </c>
      <c r="D96">
        <v>102.6</v>
      </c>
      <c r="E96">
        <v>105.1</v>
      </c>
      <c r="F96">
        <v>0.45629690000000001</v>
      </c>
      <c r="G96">
        <v>2.077359</v>
      </c>
      <c r="H96">
        <v>1839.829346</v>
      </c>
      <c r="J96" s="3">
        <v>93</v>
      </c>
      <c r="K96" s="12">
        <v>1850</v>
      </c>
      <c r="L96" s="11">
        <f t="shared" si="5"/>
        <v>103.85</v>
      </c>
      <c r="M96" s="10">
        <v>283</v>
      </c>
      <c r="N96" s="8">
        <v>0.45629690000000001</v>
      </c>
      <c r="O96" s="8">
        <v>2.077359</v>
      </c>
      <c r="P96" s="3">
        <f t="shared" si="6"/>
        <v>2.5</v>
      </c>
      <c r="Q96" s="3">
        <f t="shared" si="7"/>
        <v>4.5629690000000001E-3</v>
      </c>
      <c r="R96" s="3">
        <f t="shared" si="8"/>
        <v>2.0773589999999998E-2</v>
      </c>
      <c r="S96" s="3">
        <f t="shared" si="9"/>
        <v>0.77534246575342469</v>
      </c>
    </row>
    <row r="97" spans="1:19">
      <c r="C97" t="s">
        <v>93</v>
      </c>
      <c r="D97">
        <v>113.7</v>
      </c>
      <c r="E97">
        <v>116.1</v>
      </c>
      <c r="F97">
        <v>0.45629690000000001</v>
      </c>
      <c r="G97">
        <v>2.077359</v>
      </c>
      <c r="H97">
        <v>1839.778442</v>
      </c>
      <c r="J97">
        <v>94</v>
      </c>
      <c r="K97" s="12">
        <v>1875</v>
      </c>
      <c r="L97" s="11">
        <f t="shared" si="5"/>
        <v>114.9</v>
      </c>
      <c r="M97" s="10">
        <v>283</v>
      </c>
      <c r="N97" s="8">
        <v>0.45629690000000001</v>
      </c>
      <c r="O97" s="8">
        <v>2.077359</v>
      </c>
      <c r="P97" s="3">
        <f t="shared" si="6"/>
        <v>2.3999999999999915</v>
      </c>
      <c r="Q97" s="3">
        <f t="shared" si="7"/>
        <v>4.5629690000000001E-3</v>
      </c>
      <c r="R97" s="3">
        <f t="shared" si="8"/>
        <v>2.0773589999999998E-2</v>
      </c>
      <c r="S97" s="3">
        <f t="shared" si="9"/>
        <v>0.77534246575342469</v>
      </c>
    </row>
    <row r="98" spans="1:19">
      <c r="C98" t="s">
        <v>94</v>
      </c>
      <c r="D98">
        <v>125.8</v>
      </c>
      <c r="E98">
        <v>128.4</v>
      </c>
      <c r="F98">
        <v>0.45629690000000001</v>
      </c>
      <c r="G98">
        <v>2.077359</v>
      </c>
      <c r="H98">
        <v>1839.9780270000001</v>
      </c>
      <c r="J98" s="3">
        <v>95</v>
      </c>
      <c r="K98" s="12">
        <v>1900</v>
      </c>
      <c r="L98" s="11">
        <f t="shared" si="5"/>
        <v>127.1</v>
      </c>
      <c r="M98" s="10">
        <v>283</v>
      </c>
      <c r="N98" s="8">
        <v>0.45629690000000001</v>
      </c>
      <c r="O98" s="8">
        <v>2.077359</v>
      </c>
      <c r="P98" s="3">
        <f t="shared" si="6"/>
        <v>2.6000000000000085</v>
      </c>
      <c r="Q98" s="3">
        <f t="shared" si="7"/>
        <v>4.5629690000000001E-3</v>
      </c>
      <c r="R98" s="3">
        <f t="shared" si="8"/>
        <v>2.0773589999999998E-2</v>
      </c>
      <c r="S98" s="3">
        <f t="shared" si="9"/>
        <v>0.77534246575342469</v>
      </c>
    </row>
    <row r="99" spans="1:19">
      <c r="A99" s="2">
        <v>42004</v>
      </c>
      <c r="C99" t="s">
        <v>95</v>
      </c>
      <c r="D99">
        <v>85.6</v>
      </c>
      <c r="E99">
        <v>89.1</v>
      </c>
      <c r="F99">
        <v>0.46962660000000001</v>
      </c>
      <c r="G99">
        <v>2.0767859999999998</v>
      </c>
      <c r="H99">
        <v>1838.732544</v>
      </c>
      <c r="J99">
        <v>96</v>
      </c>
      <c r="K99" s="12">
        <v>1800</v>
      </c>
      <c r="L99" s="11">
        <f t="shared" si="5"/>
        <v>87.35</v>
      </c>
      <c r="M99" s="10">
        <v>294</v>
      </c>
      <c r="N99" s="8">
        <v>0.46962660000000001</v>
      </c>
      <c r="O99" s="8">
        <v>2.0767859999999998</v>
      </c>
      <c r="P99" s="3">
        <f t="shared" si="6"/>
        <v>3.5</v>
      </c>
      <c r="Q99" s="3">
        <f t="shared" si="7"/>
        <v>4.6962660000000002E-3</v>
      </c>
      <c r="R99" s="3">
        <f t="shared" si="8"/>
        <v>2.0767859999999999E-2</v>
      </c>
      <c r="S99" s="3">
        <f t="shared" si="9"/>
        <v>0.80547945205479454</v>
      </c>
    </row>
    <row r="100" spans="1:19">
      <c r="A100">
        <f>A99-A1</f>
        <v>294</v>
      </c>
      <c r="C100" t="s">
        <v>96</v>
      </c>
      <c r="D100">
        <v>94.6</v>
      </c>
      <c r="E100">
        <v>98.2</v>
      </c>
      <c r="F100">
        <v>0.46962660000000001</v>
      </c>
      <c r="G100">
        <v>2.0767859999999998</v>
      </c>
      <c r="H100">
        <v>1838.8294679999999</v>
      </c>
      <c r="J100" s="3">
        <v>97</v>
      </c>
      <c r="K100" s="12">
        <v>1825</v>
      </c>
      <c r="L100" s="11">
        <f t="shared" si="5"/>
        <v>96.4</v>
      </c>
      <c r="M100" s="10">
        <v>294</v>
      </c>
      <c r="N100" s="8">
        <v>0.46962660000000001</v>
      </c>
      <c r="O100" s="8">
        <v>2.0767859999999998</v>
      </c>
      <c r="P100" s="3">
        <f t="shared" si="6"/>
        <v>3.6000000000000085</v>
      </c>
      <c r="Q100" s="3">
        <f t="shared" si="7"/>
        <v>4.6962660000000002E-3</v>
      </c>
      <c r="R100" s="3">
        <f t="shared" si="8"/>
        <v>2.0767859999999999E-2</v>
      </c>
      <c r="S100" s="3">
        <f t="shared" si="9"/>
        <v>0.80547945205479454</v>
      </c>
    </row>
    <row r="101" spans="1:19">
      <c r="C101" t="s">
        <v>97</v>
      </c>
      <c r="D101">
        <v>104.7</v>
      </c>
      <c r="E101">
        <v>108.3</v>
      </c>
      <c r="F101">
        <v>0.46962660000000001</v>
      </c>
      <c r="G101">
        <v>2.0767859999999998</v>
      </c>
      <c r="H101">
        <v>1838.826172</v>
      </c>
      <c r="J101">
        <v>98</v>
      </c>
      <c r="K101" s="12">
        <v>1850</v>
      </c>
      <c r="L101" s="11">
        <f t="shared" si="5"/>
        <v>106.5</v>
      </c>
      <c r="M101" s="10">
        <v>294</v>
      </c>
      <c r="N101" s="8">
        <v>0.46962660000000001</v>
      </c>
      <c r="O101" s="8">
        <v>2.0767859999999998</v>
      </c>
      <c r="P101" s="3">
        <f t="shared" si="6"/>
        <v>3.5999999999999943</v>
      </c>
      <c r="Q101" s="3">
        <f t="shared" si="7"/>
        <v>4.6962660000000002E-3</v>
      </c>
      <c r="R101" s="3">
        <f t="shared" si="8"/>
        <v>2.0767859999999999E-2</v>
      </c>
      <c r="S101" s="3">
        <f t="shared" si="9"/>
        <v>0.80547945205479454</v>
      </c>
    </row>
    <row r="102" spans="1:19">
      <c r="C102" t="s">
        <v>98</v>
      </c>
      <c r="D102">
        <v>115.8</v>
      </c>
      <c r="E102">
        <v>119.4</v>
      </c>
      <c r="F102">
        <v>0.46962660000000001</v>
      </c>
      <c r="G102">
        <v>2.0767859999999998</v>
      </c>
      <c r="H102">
        <v>1838.8729249999999</v>
      </c>
      <c r="J102" s="3">
        <v>99</v>
      </c>
      <c r="K102" s="12">
        <v>1875</v>
      </c>
      <c r="L102" s="11">
        <f t="shared" si="5"/>
        <v>117.6</v>
      </c>
      <c r="M102" s="10">
        <v>294</v>
      </c>
      <c r="N102" s="8">
        <v>0.46962660000000001</v>
      </c>
      <c r="O102" s="8">
        <v>2.0767859999999998</v>
      </c>
      <c r="P102" s="3">
        <f t="shared" si="6"/>
        <v>3.6000000000000085</v>
      </c>
      <c r="Q102" s="3">
        <f t="shared" si="7"/>
        <v>4.6962660000000002E-3</v>
      </c>
      <c r="R102" s="3">
        <f t="shared" si="8"/>
        <v>2.0767859999999999E-2</v>
      </c>
      <c r="S102" s="3">
        <f t="shared" si="9"/>
        <v>0.80547945205479454</v>
      </c>
    </row>
    <row r="103" spans="1:19">
      <c r="C103" t="s">
        <v>99</v>
      </c>
      <c r="D103">
        <v>127.8</v>
      </c>
      <c r="E103">
        <v>131.5</v>
      </c>
      <c r="F103">
        <v>0.46962660000000001</v>
      </c>
      <c r="G103">
        <v>2.0767859999999998</v>
      </c>
      <c r="H103">
        <v>1839.070068</v>
      </c>
      <c r="J103">
        <v>100</v>
      </c>
      <c r="K103" s="12">
        <v>1900</v>
      </c>
      <c r="L103" s="11">
        <f t="shared" si="5"/>
        <v>129.65</v>
      </c>
      <c r="M103" s="10">
        <v>294</v>
      </c>
      <c r="N103" s="8">
        <v>0.46962660000000001</v>
      </c>
      <c r="O103" s="8">
        <v>2.0767859999999998</v>
      </c>
      <c r="P103" s="3">
        <f t="shared" si="6"/>
        <v>3.7000000000000028</v>
      </c>
      <c r="Q103" s="3">
        <f t="shared" si="7"/>
        <v>4.6962660000000002E-3</v>
      </c>
      <c r="R103" s="3">
        <f t="shared" si="8"/>
        <v>2.0767859999999999E-2</v>
      </c>
      <c r="S103" s="3">
        <f t="shared" si="9"/>
        <v>0.80547945205479454</v>
      </c>
    </row>
    <row r="105" spans="1:19">
      <c r="C105" s="4"/>
    </row>
    <row r="106" spans="1:19">
      <c r="C106" s="4"/>
    </row>
    <row r="107" spans="1:19">
      <c r="A107" t="s">
        <v>126</v>
      </c>
    </row>
    <row r="108" spans="1:19">
      <c r="A108" s="1" t="s">
        <v>116</v>
      </c>
      <c r="B108" s="1"/>
      <c r="C108" s="14" t="s">
        <v>111</v>
      </c>
      <c r="D108" s="1"/>
      <c r="M108" s="4" t="s">
        <v>141</v>
      </c>
      <c r="N108" s="4"/>
      <c r="O108" s="4"/>
      <c r="P108" s="4"/>
      <c r="Q108" s="4"/>
    </row>
    <row r="109" spans="1:19">
      <c r="A109" s="1" t="s">
        <v>112</v>
      </c>
      <c r="B109" s="1" t="s">
        <v>114</v>
      </c>
      <c r="C109" s="1" t="s">
        <v>128</v>
      </c>
      <c r="D109" s="1"/>
      <c r="F109" s="3"/>
      <c r="G109" s="3"/>
      <c r="H109" s="3"/>
      <c r="I109" s="3"/>
      <c r="J109" s="3"/>
      <c r="M109" s="4" t="s">
        <v>142</v>
      </c>
      <c r="N109" s="4" t="s">
        <v>143</v>
      </c>
      <c r="O109" s="4" t="s">
        <v>144</v>
      </c>
      <c r="P109" s="4" t="s">
        <v>145</v>
      </c>
      <c r="Q109" s="4"/>
    </row>
    <row r="110" spans="1:19">
      <c r="A110" s="1" t="s">
        <v>112</v>
      </c>
      <c r="B110" s="1" t="s">
        <v>115</v>
      </c>
      <c r="C110" s="1" t="s">
        <v>129</v>
      </c>
      <c r="D110" s="1"/>
      <c r="M110" s="4">
        <v>1.83E-2</v>
      </c>
      <c r="N110" s="4">
        <v>4.1009000000000002</v>
      </c>
      <c r="O110" s="4">
        <v>5.1700000000000003E-2</v>
      </c>
      <c r="P110" s="4">
        <v>1.4224000000000001</v>
      </c>
      <c r="Q110" s="4"/>
    </row>
    <row r="111" spans="1:19">
      <c r="A111" s="1"/>
      <c r="B111" s="1"/>
      <c r="C111" s="1"/>
      <c r="D111" s="1"/>
      <c r="M111" s="4"/>
      <c r="N111" s="4"/>
      <c r="O111" s="4"/>
      <c r="P111" s="4"/>
      <c r="Q111" s="4"/>
    </row>
    <row r="112" spans="1:19">
      <c r="A112" s="1" t="s">
        <v>121</v>
      </c>
      <c r="B112" s="1"/>
      <c r="C112" s="1" t="s">
        <v>122</v>
      </c>
      <c r="D112" s="1"/>
      <c r="M112" s="4"/>
      <c r="N112" s="4"/>
      <c r="O112" s="4"/>
      <c r="P112" s="4"/>
      <c r="Q112" s="4"/>
    </row>
    <row r="113" spans="1:17">
      <c r="A113" s="1" t="s">
        <v>123</v>
      </c>
      <c r="B113" s="1" t="s">
        <v>114</v>
      </c>
      <c r="C113" s="1" t="s">
        <v>132</v>
      </c>
      <c r="D113" s="1"/>
      <c r="E113" t="s">
        <v>139</v>
      </c>
      <c r="M113" s="4" t="s">
        <v>146</v>
      </c>
      <c r="N113" s="4" t="s">
        <v>147</v>
      </c>
      <c r="O113" s="4" t="s">
        <v>148</v>
      </c>
      <c r="P113" s="4" t="s">
        <v>149</v>
      </c>
      <c r="Q113" s="4" t="s">
        <v>150</v>
      </c>
    </row>
    <row r="114" spans="1:17">
      <c r="A114" s="1" t="s">
        <v>123</v>
      </c>
      <c r="B114" s="1" t="s">
        <v>115</v>
      </c>
      <c r="C114" s="1" t="s">
        <v>133</v>
      </c>
      <c r="D114" s="1"/>
      <c r="E114" t="s">
        <v>140</v>
      </c>
      <c r="M114" s="4">
        <v>6.5699999999999995E-2</v>
      </c>
      <c r="N114" s="4">
        <v>0.29049999999999998</v>
      </c>
      <c r="O114" s="4">
        <v>-5.9799999999999999E-2</v>
      </c>
      <c r="P114" s="4">
        <v>15.048400000000001</v>
      </c>
      <c r="Q114" s="4">
        <v>33.6785</v>
      </c>
    </row>
    <row r="116" spans="1:17">
      <c r="A116" s="3" t="s">
        <v>127</v>
      </c>
    </row>
    <row r="117" spans="1:17">
      <c r="A117" s="15" t="s">
        <v>117</v>
      </c>
      <c r="B117" s="15"/>
      <c r="C117" s="16" t="s">
        <v>111</v>
      </c>
      <c r="D117" s="15"/>
    </row>
    <row r="118" spans="1:17">
      <c r="A118" s="15" t="s">
        <v>112</v>
      </c>
      <c r="B118" s="15" t="s">
        <v>114</v>
      </c>
      <c r="C118" s="15" t="s">
        <v>130</v>
      </c>
      <c r="D118" s="15"/>
    </row>
    <row r="119" spans="1:17">
      <c r="A119" s="15" t="s">
        <v>112</v>
      </c>
      <c r="B119" s="15" t="s">
        <v>118</v>
      </c>
      <c r="C119" s="15" t="s">
        <v>131</v>
      </c>
      <c r="D119" s="15"/>
    </row>
    <row r="120" spans="1:17">
      <c r="A120" s="15"/>
      <c r="B120" s="15"/>
      <c r="C120" s="15"/>
      <c r="D120" s="15"/>
    </row>
    <row r="121" spans="1:17">
      <c r="A121" s="15" t="s">
        <v>121</v>
      </c>
      <c r="B121" s="15"/>
      <c r="C121" s="15" t="s">
        <v>122</v>
      </c>
      <c r="D121" s="15"/>
    </row>
    <row r="122" spans="1:17">
      <c r="A122" s="15" t="s">
        <v>123</v>
      </c>
      <c r="B122" s="15" t="s">
        <v>114</v>
      </c>
      <c r="C122" s="15" t="s">
        <v>134</v>
      </c>
      <c r="D122" s="15"/>
      <c r="E122" t="s">
        <v>139</v>
      </c>
    </row>
    <row r="123" spans="1:17">
      <c r="A123" s="15" t="s">
        <v>123</v>
      </c>
      <c r="B123" s="15" t="s">
        <v>118</v>
      </c>
      <c r="C123" s="15" t="s">
        <v>135</v>
      </c>
      <c r="D123" s="15"/>
      <c r="E123" t="s">
        <v>140</v>
      </c>
    </row>
    <row r="124" spans="1:17">
      <c r="C124" t="s">
        <v>136</v>
      </c>
      <c r="E124" t="s">
        <v>151</v>
      </c>
    </row>
    <row r="125" spans="1:17">
      <c r="C125" t="s">
        <v>137</v>
      </c>
      <c r="E125" t="s">
        <v>138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topLeftCell="F88" workbookViewId="0">
      <selection activeCell="L103" sqref="L103"/>
    </sheetView>
  </sheetViews>
  <sheetFormatPr defaultColWidth="8.796875" defaultRowHeight="14.25"/>
  <cols>
    <col min="1" max="1" width="31.6640625" customWidth="1"/>
    <col min="3" max="3" width="32.46484375" customWidth="1"/>
    <col min="19" max="21" width="11.73046875" bestFit="1" customWidth="1"/>
  </cols>
  <sheetData>
    <row r="1" spans="1:21">
      <c r="A1" s="2">
        <v>41711</v>
      </c>
      <c r="B1">
        <v>1845.59</v>
      </c>
    </row>
    <row r="3" spans="1:21">
      <c r="A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L3" s="8" t="s">
        <v>107</v>
      </c>
      <c r="M3" s="9" t="s">
        <v>108</v>
      </c>
      <c r="N3" s="8" t="s">
        <v>109</v>
      </c>
      <c r="O3" t="s">
        <v>104</v>
      </c>
      <c r="P3" t="s">
        <v>105</v>
      </c>
      <c r="Q3" s="8" t="s">
        <v>119</v>
      </c>
      <c r="R3" s="8"/>
      <c r="S3" t="s">
        <v>152</v>
      </c>
      <c r="T3" t="s">
        <v>153</v>
      </c>
      <c r="U3" t="s">
        <v>105</v>
      </c>
    </row>
    <row r="4" spans="1:21">
      <c r="A4" s="5">
        <v>41720</v>
      </c>
      <c r="C4" t="s">
        <v>0</v>
      </c>
      <c r="D4">
        <v>13.1</v>
      </c>
      <c r="E4">
        <v>14.3</v>
      </c>
      <c r="F4">
        <v>0.12748110000000001</v>
      </c>
      <c r="G4">
        <v>0.30799559999999998</v>
      </c>
      <c r="H4">
        <v>1846.0498050000001</v>
      </c>
      <c r="J4" s="10">
        <v>1</v>
      </c>
      <c r="K4" s="10">
        <f>L4-1845.59</f>
        <v>4.4100000000000819</v>
      </c>
      <c r="L4" s="10">
        <v>1850</v>
      </c>
      <c r="M4" s="11">
        <f>(D4+E4)/2</f>
        <v>13.7</v>
      </c>
      <c r="N4" s="10">
        <f>A5</f>
        <v>9</v>
      </c>
      <c r="O4" s="8">
        <v>0.12748110000000001</v>
      </c>
      <c r="P4" s="8">
        <v>0.30799559999999998</v>
      </c>
      <c r="Q4" s="10">
        <f>E4-D4</f>
        <v>1.2000000000000011</v>
      </c>
      <c r="R4" s="10"/>
      <c r="S4">
        <f>N4/365</f>
        <v>2.4657534246575342E-2</v>
      </c>
      <c r="T4">
        <f>O4/100</f>
        <v>1.274811E-3</v>
      </c>
      <c r="U4">
        <f>P4/100</f>
        <v>3.079956E-3</v>
      </c>
    </row>
    <row r="5" spans="1:21">
      <c r="A5">
        <f>A4-A1</f>
        <v>9</v>
      </c>
      <c r="C5" t="s">
        <v>1</v>
      </c>
      <c r="D5">
        <v>10.4</v>
      </c>
      <c r="E5">
        <v>11.5</v>
      </c>
      <c r="F5">
        <v>0.12748110000000001</v>
      </c>
      <c r="G5">
        <v>0.30799559999999998</v>
      </c>
      <c r="H5">
        <v>1845.799438</v>
      </c>
      <c r="J5" s="8">
        <v>2</v>
      </c>
      <c r="K5" s="10">
        <f t="shared" ref="K5:K68" si="0">L5-1845.59</f>
        <v>9.4100000000000819</v>
      </c>
      <c r="L5" s="8">
        <v>1855</v>
      </c>
      <c r="M5" s="11">
        <f t="shared" ref="M5:M68" si="1">(D5+E5)/2</f>
        <v>10.95</v>
      </c>
      <c r="N5" s="10">
        <v>9</v>
      </c>
      <c r="O5" s="8">
        <v>0.12748110000000001</v>
      </c>
      <c r="P5" s="8">
        <v>0.30799559999999998</v>
      </c>
      <c r="Q5" s="10">
        <f t="shared" ref="Q5:Q68" si="2">E5-D5</f>
        <v>1.0999999999999996</v>
      </c>
      <c r="R5" s="10"/>
      <c r="S5">
        <f t="shared" ref="S5:S68" si="3">N5/365</f>
        <v>2.4657534246575342E-2</v>
      </c>
      <c r="T5">
        <f t="shared" ref="T5:T68" si="4">O5/100</f>
        <v>1.274811E-3</v>
      </c>
      <c r="U5">
        <f t="shared" ref="U5:U68" si="5">P5/100</f>
        <v>3.079956E-3</v>
      </c>
    </row>
    <row r="6" spans="1:21">
      <c r="C6" t="s">
        <v>2</v>
      </c>
      <c r="D6">
        <v>8.1</v>
      </c>
      <c r="E6">
        <v>9.1999999999999993</v>
      </c>
      <c r="F6">
        <v>0.12748110000000001</v>
      </c>
      <c r="G6">
        <v>0.30799559999999998</v>
      </c>
      <c r="H6">
        <v>1845.9991460000001</v>
      </c>
      <c r="J6" s="10">
        <v>3</v>
      </c>
      <c r="K6" s="10">
        <f t="shared" si="0"/>
        <v>14.410000000000082</v>
      </c>
      <c r="L6" s="10">
        <v>1860</v>
      </c>
      <c r="M6" s="11">
        <f t="shared" si="1"/>
        <v>8.6499999999999986</v>
      </c>
      <c r="N6" s="10">
        <v>9</v>
      </c>
      <c r="O6" s="8">
        <v>0.12748110000000001</v>
      </c>
      <c r="P6" s="8">
        <v>0.30799559999999998</v>
      </c>
      <c r="Q6" s="10">
        <f t="shared" si="2"/>
        <v>1.0999999999999996</v>
      </c>
      <c r="R6" s="10"/>
      <c r="S6">
        <f t="shared" si="3"/>
        <v>2.4657534246575342E-2</v>
      </c>
      <c r="T6">
        <f t="shared" si="4"/>
        <v>1.274811E-3</v>
      </c>
      <c r="U6">
        <f t="shared" si="5"/>
        <v>3.079956E-3</v>
      </c>
    </row>
    <row r="7" spans="1:21">
      <c r="C7" t="s">
        <v>3</v>
      </c>
      <c r="D7">
        <v>6.1</v>
      </c>
      <c r="E7">
        <v>7.3</v>
      </c>
      <c r="F7">
        <v>0.12748110000000001</v>
      </c>
      <c r="G7">
        <v>0.30799559999999998</v>
      </c>
      <c r="H7">
        <v>1845.6988530000001</v>
      </c>
      <c r="J7" s="8">
        <v>4</v>
      </c>
      <c r="K7" s="10">
        <f t="shared" si="0"/>
        <v>19.410000000000082</v>
      </c>
      <c r="L7" s="10">
        <v>1865</v>
      </c>
      <c r="M7" s="11">
        <f t="shared" si="1"/>
        <v>6.6999999999999993</v>
      </c>
      <c r="N7" s="10">
        <v>9</v>
      </c>
      <c r="O7" s="8">
        <v>0.12748110000000001</v>
      </c>
      <c r="P7" s="8">
        <v>0.30799559999999998</v>
      </c>
      <c r="Q7" s="10">
        <f t="shared" si="2"/>
        <v>1.2000000000000002</v>
      </c>
      <c r="R7" s="10"/>
      <c r="S7">
        <f t="shared" si="3"/>
        <v>2.4657534246575342E-2</v>
      </c>
      <c r="T7">
        <f t="shared" si="4"/>
        <v>1.274811E-3</v>
      </c>
      <c r="U7">
        <f t="shared" si="5"/>
        <v>3.079956E-3</v>
      </c>
    </row>
    <row r="8" spans="1:21">
      <c r="C8" t="s">
        <v>4</v>
      </c>
      <c r="D8">
        <v>4.4000000000000004</v>
      </c>
      <c r="E8">
        <v>5.5</v>
      </c>
      <c r="F8">
        <v>0.12748110000000001</v>
      </c>
      <c r="G8">
        <v>0.30799559999999998</v>
      </c>
      <c r="H8">
        <v>1845.8486330000001</v>
      </c>
      <c r="J8" s="10">
        <v>5</v>
      </c>
      <c r="K8" s="10">
        <f t="shared" si="0"/>
        <v>24.410000000000082</v>
      </c>
      <c r="L8" s="10">
        <v>1870</v>
      </c>
      <c r="M8" s="11">
        <f t="shared" si="1"/>
        <v>4.95</v>
      </c>
      <c r="N8" s="10">
        <v>9</v>
      </c>
      <c r="O8" s="8">
        <v>0.12748110000000001</v>
      </c>
      <c r="P8" s="8">
        <v>0.30799559999999998</v>
      </c>
      <c r="Q8" s="10">
        <f t="shared" si="2"/>
        <v>1.0999999999999996</v>
      </c>
      <c r="R8" s="10"/>
      <c r="S8">
        <f t="shared" si="3"/>
        <v>2.4657534246575342E-2</v>
      </c>
      <c r="T8">
        <f t="shared" si="4"/>
        <v>1.274811E-3</v>
      </c>
      <c r="U8">
        <f t="shared" si="5"/>
        <v>3.079956E-3</v>
      </c>
    </row>
    <row r="9" spans="1:21">
      <c r="A9" s="2">
        <v>41729</v>
      </c>
      <c r="C9" t="s">
        <v>5</v>
      </c>
      <c r="D9">
        <v>18.600000000000001</v>
      </c>
      <c r="E9">
        <v>20.100000000000001</v>
      </c>
      <c r="F9">
        <v>0.13983809999999999</v>
      </c>
      <c r="G9">
        <v>0.9376797</v>
      </c>
      <c r="H9">
        <v>1845.4494629999999</v>
      </c>
      <c r="J9" s="8">
        <v>6</v>
      </c>
      <c r="K9" s="10">
        <f t="shared" si="0"/>
        <v>4.4100000000000819</v>
      </c>
      <c r="L9" s="10">
        <v>1850</v>
      </c>
      <c r="M9" s="11">
        <f t="shared" si="1"/>
        <v>19.350000000000001</v>
      </c>
      <c r="N9" s="10">
        <v>18</v>
      </c>
      <c r="O9" s="8">
        <v>0.13983809999999999</v>
      </c>
      <c r="P9" s="8">
        <v>0.9376797</v>
      </c>
      <c r="Q9" s="10">
        <f t="shared" si="2"/>
        <v>1.5</v>
      </c>
      <c r="R9" s="10"/>
      <c r="S9">
        <f t="shared" si="3"/>
        <v>4.9315068493150684E-2</v>
      </c>
      <c r="T9">
        <f t="shared" si="4"/>
        <v>1.398381E-3</v>
      </c>
      <c r="U9">
        <f t="shared" si="5"/>
        <v>9.3767969999999992E-3</v>
      </c>
    </row>
    <row r="10" spans="1:21">
      <c r="A10" s="6">
        <f>A9-A1</f>
        <v>18</v>
      </c>
      <c r="C10" t="s">
        <v>6</v>
      </c>
      <c r="D10">
        <v>15.9</v>
      </c>
      <c r="E10">
        <v>17.3</v>
      </c>
      <c r="F10">
        <v>0.13983809999999999</v>
      </c>
      <c r="G10">
        <v>0.9376797</v>
      </c>
      <c r="H10">
        <v>1845.298828</v>
      </c>
      <c r="J10" s="10">
        <v>7</v>
      </c>
      <c r="K10" s="10">
        <f t="shared" si="0"/>
        <v>9.4100000000000819</v>
      </c>
      <c r="L10" s="8">
        <v>1855</v>
      </c>
      <c r="M10" s="11">
        <f t="shared" si="1"/>
        <v>16.600000000000001</v>
      </c>
      <c r="N10" s="10">
        <v>18</v>
      </c>
      <c r="O10" s="8">
        <v>0.13983809999999999</v>
      </c>
      <c r="P10" s="8">
        <v>0.9376797</v>
      </c>
      <c r="Q10" s="10">
        <f t="shared" si="2"/>
        <v>1.4000000000000004</v>
      </c>
      <c r="R10" s="10"/>
      <c r="S10">
        <f t="shared" si="3"/>
        <v>4.9315068493150684E-2</v>
      </c>
      <c r="T10">
        <f t="shared" si="4"/>
        <v>1.398381E-3</v>
      </c>
      <c r="U10">
        <f t="shared" si="5"/>
        <v>9.3767969999999992E-3</v>
      </c>
    </row>
    <row r="11" spans="1:21">
      <c r="A11" s="2"/>
      <c r="C11" t="s">
        <v>7</v>
      </c>
      <c r="D11">
        <v>13.4</v>
      </c>
      <c r="E11">
        <v>14.9</v>
      </c>
      <c r="F11">
        <v>0.13983809999999999</v>
      </c>
      <c r="G11">
        <v>0.9376797</v>
      </c>
      <c r="H11">
        <v>1845.4982910000001</v>
      </c>
      <c r="J11" s="8">
        <v>8</v>
      </c>
      <c r="K11" s="10">
        <f t="shared" si="0"/>
        <v>14.410000000000082</v>
      </c>
      <c r="L11" s="10">
        <v>1860</v>
      </c>
      <c r="M11" s="11">
        <f t="shared" si="1"/>
        <v>14.15</v>
      </c>
      <c r="N11" s="10">
        <v>18</v>
      </c>
      <c r="O11" s="8">
        <v>0.13983809999999999</v>
      </c>
      <c r="P11" s="8">
        <v>0.9376797</v>
      </c>
      <c r="Q11" s="10">
        <f t="shared" si="2"/>
        <v>1.5</v>
      </c>
      <c r="R11" s="10"/>
      <c r="S11">
        <f t="shared" si="3"/>
        <v>4.9315068493150684E-2</v>
      </c>
      <c r="T11">
        <f t="shared" si="4"/>
        <v>1.398381E-3</v>
      </c>
      <c r="U11">
        <f t="shared" si="5"/>
        <v>9.3767969999999992E-3</v>
      </c>
    </row>
    <row r="12" spans="1:21">
      <c r="C12" t="s">
        <v>8</v>
      </c>
      <c r="D12">
        <v>11.1</v>
      </c>
      <c r="E12">
        <v>12.4</v>
      </c>
      <c r="F12">
        <v>0.13983809999999999</v>
      </c>
      <c r="G12">
        <v>0.9376797</v>
      </c>
      <c r="H12">
        <v>1845.2476810000001</v>
      </c>
      <c r="J12" s="10">
        <v>9</v>
      </c>
      <c r="K12" s="10">
        <f t="shared" si="0"/>
        <v>19.410000000000082</v>
      </c>
      <c r="L12" s="10">
        <v>1865</v>
      </c>
      <c r="M12" s="11">
        <f t="shared" si="1"/>
        <v>11.75</v>
      </c>
      <c r="N12" s="10">
        <v>18</v>
      </c>
      <c r="O12" s="8">
        <v>0.13983809999999999</v>
      </c>
      <c r="P12" s="8">
        <v>0.9376797</v>
      </c>
      <c r="Q12" s="10">
        <f t="shared" si="2"/>
        <v>1.3000000000000007</v>
      </c>
      <c r="R12" s="10"/>
      <c r="S12">
        <f t="shared" si="3"/>
        <v>4.9315068493150684E-2</v>
      </c>
      <c r="T12">
        <f t="shared" si="4"/>
        <v>1.398381E-3</v>
      </c>
      <c r="U12">
        <f t="shared" si="5"/>
        <v>9.3767969999999992E-3</v>
      </c>
    </row>
    <row r="13" spans="1:21">
      <c r="C13" t="s">
        <v>9</v>
      </c>
      <c r="D13">
        <v>9.1</v>
      </c>
      <c r="E13">
        <v>10.3</v>
      </c>
      <c r="F13">
        <v>0.13983809999999999</v>
      </c>
      <c r="G13">
        <v>0.9376797</v>
      </c>
      <c r="H13">
        <v>1845.0970460000001</v>
      </c>
      <c r="J13" s="8">
        <v>10</v>
      </c>
      <c r="K13" s="10">
        <f t="shared" si="0"/>
        <v>24.410000000000082</v>
      </c>
      <c r="L13" s="10">
        <v>1870</v>
      </c>
      <c r="M13" s="11">
        <f t="shared" si="1"/>
        <v>9.6999999999999993</v>
      </c>
      <c r="N13" s="10">
        <v>18</v>
      </c>
      <c r="O13" s="8">
        <v>0.13983809999999999</v>
      </c>
      <c r="P13" s="8">
        <v>0.9376797</v>
      </c>
      <c r="Q13" s="10">
        <f t="shared" si="2"/>
        <v>1.2000000000000011</v>
      </c>
      <c r="R13" s="10"/>
      <c r="S13">
        <f t="shared" si="3"/>
        <v>4.9315068493150684E-2</v>
      </c>
      <c r="T13">
        <f t="shared" si="4"/>
        <v>1.398381E-3</v>
      </c>
      <c r="U13">
        <f t="shared" si="5"/>
        <v>9.3767969999999992E-3</v>
      </c>
    </row>
    <row r="14" spans="1:21">
      <c r="A14" s="2">
        <v>41748</v>
      </c>
      <c r="C14" t="s">
        <v>10</v>
      </c>
      <c r="D14">
        <v>27.5</v>
      </c>
      <c r="E14">
        <v>29</v>
      </c>
      <c r="F14">
        <v>0.166544</v>
      </c>
      <c r="G14">
        <v>1.3454219999999999</v>
      </c>
      <c r="H14">
        <v>1844.4986570000001</v>
      </c>
      <c r="J14" s="10">
        <v>11</v>
      </c>
      <c r="K14" s="10">
        <f t="shared" si="0"/>
        <v>4.4100000000000819</v>
      </c>
      <c r="L14" s="10">
        <v>1850</v>
      </c>
      <c r="M14" s="11">
        <f t="shared" si="1"/>
        <v>28.25</v>
      </c>
      <c r="N14" s="8">
        <v>37</v>
      </c>
      <c r="O14" s="8">
        <v>0.166544</v>
      </c>
      <c r="P14" s="8">
        <v>1.3454219999999999</v>
      </c>
      <c r="Q14" s="10">
        <f t="shared" si="2"/>
        <v>1.5</v>
      </c>
      <c r="R14" s="10"/>
      <c r="S14">
        <f t="shared" si="3"/>
        <v>0.10136986301369863</v>
      </c>
      <c r="T14">
        <f t="shared" si="4"/>
        <v>1.66544E-3</v>
      </c>
      <c r="U14">
        <f t="shared" si="5"/>
        <v>1.3454219999999999E-2</v>
      </c>
    </row>
    <row r="15" spans="1:21">
      <c r="A15">
        <f>A14-A1</f>
        <v>37</v>
      </c>
      <c r="C15" t="s">
        <v>11</v>
      </c>
      <c r="D15">
        <v>24.6</v>
      </c>
      <c r="E15">
        <v>26</v>
      </c>
      <c r="F15">
        <v>0.166544</v>
      </c>
      <c r="G15">
        <v>1.3454219999999999</v>
      </c>
      <c r="H15">
        <v>1844.5974120000001</v>
      </c>
      <c r="J15" s="8">
        <v>12</v>
      </c>
      <c r="K15" s="10">
        <f t="shared" si="0"/>
        <v>9.4100000000000819</v>
      </c>
      <c r="L15" s="8">
        <v>1855</v>
      </c>
      <c r="M15" s="11">
        <f t="shared" si="1"/>
        <v>25.3</v>
      </c>
      <c r="N15" s="8">
        <v>37</v>
      </c>
      <c r="O15" s="8">
        <v>0.166544</v>
      </c>
      <c r="P15" s="8">
        <v>1.3454219999999999</v>
      </c>
      <c r="Q15" s="10">
        <f t="shared" si="2"/>
        <v>1.3999999999999986</v>
      </c>
      <c r="R15" s="10"/>
      <c r="S15">
        <f t="shared" si="3"/>
        <v>0.10136986301369863</v>
      </c>
      <c r="T15">
        <f t="shared" si="4"/>
        <v>1.66544E-3</v>
      </c>
      <c r="U15">
        <f t="shared" si="5"/>
        <v>1.3454219999999999E-2</v>
      </c>
    </row>
    <row r="16" spans="1:21">
      <c r="C16" t="s">
        <v>12</v>
      </c>
      <c r="D16">
        <v>22.2</v>
      </c>
      <c r="E16">
        <v>23.4</v>
      </c>
      <c r="F16">
        <v>0.166544</v>
      </c>
      <c r="G16">
        <v>1.3454219999999999</v>
      </c>
      <c r="H16">
        <v>1844.696289</v>
      </c>
      <c r="J16" s="10">
        <v>13</v>
      </c>
      <c r="K16" s="10">
        <f t="shared" si="0"/>
        <v>14.410000000000082</v>
      </c>
      <c r="L16" s="10">
        <v>1860</v>
      </c>
      <c r="M16" s="11">
        <f t="shared" si="1"/>
        <v>22.799999999999997</v>
      </c>
      <c r="N16" s="8">
        <v>37</v>
      </c>
      <c r="O16" s="8">
        <v>0.166544</v>
      </c>
      <c r="P16" s="8">
        <v>1.3454219999999999</v>
      </c>
      <c r="Q16" s="10">
        <f t="shared" si="2"/>
        <v>1.1999999999999993</v>
      </c>
      <c r="R16" s="10"/>
      <c r="S16">
        <f t="shared" si="3"/>
        <v>0.10136986301369863</v>
      </c>
      <c r="T16">
        <f t="shared" si="4"/>
        <v>1.66544E-3</v>
      </c>
      <c r="U16">
        <f t="shared" si="5"/>
        <v>1.3454219999999999E-2</v>
      </c>
    </row>
    <row r="17" spans="1:21">
      <c r="C17" t="s">
        <v>13</v>
      </c>
      <c r="D17">
        <v>19.7</v>
      </c>
      <c r="E17">
        <v>20.9</v>
      </c>
      <c r="F17">
        <v>0.166544</v>
      </c>
      <c r="G17">
        <v>1.3454219999999999</v>
      </c>
      <c r="H17">
        <v>1844.6450199999999</v>
      </c>
      <c r="J17" s="8">
        <v>14</v>
      </c>
      <c r="K17" s="10">
        <f t="shared" si="0"/>
        <v>19.410000000000082</v>
      </c>
      <c r="L17" s="10">
        <v>1865</v>
      </c>
      <c r="M17" s="11">
        <f t="shared" si="1"/>
        <v>20.299999999999997</v>
      </c>
      <c r="N17" s="8">
        <v>37</v>
      </c>
      <c r="O17" s="8">
        <v>0.166544</v>
      </c>
      <c r="P17" s="8">
        <v>1.3454219999999999</v>
      </c>
      <c r="Q17" s="10">
        <f t="shared" si="2"/>
        <v>1.1999999999999993</v>
      </c>
      <c r="R17" s="10"/>
      <c r="S17">
        <f t="shared" si="3"/>
        <v>0.10136986301369863</v>
      </c>
      <c r="T17">
        <f t="shared" si="4"/>
        <v>1.66544E-3</v>
      </c>
      <c r="U17">
        <f t="shared" si="5"/>
        <v>1.3454219999999999E-2</v>
      </c>
    </row>
    <row r="18" spans="1:21">
      <c r="C18" t="s">
        <v>14</v>
      </c>
      <c r="D18">
        <v>17.2</v>
      </c>
      <c r="E18">
        <v>18.7</v>
      </c>
      <c r="F18">
        <v>0.166544</v>
      </c>
      <c r="G18">
        <v>1.3454219999999999</v>
      </c>
      <c r="H18">
        <v>1844.6938479999999</v>
      </c>
      <c r="J18" s="10">
        <v>15</v>
      </c>
      <c r="K18" s="10">
        <f t="shared" si="0"/>
        <v>24.410000000000082</v>
      </c>
      <c r="L18" s="10">
        <v>1870</v>
      </c>
      <c r="M18" s="11">
        <f t="shared" si="1"/>
        <v>17.95</v>
      </c>
      <c r="N18" s="8">
        <v>37</v>
      </c>
      <c r="O18" s="8">
        <v>0.166544</v>
      </c>
      <c r="P18" s="8">
        <v>1.3454219999999999</v>
      </c>
      <c r="Q18" s="10">
        <f t="shared" si="2"/>
        <v>1.5</v>
      </c>
      <c r="R18" s="10"/>
      <c r="S18">
        <f t="shared" si="3"/>
        <v>0.10136986301369863</v>
      </c>
      <c r="T18">
        <f t="shared" si="4"/>
        <v>1.66544E-3</v>
      </c>
      <c r="U18">
        <f t="shared" si="5"/>
        <v>1.3454219999999999E-2</v>
      </c>
    </row>
    <row r="19" spans="1:21">
      <c r="A19" s="2">
        <v>41776</v>
      </c>
      <c r="C19" t="s">
        <v>15</v>
      </c>
      <c r="D19">
        <v>37.4</v>
      </c>
      <c r="E19">
        <v>38.9</v>
      </c>
      <c r="F19">
        <v>0.20540449999999999</v>
      </c>
      <c r="G19">
        <v>1.9497249999999999</v>
      </c>
      <c r="H19">
        <v>1841.446289</v>
      </c>
      <c r="J19" s="8">
        <v>16</v>
      </c>
      <c r="K19" s="10">
        <f t="shared" si="0"/>
        <v>4.4100000000000819</v>
      </c>
      <c r="L19" s="12">
        <v>1850</v>
      </c>
      <c r="M19" s="11">
        <f t="shared" si="1"/>
        <v>38.15</v>
      </c>
      <c r="N19" s="10">
        <v>65</v>
      </c>
      <c r="O19" s="8">
        <v>0.20540449999999999</v>
      </c>
      <c r="P19" s="8">
        <v>1.9497249999999999</v>
      </c>
      <c r="Q19" s="10">
        <f t="shared" si="2"/>
        <v>1.5</v>
      </c>
      <c r="R19" s="10"/>
      <c r="S19">
        <f t="shared" si="3"/>
        <v>0.17808219178082191</v>
      </c>
      <c r="T19">
        <f t="shared" si="4"/>
        <v>2.054045E-3</v>
      </c>
      <c r="U19">
        <f t="shared" si="5"/>
        <v>1.9497250000000001E-2</v>
      </c>
    </row>
    <row r="20" spans="1:21">
      <c r="A20">
        <f>A19-A1</f>
        <v>65</v>
      </c>
      <c r="C20" t="s">
        <v>16</v>
      </c>
      <c r="D20">
        <v>34.700000000000003</v>
      </c>
      <c r="E20">
        <v>36.200000000000003</v>
      </c>
      <c r="F20">
        <v>0.20540449999999999</v>
      </c>
      <c r="G20">
        <v>1.9497249999999999</v>
      </c>
      <c r="H20">
        <v>1841.544312</v>
      </c>
      <c r="J20" s="10">
        <v>17</v>
      </c>
      <c r="K20" s="10">
        <f t="shared" si="0"/>
        <v>9.4100000000000819</v>
      </c>
      <c r="L20" s="12">
        <v>1855</v>
      </c>
      <c r="M20" s="11">
        <f t="shared" si="1"/>
        <v>35.450000000000003</v>
      </c>
      <c r="N20" s="10">
        <v>65</v>
      </c>
      <c r="O20" s="8">
        <v>0.20540449999999999</v>
      </c>
      <c r="P20" s="8">
        <v>1.9497249999999999</v>
      </c>
      <c r="Q20" s="10">
        <f t="shared" si="2"/>
        <v>1.5</v>
      </c>
      <c r="R20" s="10"/>
      <c r="S20">
        <f t="shared" si="3"/>
        <v>0.17808219178082191</v>
      </c>
      <c r="T20">
        <f t="shared" si="4"/>
        <v>2.054045E-3</v>
      </c>
      <c r="U20">
        <f t="shared" si="5"/>
        <v>1.9497250000000001E-2</v>
      </c>
    </row>
    <row r="21" spans="1:21">
      <c r="C21" t="s">
        <v>17</v>
      </c>
      <c r="D21">
        <v>31.9</v>
      </c>
      <c r="E21">
        <v>33.5</v>
      </c>
      <c r="F21">
        <v>0.20540449999999999</v>
      </c>
      <c r="G21">
        <v>1.9497249999999999</v>
      </c>
      <c r="H21">
        <v>1841.4920649999999</v>
      </c>
      <c r="J21" s="8">
        <v>18</v>
      </c>
      <c r="K21" s="10">
        <f t="shared" si="0"/>
        <v>14.410000000000082</v>
      </c>
      <c r="L21" s="12">
        <v>1860</v>
      </c>
      <c r="M21" s="11">
        <f t="shared" si="1"/>
        <v>32.700000000000003</v>
      </c>
      <c r="N21" s="10">
        <v>65</v>
      </c>
      <c r="O21" s="8">
        <v>0.20540449999999999</v>
      </c>
      <c r="P21" s="8">
        <v>1.9497249999999999</v>
      </c>
      <c r="Q21" s="10">
        <f t="shared" si="2"/>
        <v>1.6000000000000014</v>
      </c>
      <c r="R21" s="10"/>
      <c r="S21">
        <f t="shared" si="3"/>
        <v>0.17808219178082191</v>
      </c>
      <c r="T21">
        <f t="shared" si="4"/>
        <v>2.054045E-3</v>
      </c>
      <c r="U21">
        <f t="shared" si="5"/>
        <v>1.9497250000000001E-2</v>
      </c>
    </row>
    <row r="22" spans="1:21">
      <c r="C22" t="s">
        <v>18</v>
      </c>
      <c r="D22">
        <v>29.4</v>
      </c>
      <c r="E22">
        <v>30.8</v>
      </c>
      <c r="F22">
        <v>0.20540449999999999</v>
      </c>
      <c r="G22">
        <v>1.9497249999999999</v>
      </c>
      <c r="H22">
        <v>1841.4399410000001</v>
      </c>
      <c r="J22" s="10">
        <v>19</v>
      </c>
      <c r="K22" s="10">
        <f t="shared" si="0"/>
        <v>19.410000000000082</v>
      </c>
      <c r="L22" s="12">
        <v>1865</v>
      </c>
      <c r="M22" s="11">
        <f t="shared" si="1"/>
        <v>30.1</v>
      </c>
      <c r="N22" s="10">
        <v>65</v>
      </c>
      <c r="O22" s="8">
        <v>0.20540449999999999</v>
      </c>
      <c r="P22" s="8">
        <v>1.9497249999999999</v>
      </c>
      <c r="Q22" s="10">
        <f t="shared" si="2"/>
        <v>1.4000000000000021</v>
      </c>
      <c r="R22" s="10"/>
      <c r="S22">
        <f t="shared" si="3"/>
        <v>0.17808219178082191</v>
      </c>
      <c r="T22">
        <f t="shared" si="4"/>
        <v>2.054045E-3</v>
      </c>
      <c r="U22">
        <f t="shared" si="5"/>
        <v>1.9497250000000001E-2</v>
      </c>
    </row>
    <row r="23" spans="1:21">
      <c r="C23" t="s">
        <v>19</v>
      </c>
      <c r="D23">
        <v>26.8</v>
      </c>
      <c r="E23">
        <v>28.3</v>
      </c>
      <c r="F23">
        <v>0.20540449999999999</v>
      </c>
      <c r="G23">
        <v>1.9497249999999999</v>
      </c>
      <c r="H23">
        <v>1841.337769</v>
      </c>
      <c r="J23" s="8">
        <v>20</v>
      </c>
      <c r="K23" s="10">
        <f t="shared" si="0"/>
        <v>24.410000000000082</v>
      </c>
      <c r="L23" s="12">
        <v>1870</v>
      </c>
      <c r="M23" s="11">
        <f t="shared" si="1"/>
        <v>27.55</v>
      </c>
      <c r="N23" s="10">
        <v>65</v>
      </c>
      <c r="O23" s="8">
        <v>0.20540449999999999</v>
      </c>
      <c r="P23" s="8">
        <v>1.9497249999999999</v>
      </c>
      <c r="Q23" s="10">
        <f t="shared" si="2"/>
        <v>1.5</v>
      </c>
      <c r="R23" s="10"/>
      <c r="S23">
        <f t="shared" si="3"/>
        <v>0.17808219178082191</v>
      </c>
      <c r="T23">
        <f t="shared" si="4"/>
        <v>2.054045E-3</v>
      </c>
      <c r="U23">
        <f t="shared" si="5"/>
        <v>1.9497250000000001E-2</v>
      </c>
    </row>
    <row r="24" spans="1:21">
      <c r="A24" s="2">
        <v>41811</v>
      </c>
      <c r="C24" t="s">
        <v>20</v>
      </c>
      <c r="D24">
        <v>47.8</v>
      </c>
      <c r="E24">
        <v>49.6</v>
      </c>
      <c r="F24">
        <v>0.24523239999999999</v>
      </c>
      <c r="G24">
        <v>1.912245</v>
      </c>
      <c r="H24">
        <v>1839.192871</v>
      </c>
      <c r="J24" s="10">
        <v>21</v>
      </c>
      <c r="K24" s="10">
        <f t="shared" si="0"/>
        <v>4.4100000000000819</v>
      </c>
      <c r="L24" s="12">
        <v>1850</v>
      </c>
      <c r="M24" s="11">
        <f t="shared" si="1"/>
        <v>48.7</v>
      </c>
      <c r="N24" s="10">
        <v>100</v>
      </c>
      <c r="O24" s="8">
        <v>0.24523239999999999</v>
      </c>
      <c r="P24" s="8">
        <v>1.912245</v>
      </c>
      <c r="Q24" s="10">
        <f t="shared" si="2"/>
        <v>1.8000000000000043</v>
      </c>
      <c r="R24" s="10"/>
      <c r="S24">
        <f t="shared" si="3"/>
        <v>0.27397260273972601</v>
      </c>
      <c r="T24">
        <f t="shared" si="4"/>
        <v>2.4523240000000001E-3</v>
      </c>
      <c r="U24">
        <f t="shared" si="5"/>
        <v>1.9122449999999999E-2</v>
      </c>
    </row>
    <row r="25" spans="1:21">
      <c r="A25">
        <f>A24-A1</f>
        <v>100</v>
      </c>
      <c r="C25" t="s">
        <v>21</v>
      </c>
      <c r="D25">
        <v>44.9</v>
      </c>
      <c r="E25">
        <v>46.7</v>
      </c>
      <c r="F25">
        <v>0.24523239999999999</v>
      </c>
      <c r="G25">
        <v>1.912245</v>
      </c>
      <c r="H25">
        <v>1839.0894780000001</v>
      </c>
      <c r="J25" s="8">
        <v>22</v>
      </c>
      <c r="K25" s="10">
        <f t="shared" si="0"/>
        <v>9.4100000000000819</v>
      </c>
      <c r="L25" s="12">
        <v>1855</v>
      </c>
      <c r="M25" s="11">
        <f t="shared" si="1"/>
        <v>45.8</v>
      </c>
      <c r="N25" s="10">
        <v>100</v>
      </c>
      <c r="O25" s="8">
        <v>0.24523239999999999</v>
      </c>
      <c r="P25" s="8">
        <v>1.912245</v>
      </c>
      <c r="Q25" s="10">
        <f t="shared" si="2"/>
        <v>1.8000000000000043</v>
      </c>
      <c r="R25" s="10"/>
      <c r="S25">
        <f t="shared" si="3"/>
        <v>0.27397260273972601</v>
      </c>
      <c r="T25">
        <f t="shared" si="4"/>
        <v>2.4523240000000001E-3</v>
      </c>
      <c r="U25">
        <f t="shared" si="5"/>
        <v>1.9122449999999999E-2</v>
      </c>
    </row>
    <row r="26" spans="1:21">
      <c r="C26" t="s">
        <v>22</v>
      </c>
      <c r="D26">
        <v>42.3</v>
      </c>
      <c r="E26">
        <v>43.9</v>
      </c>
      <c r="F26">
        <v>0.24523239999999999</v>
      </c>
      <c r="G26">
        <v>1.912245</v>
      </c>
      <c r="H26">
        <v>1839.1861570000001</v>
      </c>
      <c r="J26" s="10">
        <v>23</v>
      </c>
      <c r="K26" s="10">
        <f t="shared" si="0"/>
        <v>14.410000000000082</v>
      </c>
      <c r="L26" s="12">
        <v>1860</v>
      </c>
      <c r="M26" s="11">
        <f t="shared" si="1"/>
        <v>43.099999999999994</v>
      </c>
      <c r="N26" s="10">
        <v>100</v>
      </c>
      <c r="O26" s="8">
        <v>0.24523239999999999</v>
      </c>
      <c r="P26" s="8">
        <v>1.912245</v>
      </c>
      <c r="Q26" s="10">
        <f t="shared" si="2"/>
        <v>1.6000000000000014</v>
      </c>
      <c r="R26" s="10"/>
      <c r="S26">
        <f t="shared" si="3"/>
        <v>0.27397260273972601</v>
      </c>
      <c r="T26">
        <f t="shared" si="4"/>
        <v>2.4523240000000001E-3</v>
      </c>
      <c r="U26">
        <f t="shared" si="5"/>
        <v>1.9122449999999999E-2</v>
      </c>
    </row>
    <row r="27" spans="1:21">
      <c r="C27" t="s">
        <v>23</v>
      </c>
      <c r="D27">
        <v>39.700000000000003</v>
      </c>
      <c r="E27">
        <v>41.3</v>
      </c>
      <c r="F27">
        <v>0.24523239999999999</v>
      </c>
      <c r="G27">
        <v>1.912245</v>
      </c>
      <c r="H27">
        <v>1839.1329350000001</v>
      </c>
      <c r="J27" s="8">
        <v>24</v>
      </c>
      <c r="K27" s="10">
        <f t="shared" si="0"/>
        <v>19.410000000000082</v>
      </c>
      <c r="L27" s="12">
        <v>1865</v>
      </c>
      <c r="M27" s="11">
        <f t="shared" si="1"/>
        <v>40.5</v>
      </c>
      <c r="N27" s="10">
        <v>100</v>
      </c>
      <c r="O27" s="8">
        <v>0.24523239999999999</v>
      </c>
      <c r="P27" s="8">
        <v>1.912245</v>
      </c>
      <c r="Q27" s="10">
        <f t="shared" si="2"/>
        <v>1.5999999999999943</v>
      </c>
      <c r="R27" s="10"/>
      <c r="S27">
        <f t="shared" si="3"/>
        <v>0.27397260273972601</v>
      </c>
      <c r="T27">
        <f t="shared" si="4"/>
        <v>2.4523240000000001E-3</v>
      </c>
      <c r="U27">
        <f t="shared" si="5"/>
        <v>1.9122449999999999E-2</v>
      </c>
    </row>
    <row r="28" spans="1:21">
      <c r="C28" t="s">
        <v>24</v>
      </c>
      <c r="D28">
        <v>37</v>
      </c>
      <c r="E28">
        <v>38.700000000000003</v>
      </c>
      <c r="F28">
        <v>0.24523239999999999</v>
      </c>
      <c r="G28">
        <v>1.912245</v>
      </c>
      <c r="H28">
        <v>1838.9794919999999</v>
      </c>
      <c r="J28" s="10">
        <v>25</v>
      </c>
      <c r="K28" s="10">
        <f t="shared" si="0"/>
        <v>24.410000000000082</v>
      </c>
      <c r="L28" s="12">
        <v>1870</v>
      </c>
      <c r="M28" s="11">
        <f t="shared" si="1"/>
        <v>37.85</v>
      </c>
      <c r="N28" s="10">
        <v>100</v>
      </c>
      <c r="O28" s="8">
        <v>0.24523239999999999</v>
      </c>
      <c r="P28" s="8">
        <v>1.912245</v>
      </c>
      <c r="Q28" s="10">
        <f t="shared" si="2"/>
        <v>1.7000000000000028</v>
      </c>
      <c r="R28" s="10"/>
      <c r="S28">
        <f t="shared" si="3"/>
        <v>0.27397260273972601</v>
      </c>
      <c r="T28">
        <f t="shared" si="4"/>
        <v>2.4523240000000001E-3</v>
      </c>
      <c r="U28">
        <f t="shared" si="5"/>
        <v>1.9122449999999999E-2</v>
      </c>
    </row>
    <row r="29" spans="1:21">
      <c r="A29" s="2">
        <v>41820</v>
      </c>
      <c r="C29" t="s">
        <v>25</v>
      </c>
      <c r="D29">
        <v>82.1</v>
      </c>
      <c r="E29">
        <v>84.7</v>
      </c>
      <c r="F29">
        <v>0.25506509999999999</v>
      </c>
      <c r="G29">
        <v>1.9254720000000001</v>
      </c>
      <c r="H29">
        <v>1838.6779790000001</v>
      </c>
      <c r="J29" s="8">
        <v>26</v>
      </c>
      <c r="K29" s="10">
        <f t="shared" si="0"/>
        <v>-45.589999999999918</v>
      </c>
      <c r="L29" s="12">
        <v>1800</v>
      </c>
      <c r="M29" s="11">
        <f t="shared" si="1"/>
        <v>83.4</v>
      </c>
      <c r="N29" s="10">
        <v>109</v>
      </c>
      <c r="O29" s="8">
        <v>0.25506509999999999</v>
      </c>
      <c r="P29" s="8">
        <v>1.9254720000000001</v>
      </c>
      <c r="Q29" s="10">
        <f t="shared" si="2"/>
        <v>2.6000000000000085</v>
      </c>
      <c r="R29" s="10"/>
      <c r="S29">
        <f t="shared" si="3"/>
        <v>0.29863013698630136</v>
      </c>
      <c r="T29">
        <f t="shared" si="4"/>
        <v>2.5506509999999997E-3</v>
      </c>
      <c r="U29">
        <f t="shared" si="5"/>
        <v>1.9254719999999999E-2</v>
      </c>
    </row>
    <row r="30" spans="1:21">
      <c r="A30">
        <f>A29-A1</f>
        <v>109</v>
      </c>
      <c r="C30" t="s">
        <v>26</v>
      </c>
      <c r="D30">
        <v>65.3</v>
      </c>
      <c r="E30">
        <v>67.599999999999994</v>
      </c>
      <c r="F30">
        <v>0.25506509999999999</v>
      </c>
      <c r="G30">
        <v>1.9254720000000001</v>
      </c>
      <c r="H30">
        <v>1838.559814</v>
      </c>
      <c r="J30" s="10">
        <v>27</v>
      </c>
      <c r="K30" s="10">
        <f t="shared" si="0"/>
        <v>-20.589999999999918</v>
      </c>
      <c r="L30" s="12">
        <v>1825</v>
      </c>
      <c r="M30" s="11">
        <f t="shared" si="1"/>
        <v>66.449999999999989</v>
      </c>
      <c r="N30" s="10">
        <v>109</v>
      </c>
      <c r="O30" s="8">
        <v>0.25506509999999999</v>
      </c>
      <c r="P30" s="8">
        <v>1.9254720000000001</v>
      </c>
      <c r="Q30" s="10">
        <f t="shared" si="2"/>
        <v>2.2999999999999972</v>
      </c>
      <c r="R30" s="10"/>
      <c r="S30">
        <f t="shared" si="3"/>
        <v>0.29863013698630136</v>
      </c>
      <c r="T30">
        <f t="shared" si="4"/>
        <v>2.5506509999999997E-3</v>
      </c>
      <c r="U30">
        <f t="shared" si="5"/>
        <v>1.9254719999999999E-2</v>
      </c>
    </row>
    <row r="31" spans="1:21">
      <c r="C31" t="s">
        <v>27</v>
      </c>
      <c r="D31">
        <v>50.3</v>
      </c>
      <c r="E31">
        <v>52.6</v>
      </c>
      <c r="F31">
        <v>0.25506509999999999</v>
      </c>
      <c r="G31">
        <v>1.9254720000000001</v>
      </c>
      <c r="H31">
        <v>1838.841919</v>
      </c>
      <c r="J31" s="8">
        <v>28</v>
      </c>
      <c r="K31" s="10">
        <f t="shared" si="0"/>
        <v>4.4100000000000819</v>
      </c>
      <c r="L31" s="12">
        <v>1850</v>
      </c>
      <c r="M31" s="11">
        <f t="shared" si="1"/>
        <v>51.45</v>
      </c>
      <c r="N31" s="10">
        <v>109</v>
      </c>
      <c r="O31" s="8">
        <v>0.25506509999999999</v>
      </c>
      <c r="P31" s="8">
        <v>1.9254720000000001</v>
      </c>
      <c r="Q31" s="10">
        <f t="shared" si="2"/>
        <v>2.3000000000000043</v>
      </c>
      <c r="R31" s="10"/>
      <c r="S31">
        <f t="shared" si="3"/>
        <v>0.29863013698630136</v>
      </c>
      <c r="T31">
        <f t="shared" si="4"/>
        <v>2.5506509999999997E-3</v>
      </c>
      <c r="U31">
        <f t="shared" si="5"/>
        <v>1.9254719999999999E-2</v>
      </c>
    </row>
    <row r="32" spans="1:21">
      <c r="C32" t="s">
        <v>28</v>
      </c>
      <c r="D32">
        <v>36.9</v>
      </c>
      <c r="E32">
        <v>39.200000000000003</v>
      </c>
      <c r="F32">
        <v>0.25506509999999999</v>
      </c>
      <c r="G32">
        <v>1.9254720000000001</v>
      </c>
      <c r="H32">
        <v>1838.8237300000001</v>
      </c>
      <c r="J32" s="10">
        <v>29</v>
      </c>
      <c r="K32" s="10">
        <f t="shared" si="0"/>
        <v>29.410000000000082</v>
      </c>
      <c r="L32" s="12">
        <v>1875</v>
      </c>
      <c r="M32" s="11">
        <f t="shared" si="1"/>
        <v>38.049999999999997</v>
      </c>
      <c r="N32" s="10">
        <v>109</v>
      </c>
      <c r="O32" s="8">
        <v>0.25506509999999999</v>
      </c>
      <c r="P32" s="8">
        <v>1.9254720000000001</v>
      </c>
      <c r="Q32" s="10">
        <f t="shared" si="2"/>
        <v>2.3000000000000043</v>
      </c>
      <c r="R32" s="10"/>
      <c r="S32">
        <f t="shared" si="3"/>
        <v>0.29863013698630136</v>
      </c>
      <c r="T32">
        <f t="shared" si="4"/>
        <v>2.5506509999999997E-3</v>
      </c>
      <c r="U32">
        <f t="shared" si="5"/>
        <v>1.9254719999999999E-2</v>
      </c>
    </row>
    <row r="33" spans="1:21">
      <c r="C33" t="s">
        <v>29</v>
      </c>
      <c r="D33">
        <v>25.9</v>
      </c>
      <c r="E33">
        <v>27.8</v>
      </c>
      <c r="F33">
        <v>0.25506509999999999</v>
      </c>
      <c r="G33">
        <v>1.9254720000000001</v>
      </c>
      <c r="H33">
        <v>1838.805664</v>
      </c>
      <c r="J33" s="8">
        <v>30</v>
      </c>
      <c r="K33" s="10">
        <f t="shared" si="0"/>
        <v>54.410000000000082</v>
      </c>
      <c r="L33" s="12">
        <v>1900</v>
      </c>
      <c r="M33" s="11">
        <f t="shared" si="1"/>
        <v>26.85</v>
      </c>
      <c r="N33" s="10">
        <v>109</v>
      </c>
      <c r="O33" s="8">
        <v>0.25506509999999999</v>
      </c>
      <c r="P33" s="8">
        <v>1.9254720000000001</v>
      </c>
      <c r="Q33" s="10">
        <f t="shared" si="2"/>
        <v>1.9000000000000021</v>
      </c>
      <c r="R33" s="10"/>
      <c r="S33">
        <f t="shared" si="3"/>
        <v>0.29863013698630136</v>
      </c>
      <c r="T33">
        <f t="shared" si="4"/>
        <v>2.5506509999999997E-3</v>
      </c>
      <c r="U33">
        <f t="shared" si="5"/>
        <v>1.9254719999999999E-2</v>
      </c>
    </row>
    <row r="34" spans="1:21">
      <c r="A34" s="2">
        <v>41902</v>
      </c>
      <c r="C34" t="s">
        <v>30</v>
      </c>
      <c r="D34">
        <v>99.2</v>
      </c>
      <c r="E34">
        <v>101.8</v>
      </c>
      <c r="F34">
        <v>0.34610790000000002</v>
      </c>
      <c r="G34">
        <v>2.0166309999999998</v>
      </c>
      <c r="H34">
        <v>1831.7416989999999</v>
      </c>
      <c r="J34" s="10">
        <v>31</v>
      </c>
      <c r="K34" s="10">
        <f t="shared" si="0"/>
        <v>-45.589999999999918</v>
      </c>
      <c r="L34" s="12">
        <v>1800</v>
      </c>
      <c r="M34" s="11">
        <f t="shared" si="1"/>
        <v>100.5</v>
      </c>
      <c r="N34" s="10">
        <v>191</v>
      </c>
      <c r="O34" s="8">
        <v>0.34610790000000002</v>
      </c>
      <c r="P34" s="8">
        <v>2.0166309999999998</v>
      </c>
      <c r="Q34" s="10">
        <f t="shared" si="2"/>
        <v>2.5999999999999943</v>
      </c>
      <c r="R34" s="10"/>
      <c r="S34">
        <f t="shared" si="3"/>
        <v>0.52328767123287667</v>
      </c>
      <c r="T34">
        <f t="shared" si="4"/>
        <v>3.4610790000000002E-3</v>
      </c>
      <c r="U34">
        <f t="shared" si="5"/>
        <v>2.016631E-2</v>
      </c>
    </row>
    <row r="35" spans="1:21">
      <c r="A35">
        <f>A34-A1</f>
        <v>191</v>
      </c>
      <c r="C35" t="s">
        <v>31</v>
      </c>
      <c r="D35">
        <v>83.5</v>
      </c>
      <c r="E35">
        <v>86</v>
      </c>
      <c r="F35">
        <v>0.34610790000000002</v>
      </c>
      <c r="G35">
        <v>2.0166309999999998</v>
      </c>
      <c r="H35">
        <v>1832.109375</v>
      </c>
      <c r="J35" s="8">
        <v>32</v>
      </c>
      <c r="K35" s="10">
        <f t="shared" si="0"/>
        <v>-20.589999999999918</v>
      </c>
      <c r="L35" s="12">
        <v>1825</v>
      </c>
      <c r="M35" s="11">
        <f t="shared" si="1"/>
        <v>84.75</v>
      </c>
      <c r="N35" s="10">
        <v>191</v>
      </c>
      <c r="O35" s="8">
        <v>0.34610790000000002</v>
      </c>
      <c r="P35" s="8">
        <v>2.0166309999999998</v>
      </c>
      <c r="Q35" s="10">
        <f t="shared" si="2"/>
        <v>2.5</v>
      </c>
      <c r="R35" s="10"/>
      <c r="S35">
        <f t="shared" si="3"/>
        <v>0.52328767123287667</v>
      </c>
      <c r="T35">
        <f t="shared" si="4"/>
        <v>3.4610790000000002E-3</v>
      </c>
      <c r="U35">
        <f t="shared" si="5"/>
        <v>2.016631E-2</v>
      </c>
    </row>
    <row r="36" spans="1:21">
      <c r="C36" t="s">
        <v>32</v>
      </c>
      <c r="D36">
        <v>69</v>
      </c>
      <c r="E36">
        <v>71</v>
      </c>
      <c r="F36">
        <v>0.34610790000000002</v>
      </c>
      <c r="G36">
        <v>2.0166309999999998</v>
      </c>
      <c r="H36">
        <v>1832.1766359999999</v>
      </c>
      <c r="J36" s="10">
        <v>33</v>
      </c>
      <c r="K36" s="10">
        <f t="shared" si="0"/>
        <v>4.4100000000000819</v>
      </c>
      <c r="L36" s="12">
        <v>1850</v>
      </c>
      <c r="M36" s="11">
        <f t="shared" si="1"/>
        <v>70</v>
      </c>
      <c r="N36" s="10">
        <v>191</v>
      </c>
      <c r="O36" s="8">
        <v>0.34610790000000002</v>
      </c>
      <c r="P36" s="8">
        <v>2.0166309999999998</v>
      </c>
      <c r="Q36" s="10">
        <f t="shared" si="2"/>
        <v>2</v>
      </c>
      <c r="R36" s="10"/>
      <c r="S36">
        <f t="shared" si="3"/>
        <v>0.52328767123287667</v>
      </c>
      <c r="T36">
        <f t="shared" si="4"/>
        <v>3.4610790000000002E-3</v>
      </c>
      <c r="U36">
        <f t="shared" si="5"/>
        <v>2.016631E-2</v>
      </c>
    </row>
    <row r="37" spans="1:21">
      <c r="C37" t="s">
        <v>33</v>
      </c>
      <c r="D37">
        <v>55.2</v>
      </c>
      <c r="E37">
        <v>57.5</v>
      </c>
      <c r="F37">
        <v>0.34610790000000002</v>
      </c>
      <c r="G37">
        <v>2.0166309999999998</v>
      </c>
      <c r="H37">
        <v>1831.5428469999999</v>
      </c>
      <c r="J37" s="8">
        <v>34</v>
      </c>
      <c r="K37" s="10">
        <f t="shared" si="0"/>
        <v>29.410000000000082</v>
      </c>
      <c r="L37" s="12">
        <v>1875</v>
      </c>
      <c r="M37" s="11">
        <f t="shared" si="1"/>
        <v>56.35</v>
      </c>
      <c r="N37" s="10">
        <v>191</v>
      </c>
      <c r="O37" s="8">
        <v>0.34610790000000002</v>
      </c>
      <c r="P37" s="8">
        <v>2.0166309999999998</v>
      </c>
      <c r="Q37" s="10">
        <f t="shared" si="2"/>
        <v>2.2999999999999972</v>
      </c>
      <c r="R37" s="10"/>
      <c r="S37">
        <f t="shared" si="3"/>
        <v>0.52328767123287667</v>
      </c>
      <c r="T37">
        <f t="shared" si="4"/>
        <v>3.4610790000000002E-3</v>
      </c>
      <c r="U37">
        <f t="shared" si="5"/>
        <v>2.016631E-2</v>
      </c>
    </row>
    <row r="38" spans="1:21">
      <c r="C38" t="s">
        <v>34</v>
      </c>
      <c r="D38">
        <v>43.6</v>
      </c>
      <c r="E38">
        <v>45.7</v>
      </c>
      <c r="F38">
        <v>0.34610790000000002</v>
      </c>
      <c r="G38">
        <v>2.0166309999999998</v>
      </c>
      <c r="H38">
        <v>1832.1108400000001</v>
      </c>
      <c r="J38" s="10">
        <v>35</v>
      </c>
      <c r="K38" s="10">
        <f t="shared" si="0"/>
        <v>54.410000000000082</v>
      </c>
      <c r="L38" s="12">
        <v>1900</v>
      </c>
      <c r="M38" s="11">
        <f t="shared" si="1"/>
        <v>44.650000000000006</v>
      </c>
      <c r="N38" s="10">
        <v>191</v>
      </c>
      <c r="O38" s="8">
        <v>0.34610790000000002</v>
      </c>
      <c r="P38" s="8">
        <v>2.0166309999999998</v>
      </c>
      <c r="Q38" s="10">
        <f t="shared" si="2"/>
        <v>2.1000000000000014</v>
      </c>
      <c r="R38" s="10"/>
      <c r="S38">
        <f t="shared" si="3"/>
        <v>0.52328767123287667</v>
      </c>
      <c r="T38">
        <f t="shared" si="4"/>
        <v>3.4610790000000002E-3</v>
      </c>
      <c r="U38">
        <f t="shared" si="5"/>
        <v>2.016631E-2</v>
      </c>
    </row>
    <row r="39" spans="1:21">
      <c r="A39" s="2">
        <v>41912</v>
      </c>
      <c r="C39" t="s">
        <v>35</v>
      </c>
      <c r="D39">
        <v>101.2</v>
      </c>
      <c r="E39">
        <v>104.1</v>
      </c>
      <c r="F39">
        <v>0.35825950000000001</v>
      </c>
      <c r="G39">
        <v>2.0270999999999999</v>
      </c>
      <c r="H39">
        <v>1831.393433</v>
      </c>
      <c r="J39" s="8">
        <v>36</v>
      </c>
      <c r="K39" s="10">
        <f t="shared" si="0"/>
        <v>-45.589999999999918</v>
      </c>
      <c r="L39" s="12">
        <v>1800</v>
      </c>
      <c r="M39" s="11">
        <f t="shared" si="1"/>
        <v>102.65</v>
      </c>
      <c r="N39" s="10">
        <v>201</v>
      </c>
      <c r="O39" s="8">
        <v>0.35825950000000001</v>
      </c>
      <c r="P39" s="8">
        <v>2.0270999999999999</v>
      </c>
      <c r="Q39" s="10">
        <f t="shared" si="2"/>
        <v>2.8999999999999915</v>
      </c>
      <c r="R39" s="10"/>
      <c r="S39">
        <f t="shared" si="3"/>
        <v>0.55068493150684927</v>
      </c>
      <c r="T39">
        <f t="shared" si="4"/>
        <v>3.5825950000000001E-3</v>
      </c>
      <c r="U39">
        <f t="shared" si="5"/>
        <v>2.0270999999999997E-2</v>
      </c>
    </row>
    <row r="40" spans="1:21">
      <c r="A40">
        <f>A39-A1</f>
        <v>201</v>
      </c>
      <c r="C40" t="s">
        <v>36</v>
      </c>
      <c r="D40">
        <v>85.2</v>
      </c>
      <c r="E40">
        <v>88.2</v>
      </c>
      <c r="F40">
        <v>0.35825950000000001</v>
      </c>
      <c r="G40">
        <v>2.0270999999999999</v>
      </c>
      <c r="H40">
        <v>1831.308716</v>
      </c>
      <c r="J40" s="10">
        <v>37</v>
      </c>
      <c r="K40" s="10">
        <f t="shared" si="0"/>
        <v>-20.589999999999918</v>
      </c>
      <c r="L40" s="12">
        <v>1825</v>
      </c>
      <c r="M40" s="11">
        <f t="shared" si="1"/>
        <v>86.7</v>
      </c>
      <c r="N40" s="10">
        <v>201</v>
      </c>
      <c r="O40" s="8">
        <v>0.35825950000000001</v>
      </c>
      <c r="P40" s="8">
        <v>2.0270999999999999</v>
      </c>
      <c r="Q40" s="10">
        <f t="shared" si="2"/>
        <v>3</v>
      </c>
      <c r="R40" s="10"/>
      <c r="S40">
        <f t="shared" si="3"/>
        <v>0.55068493150684927</v>
      </c>
      <c r="T40">
        <f t="shared" si="4"/>
        <v>3.5825950000000001E-3</v>
      </c>
      <c r="U40">
        <f t="shared" si="5"/>
        <v>2.0270999999999997E-2</v>
      </c>
    </row>
    <row r="41" spans="1:21">
      <c r="C41" t="s">
        <v>37</v>
      </c>
      <c r="D41">
        <v>70.8</v>
      </c>
      <c r="E41">
        <v>73.5</v>
      </c>
      <c r="F41">
        <v>0.35825950000000001</v>
      </c>
      <c r="G41">
        <v>2.0270999999999999</v>
      </c>
      <c r="H41">
        <v>1831.4243160000001</v>
      </c>
      <c r="J41" s="8">
        <v>38</v>
      </c>
      <c r="K41" s="10">
        <f t="shared" si="0"/>
        <v>4.4100000000000819</v>
      </c>
      <c r="L41" s="12">
        <v>1850</v>
      </c>
      <c r="M41" s="11">
        <f t="shared" si="1"/>
        <v>72.150000000000006</v>
      </c>
      <c r="N41" s="10">
        <v>201</v>
      </c>
      <c r="O41" s="8">
        <v>0.35825950000000001</v>
      </c>
      <c r="P41" s="8">
        <v>2.0270999999999999</v>
      </c>
      <c r="Q41" s="10">
        <f t="shared" si="2"/>
        <v>2.7000000000000028</v>
      </c>
      <c r="R41" s="10"/>
      <c r="S41">
        <f t="shared" si="3"/>
        <v>0.55068493150684927</v>
      </c>
      <c r="T41">
        <f t="shared" si="4"/>
        <v>3.5825950000000001E-3</v>
      </c>
      <c r="U41">
        <f t="shared" si="5"/>
        <v>2.0270999999999997E-2</v>
      </c>
    </row>
    <row r="42" spans="1:21">
      <c r="C42" t="s">
        <v>38</v>
      </c>
      <c r="D42">
        <v>57.5</v>
      </c>
      <c r="E42">
        <v>60.2</v>
      </c>
      <c r="F42">
        <v>0.35825950000000001</v>
      </c>
      <c r="G42">
        <v>2.0270999999999999</v>
      </c>
      <c r="H42">
        <v>1831.439697</v>
      </c>
      <c r="J42" s="10">
        <v>39</v>
      </c>
      <c r="K42" s="10">
        <f t="shared" si="0"/>
        <v>29.410000000000082</v>
      </c>
      <c r="L42" s="12">
        <v>1875</v>
      </c>
      <c r="M42" s="11">
        <f t="shared" si="1"/>
        <v>58.85</v>
      </c>
      <c r="N42" s="10">
        <v>201</v>
      </c>
      <c r="O42" s="8">
        <v>0.35825950000000001</v>
      </c>
      <c r="P42" s="8">
        <v>2.0270999999999999</v>
      </c>
      <c r="Q42" s="10">
        <f t="shared" si="2"/>
        <v>2.7000000000000028</v>
      </c>
      <c r="R42" s="10"/>
      <c r="S42">
        <f t="shared" si="3"/>
        <v>0.55068493150684927</v>
      </c>
      <c r="T42">
        <f t="shared" si="4"/>
        <v>3.5825950000000001E-3</v>
      </c>
      <c r="U42">
        <f t="shared" si="5"/>
        <v>2.0270999999999997E-2</v>
      </c>
    </row>
    <row r="43" spans="1:21">
      <c r="C43" t="s">
        <v>39</v>
      </c>
      <c r="D43">
        <v>45.7</v>
      </c>
      <c r="E43">
        <v>48.2</v>
      </c>
      <c r="F43">
        <v>0.35825950000000001</v>
      </c>
      <c r="G43">
        <v>2.0270999999999999</v>
      </c>
      <c r="H43">
        <v>1831.505249</v>
      </c>
      <c r="J43" s="8">
        <v>40</v>
      </c>
      <c r="K43" s="10">
        <f t="shared" si="0"/>
        <v>54.410000000000082</v>
      </c>
      <c r="L43" s="12">
        <v>1900</v>
      </c>
      <c r="M43" s="11">
        <f t="shared" si="1"/>
        <v>46.95</v>
      </c>
      <c r="N43" s="10">
        <v>201</v>
      </c>
      <c r="O43" s="8">
        <v>0.35825950000000001</v>
      </c>
      <c r="P43" s="8">
        <v>2.0270999999999999</v>
      </c>
      <c r="Q43" s="10">
        <f t="shared" si="2"/>
        <v>2.5</v>
      </c>
      <c r="R43" s="10"/>
      <c r="S43">
        <f t="shared" si="3"/>
        <v>0.55068493150684927</v>
      </c>
      <c r="T43">
        <f t="shared" si="4"/>
        <v>3.5825950000000001E-3</v>
      </c>
      <c r="U43">
        <f t="shared" si="5"/>
        <v>2.0270999999999997E-2</v>
      </c>
    </row>
    <row r="44" spans="1:21">
      <c r="A44" s="2">
        <v>41993</v>
      </c>
      <c r="C44" t="s">
        <v>40</v>
      </c>
      <c r="D44">
        <v>114.4</v>
      </c>
      <c r="E44">
        <v>117.7</v>
      </c>
      <c r="F44">
        <v>0.45665990000000001</v>
      </c>
      <c r="G44">
        <v>2.086096</v>
      </c>
      <c r="H44">
        <v>1824.1990969999999</v>
      </c>
      <c r="J44" s="10">
        <v>41</v>
      </c>
      <c r="K44" s="10">
        <f t="shared" si="0"/>
        <v>-45.589999999999918</v>
      </c>
      <c r="L44" s="12">
        <v>1800</v>
      </c>
      <c r="M44" s="11">
        <f t="shared" si="1"/>
        <v>116.05000000000001</v>
      </c>
      <c r="N44" s="10">
        <v>282</v>
      </c>
      <c r="O44" s="8">
        <v>0.45665990000000001</v>
      </c>
      <c r="P44" s="8">
        <v>2.086096</v>
      </c>
      <c r="Q44" s="10">
        <f t="shared" si="2"/>
        <v>3.2999999999999972</v>
      </c>
      <c r="R44" s="10"/>
      <c r="S44">
        <f t="shared" si="3"/>
        <v>0.77260273972602744</v>
      </c>
      <c r="T44">
        <f t="shared" si="4"/>
        <v>4.5665990000000002E-3</v>
      </c>
      <c r="U44">
        <f t="shared" si="5"/>
        <v>2.0860959999999998E-2</v>
      </c>
    </row>
    <row r="45" spans="1:21">
      <c r="A45">
        <f>A44-A1</f>
        <v>282</v>
      </c>
      <c r="C45" t="s">
        <v>41</v>
      </c>
      <c r="D45">
        <v>99.2</v>
      </c>
      <c r="E45">
        <v>102.4</v>
      </c>
      <c r="F45">
        <v>0.45665990000000001</v>
      </c>
      <c r="G45">
        <v>2.086096</v>
      </c>
      <c r="H45">
        <v>1824.1483149999999</v>
      </c>
      <c r="J45" s="8">
        <v>42</v>
      </c>
      <c r="K45" s="10">
        <f t="shared" si="0"/>
        <v>-20.589999999999918</v>
      </c>
      <c r="L45" s="12">
        <v>1825</v>
      </c>
      <c r="M45" s="11">
        <f t="shared" si="1"/>
        <v>100.80000000000001</v>
      </c>
      <c r="N45" s="10">
        <v>282</v>
      </c>
      <c r="O45" s="8">
        <v>0.45665990000000001</v>
      </c>
      <c r="P45" s="8">
        <v>2.086096</v>
      </c>
      <c r="Q45" s="10">
        <f t="shared" si="2"/>
        <v>3.2000000000000028</v>
      </c>
      <c r="R45" s="10"/>
      <c r="S45">
        <f t="shared" si="3"/>
        <v>0.77260273972602744</v>
      </c>
      <c r="T45">
        <f t="shared" si="4"/>
        <v>4.5665990000000002E-3</v>
      </c>
      <c r="U45">
        <f t="shared" si="5"/>
        <v>2.0860959999999998E-2</v>
      </c>
    </row>
    <row r="46" spans="1:21">
      <c r="C46" t="s">
        <v>42</v>
      </c>
      <c r="D46">
        <v>84.9</v>
      </c>
      <c r="E46">
        <v>88</v>
      </c>
      <c r="F46">
        <v>0.45665990000000001</v>
      </c>
      <c r="G46">
        <v>2.086096</v>
      </c>
      <c r="H46">
        <v>1824.097534</v>
      </c>
      <c r="J46" s="10">
        <v>43</v>
      </c>
      <c r="K46" s="10">
        <f t="shared" si="0"/>
        <v>4.4100000000000819</v>
      </c>
      <c r="L46" s="12">
        <v>1850</v>
      </c>
      <c r="M46" s="11">
        <f t="shared" si="1"/>
        <v>86.45</v>
      </c>
      <c r="N46" s="10">
        <v>282</v>
      </c>
      <c r="O46" s="8">
        <v>0.45665990000000001</v>
      </c>
      <c r="P46" s="8">
        <v>2.086096</v>
      </c>
      <c r="Q46" s="10">
        <f t="shared" si="2"/>
        <v>3.0999999999999943</v>
      </c>
      <c r="R46" s="10"/>
      <c r="S46">
        <f t="shared" si="3"/>
        <v>0.77260273972602744</v>
      </c>
      <c r="T46">
        <f t="shared" si="4"/>
        <v>4.5665990000000002E-3</v>
      </c>
      <c r="U46">
        <f t="shared" si="5"/>
        <v>2.0860959999999998E-2</v>
      </c>
    </row>
    <row r="47" spans="1:21">
      <c r="C47" t="s">
        <v>43</v>
      </c>
      <c r="D47">
        <v>71.8</v>
      </c>
      <c r="E47">
        <v>74.8</v>
      </c>
      <c r="F47">
        <v>0.45665990000000001</v>
      </c>
      <c r="G47">
        <v>2.086096</v>
      </c>
      <c r="H47">
        <v>1824.2470699999999</v>
      </c>
      <c r="J47" s="8">
        <v>44</v>
      </c>
      <c r="K47" s="10">
        <f t="shared" si="0"/>
        <v>29.410000000000082</v>
      </c>
      <c r="L47" s="12">
        <v>1875</v>
      </c>
      <c r="M47" s="11">
        <f t="shared" si="1"/>
        <v>73.3</v>
      </c>
      <c r="N47" s="10">
        <v>282</v>
      </c>
      <c r="O47" s="8">
        <v>0.45665990000000001</v>
      </c>
      <c r="P47" s="8">
        <v>2.086096</v>
      </c>
      <c r="Q47" s="10">
        <f t="shared" si="2"/>
        <v>3</v>
      </c>
      <c r="R47" s="10"/>
      <c r="S47">
        <f t="shared" si="3"/>
        <v>0.77260273972602744</v>
      </c>
      <c r="T47">
        <f t="shared" si="4"/>
        <v>4.5665990000000002E-3</v>
      </c>
      <c r="U47">
        <f t="shared" si="5"/>
        <v>2.0860959999999998E-2</v>
      </c>
    </row>
    <row r="48" spans="1:21">
      <c r="C48" t="s">
        <v>44</v>
      </c>
      <c r="D48">
        <v>59.8</v>
      </c>
      <c r="E48">
        <v>62.7</v>
      </c>
      <c r="F48">
        <v>0.45665990000000001</v>
      </c>
      <c r="G48">
        <v>2.086096</v>
      </c>
      <c r="H48">
        <v>1824.296509</v>
      </c>
      <c r="J48" s="10">
        <v>45</v>
      </c>
      <c r="K48" s="10">
        <f t="shared" si="0"/>
        <v>54.410000000000082</v>
      </c>
      <c r="L48" s="12">
        <v>1900</v>
      </c>
      <c r="M48" s="11">
        <f t="shared" si="1"/>
        <v>61.25</v>
      </c>
      <c r="N48" s="10">
        <v>282</v>
      </c>
      <c r="O48" s="8">
        <v>0.45665990000000001</v>
      </c>
      <c r="P48" s="8">
        <v>2.086096</v>
      </c>
      <c r="Q48" s="10">
        <f t="shared" si="2"/>
        <v>2.9000000000000057</v>
      </c>
      <c r="R48" s="10"/>
      <c r="S48">
        <f t="shared" si="3"/>
        <v>0.77260273972602744</v>
      </c>
      <c r="T48">
        <f t="shared" si="4"/>
        <v>4.5665990000000002E-3</v>
      </c>
      <c r="U48">
        <f t="shared" si="5"/>
        <v>2.0860959999999998E-2</v>
      </c>
    </row>
    <row r="49" spans="1:21">
      <c r="A49" s="2">
        <v>42004</v>
      </c>
      <c r="C49" t="s">
        <v>45</v>
      </c>
      <c r="D49">
        <v>115.3</v>
      </c>
      <c r="E49">
        <v>121.5</v>
      </c>
      <c r="F49">
        <v>0.47001920000000003</v>
      </c>
      <c r="G49">
        <v>2.0858479999999999</v>
      </c>
      <c r="H49">
        <v>1824.151245</v>
      </c>
      <c r="J49" s="8">
        <v>46</v>
      </c>
      <c r="K49" s="10">
        <f t="shared" si="0"/>
        <v>-45.589999999999918</v>
      </c>
      <c r="L49" s="12">
        <v>1800</v>
      </c>
      <c r="M49" s="11">
        <f t="shared" si="1"/>
        <v>118.4</v>
      </c>
      <c r="N49" s="10">
        <v>293</v>
      </c>
      <c r="O49" s="8">
        <v>0.47001920000000003</v>
      </c>
      <c r="P49" s="8">
        <v>2.0858479999999999</v>
      </c>
      <c r="Q49" s="10">
        <f t="shared" si="2"/>
        <v>6.2000000000000028</v>
      </c>
      <c r="R49" s="10"/>
      <c r="S49">
        <f t="shared" si="3"/>
        <v>0.80273972602739729</v>
      </c>
      <c r="T49">
        <f t="shared" si="4"/>
        <v>4.7001920000000006E-3</v>
      </c>
      <c r="U49">
        <f t="shared" si="5"/>
        <v>2.0858479999999999E-2</v>
      </c>
    </row>
    <row r="50" spans="1:21">
      <c r="A50">
        <f>A49-A1</f>
        <v>293</v>
      </c>
      <c r="C50" t="s">
        <v>46</v>
      </c>
      <c r="D50">
        <v>100.4</v>
      </c>
      <c r="E50">
        <v>105.3</v>
      </c>
      <c r="F50">
        <v>0.47001920000000003</v>
      </c>
      <c r="G50">
        <v>2.0858479999999999</v>
      </c>
      <c r="H50">
        <v>1824.0460210000001</v>
      </c>
      <c r="J50" s="10">
        <v>47</v>
      </c>
      <c r="K50" s="10">
        <f t="shared" si="0"/>
        <v>-20.589999999999918</v>
      </c>
      <c r="L50" s="12">
        <v>1825</v>
      </c>
      <c r="M50" s="11">
        <f t="shared" si="1"/>
        <v>102.85</v>
      </c>
      <c r="N50" s="10">
        <v>293</v>
      </c>
      <c r="O50" s="8">
        <v>0.47001920000000003</v>
      </c>
      <c r="P50" s="8">
        <v>2.0858479999999999</v>
      </c>
      <c r="Q50" s="10">
        <f t="shared" si="2"/>
        <v>4.8999999999999915</v>
      </c>
      <c r="R50" s="10"/>
      <c r="S50">
        <f t="shared" si="3"/>
        <v>0.80273972602739729</v>
      </c>
      <c r="T50">
        <f t="shared" si="4"/>
        <v>4.7001920000000006E-3</v>
      </c>
      <c r="U50">
        <f t="shared" si="5"/>
        <v>2.0858479999999999E-2</v>
      </c>
    </row>
    <row r="51" spans="1:21">
      <c r="C51" t="s">
        <v>47</v>
      </c>
      <c r="D51">
        <v>85.9</v>
      </c>
      <c r="E51">
        <v>91.8</v>
      </c>
      <c r="F51">
        <v>0.47001920000000003</v>
      </c>
      <c r="G51">
        <v>2.0858479999999999</v>
      </c>
      <c r="H51">
        <v>1824.1451420000001</v>
      </c>
      <c r="J51" s="8">
        <v>48</v>
      </c>
      <c r="K51" s="10">
        <f t="shared" si="0"/>
        <v>4.4100000000000819</v>
      </c>
      <c r="L51" s="12">
        <v>1850</v>
      </c>
      <c r="M51" s="11">
        <f t="shared" si="1"/>
        <v>88.85</v>
      </c>
      <c r="N51" s="10">
        <v>293</v>
      </c>
      <c r="O51" s="8">
        <v>0.47001920000000003</v>
      </c>
      <c r="P51" s="8">
        <v>2.0858479999999999</v>
      </c>
      <c r="Q51" s="10">
        <f t="shared" si="2"/>
        <v>5.8999999999999915</v>
      </c>
      <c r="R51" s="10"/>
      <c r="S51">
        <f t="shared" si="3"/>
        <v>0.80273972602739729</v>
      </c>
      <c r="T51">
        <f t="shared" si="4"/>
        <v>4.7001920000000006E-3</v>
      </c>
      <c r="U51">
        <f t="shared" si="5"/>
        <v>2.0858479999999999E-2</v>
      </c>
    </row>
    <row r="52" spans="1:21">
      <c r="C52" t="s">
        <v>48</v>
      </c>
      <c r="D52">
        <v>72.8</v>
      </c>
      <c r="E52">
        <v>78.400000000000006</v>
      </c>
      <c r="F52">
        <v>0.47001920000000003</v>
      </c>
      <c r="G52">
        <v>2.0858479999999999</v>
      </c>
      <c r="H52">
        <v>1824.1419679999999</v>
      </c>
      <c r="J52" s="10">
        <v>49</v>
      </c>
      <c r="K52" s="10">
        <f t="shared" si="0"/>
        <v>29.410000000000082</v>
      </c>
      <c r="L52" s="12">
        <v>1875</v>
      </c>
      <c r="M52" s="11">
        <f t="shared" si="1"/>
        <v>75.599999999999994</v>
      </c>
      <c r="N52" s="10">
        <v>293</v>
      </c>
      <c r="O52" s="8">
        <v>0.47001920000000003</v>
      </c>
      <c r="P52" s="8">
        <v>2.0858479999999999</v>
      </c>
      <c r="Q52" s="10">
        <f t="shared" si="2"/>
        <v>5.6000000000000085</v>
      </c>
      <c r="R52" s="10"/>
      <c r="S52">
        <f t="shared" si="3"/>
        <v>0.80273972602739729</v>
      </c>
      <c r="T52">
        <f t="shared" si="4"/>
        <v>4.7001920000000006E-3</v>
      </c>
      <c r="U52">
        <f t="shared" si="5"/>
        <v>2.0858479999999999E-2</v>
      </c>
    </row>
    <row r="53" spans="1:21">
      <c r="C53" t="s">
        <v>49</v>
      </c>
      <c r="D53">
        <v>60.7</v>
      </c>
      <c r="E53">
        <v>66.099999999999994</v>
      </c>
      <c r="F53">
        <v>0.47001920000000003</v>
      </c>
      <c r="G53">
        <v>2.0858479999999999</v>
      </c>
      <c r="H53">
        <v>1824.6629640000001</v>
      </c>
      <c r="J53" s="8">
        <v>50</v>
      </c>
      <c r="K53" s="10">
        <f t="shared" si="0"/>
        <v>54.410000000000082</v>
      </c>
      <c r="L53" s="12">
        <v>1900</v>
      </c>
      <c r="M53" s="11">
        <f t="shared" si="1"/>
        <v>63.4</v>
      </c>
      <c r="N53" s="10">
        <v>293</v>
      </c>
      <c r="O53" s="8">
        <v>0.47001920000000003</v>
      </c>
      <c r="P53" s="8">
        <v>2.0858479999999999</v>
      </c>
      <c r="Q53" s="10">
        <f t="shared" si="2"/>
        <v>5.3999999999999915</v>
      </c>
      <c r="R53" s="10"/>
      <c r="S53">
        <f t="shared" si="3"/>
        <v>0.80273972602739729</v>
      </c>
      <c r="T53">
        <f t="shared" si="4"/>
        <v>4.7001920000000006E-3</v>
      </c>
      <c r="U53">
        <f t="shared" si="5"/>
        <v>2.0858479999999999E-2</v>
      </c>
    </row>
    <row r="54" spans="1:21">
      <c r="A54" s="5">
        <v>41720</v>
      </c>
      <c r="C54" t="s">
        <v>50</v>
      </c>
      <c r="D54">
        <v>16.899999999999999</v>
      </c>
      <c r="E54">
        <v>18.399999999999999</v>
      </c>
      <c r="F54">
        <v>0.12748110000000001</v>
      </c>
      <c r="G54">
        <v>0.30799559999999998</v>
      </c>
      <c r="H54">
        <v>1846.0498050000001</v>
      </c>
      <c r="J54" s="10">
        <v>51</v>
      </c>
      <c r="K54" s="10">
        <f>1845.59-L54</f>
        <v>-4.4100000000000819</v>
      </c>
      <c r="L54" s="13">
        <v>1850</v>
      </c>
      <c r="M54" s="11">
        <f t="shared" si="1"/>
        <v>17.649999999999999</v>
      </c>
      <c r="N54" s="10">
        <v>9</v>
      </c>
      <c r="O54" s="8">
        <v>0.12748110000000001</v>
      </c>
      <c r="P54" s="8">
        <v>0.30799559999999998</v>
      </c>
      <c r="Q54" s="10">
        <f t="shared" si="2"/>
        <v>1.5</v>
      </c>
      <c r="R54" s="10"/>
      <c r="S54">
        <f t="shared" si="3"/>
        <v>2.4657534246575342E-2</v>
      </c>
      <c r="T54">
        <f t="shared" si="4"/>
        <v>1.274811E-3</v>
      </c>
      <c r="U54">
        <f t="shared" si="5"/>
        <v>3.079956E-3</v>
      </c>
    </row>
    <row r="55" spans="1:21">
      <c r="A55">
        <f>A54-A1</f>
        <v>9</v>
      </c>
      <c r="C55" t="s">
        <v>51</v>
      </c>
      <c r="D55">
        <v>19.3</v>
      </c>
      <c r="E55">
        <v>21</v>
      </c>
      <c r="F55">
        <v>0.12748110000000001</v>
      </c>
      <c r="G55">
        <v>0.30799559999999998</v>
      </c>
      <c r="H55">
        <v>1845.799438</v>
      </c>
      <c r="J55" s="8">
        <v>52</v>
      </c>
      <c r="K55" s="10">
        <f t="shared" ref="K55:K103" si="6">1845.59-L55</f>
        <v>-9.4100000000000819</v>
      </c>
      <c r="L55" s="12">
        <v>1855</v>
      </c>
      <c r="M55" s="11">
        <f t="shared" si="1"/>
        <v>20.149999999999999</v>
      </c>
      <c r="N55" s="10">
        <v>9</v>
      </c>
      <c r="O55" s="8">
        <v>0.12748110000000001</v>
      </c>
      <c r="P55" s="8">
        <v>0.30799559999999998</v>
      </c>
      <c r="Q55" s="10">
        <f t="shared" si="2"/>
        <v>1.6999999999999993</v>
      </c>
      <c r="R55" s="10"/>
      <c r="S55">
        <f t="shared" si="3"/>
        <v>2.4657534246575342E-2</v>
      </c>
      <c r="T55">
        <f t="shared" si="4"/>
        <v>1.274811E-3</v>
      </c>
      <c r="U55">
        <f t="shared" si="5"/>
        <v>3.079956E-3</v>
      </c>
    </row>
    <row r="56" spans="1:21">
      <c r="C56" t="s">
        <v>52</v>
      </c>
      <c r="D56">
        <v>21.7</v>
      </c>
      <c r="E56">
        <v>23.6</v>
      </c>
      <c r="F56">
        <v>0.12748110000000001</v>
      </c>
      <c r="G56">
        <v>0.30799559999999998</v>
      </c>
      <c r="H56">
        <v>1845.9991460000001</v>
      </c>
      <c r="J56" s="10">
        <v>53</v>
      </c>
      <c r="K56" s="10">
        <f t="shared" si="6"/>
        <v>-14.410000000000082</v>
      </c>
      <c r="L56" s="12">
        <v>1860</v>
      </c>
      <c r="M56" s="11">
        <f t="shared" si="1"/>
        <v>22.65</v>
      </c>
      <c r="N56" s="10">
        <v>9</v>
      </c>
      <c r="O56" s="8">
        <v>0.12748110000000001</v>
      </c>
      <c r="P56" s="8">
        <v>0.30799559999999998</v>
      </c>
      <c r="Q56" s="10">
        <f t="shared" si="2"/>
        <v>1.9000000000000021</v>
      </c>
      <c r="R56" s="10"/>
      <c r="S56">
        <f t="shared" si="3"/>
        <v>2.4657534246575342E-2</v>
      </c>
      <c r="T56">
        <f t="shared" si="4"/>
        <v>1.274811E-3</v>
      </c>
      <c r="U56">
        <f t="shared" si="5"/>
        <v>3.079956E-3</v>
      </c>
    </row>
    <row r="57" spans="1:21">
      <c r="C57" t="s">
        <v>53</v>
      </c>
      <c r="D57">
        <v>25</v>
      </c>
      <c r="E57">
        <v>27</v>
      </c>
      <c r="F57">
        <v>0.12748110000000001</v>
      </c>
      <c r="G57">
        <v>0.30799559999999998</v>
      </c>
      <c r="H57">
        <v>1845.6988530000001</v>
      </c>
      <c r="J57" s="8">
        <v>54</v>
      </c>
      <c r="K57" s="10">
        <f t="shared" si="6"/>
        <v>-19.410000000000082</v>
      </c>
      <c r="L57" s="12">
        <v>1865</v>
      </c>
      <c r="M57" s="11">
        <f t="shared" si="1"/>
        <v>26</v>
      </c>
      <c r="N57" s="10">
        <v>9</v>
      </c>
      <c r="O57" s="8">
        <v>0.12748110000000001</v>
      </c>
      <c r="P57" s="8">
        <v>0.30799559999999998</v>
      </c>
      <c r="Q57" s="10">
        <f t="shared" si="2"/>
        <v>2</v>
      </c>
      <c r="R57" s="10"/>
      <c r="S57">
        <f t="shared" si="3"/>
        <v>2.4657534246575342E-2</v>
      </c>
      <c r="T57">
        <f t="shared" si="4"/>
        <v>1.274811E-3</v>
      </c>
      <c r="U57">
        <f t="shared" si="5"/>
        <v>3.079956E-3</v>
      </c>
    </row>
    <row r="58" spans="1:21">
      <c r="C58" t="s">
        <v>54</v>
      </c>
      <c r="D58">
        <v>28.1</v>
      </c>
      <c r="E58">
        <v>30.1</v>
      </c>
      <c r="F58">
        <v>0.12748110000000001</v>
      </c>
      <c r="G58">
        <v>0.30799559999999998</v>
      </c>
      <c r="H58">
        <v>1845.8486330000001</v>
      </c>
      <c r="J58" s="10">
        <v>55</v>
      </c>
      <c r="K58" s="10">
        <f t="shared" si="6"/>
        <v>-24.410000000000082</v>
      </c>
      <c r="L58" s="12">
        <v>1870</v>
      </c>
      <c r="M58" s="11">
        <f t="shared" si="1"/>
        <v>29.1</v>
      </c>
      <c r="N58" s="10">
        <v>9</v>
      </c>
      <c r="O58" s="8">
        <v>0.12748110000000001</v>
      </c>
      <c r="P58" s="8">
        <v>0.30799559999999998</v>
      </c>
      <c r="Q58" s="10">
        <f t="shared" si="2"/>
        <v>2</v>
      </c>
      <c r="R58" s="10"/>
      <c r="S58">
        <f t="shared" si="3"/>
        <v>2.4657534246575342E-2</v>
      </c>
      <c r="T58">
        <f t="shared" si="4"/>
        <v>1.274811E-3</v>
      </c>
      <c r="U58">
        <f t="shared" si="5"/>
        <v>3.079956E-3</v>
      </c>
    </row>
    <row r="59" spans="1:21">
      <c r="A59" s="2">
        <v>41729</v>
      </c>
      <c r="C59" t="s">
        <v>55</v>
      </c>
      <c r="D59">
        <v>23</v>
      </c>
      <c r="E59">
        <v>24.8</v>
      </c>
      <c r="F59">
        <v>0.13983809999999999</v>
      </c>
      <c r="G59">
        <v>0.9376797</v>
      </c>
      <c r="H59">
        <v>1845.4494629999999</v>
      </c>
      <c r="J59" s="8">
        <v>56</v>
      </c>
      <c r="K59" s="10">
        <f t="shared" si="6"/>
        <v>-4.4100000000000819</v>
      </c>
      <c r="L59" s="12">
        <v>1850</v>
      </c>
      <c r="M59" s="11">
        <f t="shared" si="1"/>
        <v>23.9</v>
      </c>
      <c r="N59" s="10">
        <v>18</v>
      </c>
      <c r="O59" s="8">
        <v>0.13983809999999999</v>
      </c>
      <c r="P59" s="8">
        <v>0.9376797</v>
      </c>
      <c r="Q59" s="10">
        <f t="shared" si="2"/>
        <v>1.8000000000000007</v>
      </c>
      <c r="R59" s="10"/>
      <c r="S59">
        <f t="shared" si="3"/>
        <v>4.9315068493150684E-2</v>
      </c>
      <c r="T59">
        <f t="shared" si="4"/>
        <v>1.398381E-3</v>
      </c>
      <c r="U59">
        <f t="shared" si="5"/>
        <v>9.3767969999999992E-3</v>
      </c>
    </row>
    <row r="60" spans="1:21">
      <c r="A60" s="6">
        <f>A59-A1</f>
        <v>18</v>
      </c>
      <c r="C60" t="s">
        <v>56</v>
      </c>
      <c r="D60">
        <v>25.4</v>
      </c>
      <c r="E60">
        <v>27.2</v>
      </c>
      <c r="F60">
        <v>0.13983809999999999</v>
      </c>
      <c r="G60">
        <v>0.9376797</v>
      </c>
      <c r="H60">
        <v>1845.298828</v>
      </c>
      <c r="J60" s="10">
        <v>57</v>
      </c>
      <c r="K60" s="10">
        <f t="shared" si="6"/>
        <v>-9.4100000000000819</v>
      </c>
      <c r="L60" s="12">
        <v>1855</v>
      </c>
      <c r="M60" s="11">
        <f t="shared" si="1"/>
        <v>26.299999999999997</v>
      </c>
      <c r="N60" s="10">
        <v>18</v>
      </c>
      <c r="O60" s="8">
        <v>0.13983809999999999</v>
      </c>
      <c r="P60" s="8">
        <v>0.9376797</v>
      </c>
      <c r="Q60" s="10">
        <f t="shared" si="2"/>
        <v>1.8000000000000007</v>
      </c>
      <c r="R60" s="10"/>
      <c r="S60">
        <f t="shared" si="3"/>
        <v>4.9315068493150684E-2</v>
      </c>
      <c r="T60">
        <f t="shared" si="4"/>
        <v>1.398381E-3</v>
      </c>
      <c r="U60">
        <f t="shared" si="5"/>
        <v>9.3767969999999992E-3</v>
      </c>
    </row>
    <row r="61" spans="1:21">
      <c r="A61" s="2"/>
      <c r="C61" t="s">
        <v>57</v>
      </c>
      <c r="D61">
        <v>27.7</v>
      </c>
      <c r="E61">
        <v>29.6</v>
      </c>
      <c r="F61">
        <v>0.13983809999999999</v>
      </c>
      <c r="G61">
        <v>0.9376797</v>
      </c>
      <c r="H61">
        <v>1845.4982910000001</v>
      </c>
      <c r="J61" s="8">
        <v>58</v>
      </c>
      <c r="K61" s="10">
        <f t="shared" si="6"/>
        <v>-14.410000000000082</v>
      </c>
      <c r="L61" s="12">
        <v>1860</v>
      </c>
      <c r="M61" s="11">
        <f t="shared" si="1"/>
        <v>28.65</v>
      </c>
      <c r="N61" s="10">
        <v>18</v>
      </c>
      <c r="O61" s="8">
        <v>0.13983809999999999</v>
      </c>
      <c r="P61" s="8">
        <v>0.9376797</v>
      </c>
      <c r="Q61" s="10">
        <f t="shared" si="2"/>
        <v>1.9000000000000021</v>
      </c>
      <c r="R61" s="10"/>
      <c r="S61">
        <f t="shared" si="3"/>
        <v>4.9315068493150684E-2</v>
      </c>
      <c r="T61">
        <f t="shared" si="4"/>
        <v>1.398381E-3</v>
      </c>
      <c r="U61">
        <f t="shared" si="5"/>
        <v>9.3767969999999992E-3</v>
      </c>
    </row>
    <row r="62" spans="1:21">
      <c r="C62" t="s">
        <v>58</v>
      </c>
      <c r="D62">
        <v>30.5</v>
      </c>
      <c r="E62">
        <v>32.5</v>
      </c>
      <c r="F62">
        <v>0.13983809999999999</v>
      </c>
      <c r="G62">
        <v>0.9376797</v>
      </c>
      <c r="H62">
        <v>1845.2476810000001</v>
      </c>
      <c r="J62" s="10">
        <v>59</v>
      </c>
      <c r="K62" s="10">
        <f t="shared" si="6"/>
        <v>-19.410000000000082</v>
      </c>
      <c r="L62" s="12">
        <v>1865</v>
      </c>
      <c r="M62" s="11">
        <f t="shared" si="1"/>
        <v>31.5</v>
      </c>
      <c r="N62" s="10">
        <v>18</v>
      </c>
      <c r="O62" s="8">
        <v>0.13983809999999999</v>
      </c>
      <c r="P62" s="8">
        <v>0.9376797</v>
      </c>
      <c r="Q62" s="10">
        <f t="shared" si="2"/>
        <v>2</v>
      </c>
      <c r="R62" s="10"/>
      <c r="S62">
        <f t="shared" si="3"/>
        <v>4.9315068493150684E-2</v>
      </c>
      <c r="T62">
        <f t="shared" si="4"/>
        <v>1.398381E-3</v>
      </c>
      <c r="U62">
        <f t="shared" si="5"/>
        <v>9.3767969999999992E-3</v>
      </c>
    </row>
    <row r="63" spans="1:21">
      <c r="C63" t="s">
        <v>59</v>
      </c>
      <c r="D63">
        <v>33.5</v>
      </c>
      <c r="E63">
        <v>35.700000000000003</v>
      </c>
      <c r="F63">
        <v>0.13983809999999999</v>
      </c>
      <c r="G63">
        <v>0.9376797</v>
      </c>
      <c r="H63">
        <v>1845.0970460000001</v>
      </c>
      <c r="J63" s="8">
        <v>60</v>
      </c>
      <c r="K63" s="10">
        <f t="shared" si="6"/>
        <v>-24.410000000000082</v>
      </c>
      <c r="L63" s="12">
        <v>1870</v>
      </c>
      <c r="M63" s="11">
        <f t="shared" si="1"/>
        <v>34.6</v>
      </c>
      <c r="N63" s="10">
        <v>18</v>
      </c>
      <c r="O63" s="8">
        <v>0.13983809999999999</v>
      </c>
      <c r="P63" s="8">
        <v>0.9376797</v>
      </c>
      <c r="Q63" s="10">
        <f t="shared" si="2"/>
        <v>2.2000000000000028</v>
      </c>
      <c r="R63" s="10"/>
      <c r="S63">
        <f t="shared" si="3"/>
        <v>4.9315068493150684E-2</v>
      </c>
      <c r="T63">
        <f t="shared" si="4"/>
        <v>1.398381E-3</v>
      </c>
      <c r="U63">
        <f t="shared" si="5"/>
        <v>9.3767969999999992E-3</v>
      </c>
    </row>
    <row r="64" spans="1:21">
      <c r="A64" s="2">
        <v>41748</v>
      </c>
      <c r="C64" t="s">
        <v>60</v>
      </c>
      <c r="D64">
        <v>32.9</v>
      </c>
      <c r="E64">
        <v>34.6</v>
      </c>
      <c r="F64">
        <v>0.166544</v>
      </c>
      <c r="G64">
        <v>1.3454219999999999</v>
      </c>
      <c r="H64">
        <v>1844.4986570000001</v>
      </c>
      <c r="J64" s="10">
        <v>61</v>
      </c>
      <c r="K64" s="10">
        <f t="shared" si="6"/>
        <v>-4.4100000000000819</v>
      </c>
      <c r="L64" s="12">
        <v>1850</v>
      </c>
      <c r="M64" s="11">
        <f t="shared" si="1"/>
        <v>33.75</v>
      </c>
      <c r="N64" s="10">
        <v>37</v>
      </c>
      <c r="O64" s="8">
        <v>0.166544</v>
      </c>
      <c r="P64" s="8">
        <v>1.3454219999999999</v>
      </c>
      <c r="Q64" s="10">
        <f t="shared" si="2"/>
        <v>1.7000000000000028</v>
      </c>
      <c r="R64" s="10"/>
      <c r="S64">
        <f t="shared" si="3"/>
        <v>0.10136986301369863</v>
      </c>
      <c r="T64">
        <f t="shared" si="4"/>
        <v>1.66544E-3</v>
      </c>
      <c r="U64">
        <f t="shared" si="5"/>
        <v>1.3454219999999999E-2</v>
      </c>
    </row>
    <row r="65" spans="1:21">
      <c r="A65">
        <f>A64-A1</f>
        <v>37</v>
      </c>
      <c r="C65" t="s">
        <v>61</v>
      </c>
      <c r="D65">
        <v>34.9</v>
      </c>
      <c r="E65">
        <v>36.5</v>
      </c>
      <c r="F65">
        <v>0.166544</v>
      </c>
      <c r="G65">
        <v>1.3454219999999999</v>
      </c>
      <c r="H65">
        <v>1844.5974120000001</v>
      </c>
      <c r="J65" s="8">
        <v>62</v>
      </c>
      <c r="K65" s="10">
        <f t="shared" si="6"/>
        <v>-9.4100000000000819</v>
      </c>
      <c r="L65" s="12">
        <v>1855</v>
      </c>
      <c r="M65" s="11">
        <f t="shared" si="1"/>
        <v>35.700000000000003</v>
      </c>
      <c r="N65" s="10">
        <v>37</v>
      </c>
      <c r="O65" s="8">
        <v>0.166544</v>
      </c>
      <c r="P65" s="8">
        <v>1.3454219999999999</v>
      </c>
      <c r="Q65" s="10">
        <f t="shared" si="2"/>
        <v>1.6000000000000014</v>
      </c>
      <c r="R65" s="10"/>
      <c r="S65">
        <f t="shared" si="3"/>
        <v>0.10136986301369863</v>
      </c>
      <c r="T65">
        <f t="shared" si="4"/>
        <v>1.66544E-3</v>
      </c>
      <c r="U65">
        <f t="shared" si="5"/>
        <v>1.3454219999999999E-2</v>
      </c>
    </row>
    <row r="66" spans="1:21">
      <c r="C66" t="s">
        <v>62</v>
      </c>
      <c r="D66">
        <v>37.299999999999997</v>
      </c>
      <c r="E66">
        <v>38.9</v>
      </c>
      <c r="F66">
        <v>0.166544</v>
      </c>
      <c r="G66">
        <v>1.3454219999999999</v>
      </c>
      <c r="H66">
        <v>1844.696289</v>
      </c>
      <c r="J66" s="10">
        <v>63</v>
      </c>
      <c r="K66" s="10">
        <f t="shared" si="6"/>
        <v>-14.410000000000082</v>
      </c>
      <c r="L66" s="12">
        <v>1860</v>
      </c>
      <c r="M66" s="11">
        <f t="shared" si="1"/>
        <v>38.099999999999994</v>
      </c>
      <c r="N66" s="10">
        <v>37</v>
      </c>
      <c r="O66" s="8">
        <v>0.166544</v>
      </c>
      <c r="P66" s="8">
        <v>1.3454219999999999</v>
      </c>
      <c r="Q66" s="10">
        <f t="shared" si="2"/>
        <v>1.6000000000000014</v>
      </c>
      <c r="R66" s="10"/>
      <c r="S66">
        <f t="shared" si="3"/>
        <v>0.10136986301369863</v>
      </c>
      <c r="T66">
        <f t="shared" si="4"/>
        <v>1.66544E-3</v>
      </c>
      <c r="U66">
        <f t="shared" si="5"/>
        <v>1.3454219999999999E-2</v>
      </c>
    </row>
    <row r="67" spans="1:21">
      <c r="C67" t="s">
        <v>63</v>
      </c>
      <c r="D67">
        <v>39.799999999999997</v>
      </c>
      <c r="E67">
        <v>41.5</v>
      </c>
      <c r="F67">
        <v>0.166544</v>
      </c>
      <c r="G67">
        <v>1.3454219999999999</v>
      </c>
      <c r="H67">
        <v>1844.6450199999999</v>
      </c>
      <c r="J67" s="8">
        <v>64</v>
      </c>
      <c r="K67" s="10">
        <f t="shared" si="6"/>
        <v>-19.410000000000082</v>
      </c>
      <c r="L67" s="12">
        <v>1865</v>
      </c>
      <c r="M67" s="11">
        <f t="shared" si="1"/>
        <v>40.65</v>
      </c>
      <c r="N67" s="10">
        <v>37</v>
      </c>
      <c r="O67" s="8">
        <v>0.166544</v>
      </c>
      <c r="P67" s="8">
        <v>1.3454219999999999</v>
      </c>
      <c r="Q67" s="10">
        <f t="shared" si="2"/>
        <v>1.7000000000000028</v>
      </c>
      <c r="R67" s="10"/>
      <c r="S67">
        <f t="shared" si="3"/>
        <v>0.10136986301369863</v>
      </c>
      <c r="T67">
        <f t="shared" si="4"/>
        <v>1.66544E-3</v>
      </c>
      <c r="U67">
        <f t="shared" si="5"/>
        <v>1.3454219999999999E-2</v>
      </c>
    </row>
    <row r="68" spans="1:21">
      <c r="C68" t="s">
        <v>64</v>
      </c>
      <c r="D68">
        <v>42.4</v>
      </c>
      <c r="E68">
        <v>44.1</v>
      </c>
      <c r="F68">
        <v>0.166544</v>
      </c>
      <c r="G68">
        <v>1.3454219999999999</v>
      </c>
      <c r="H68">
        <v>1844.6938479999999</v>
      </c>
      <c r="J68" s="10">
        <v>65</v>
      </c>
      <c r="K68" s="10">
        <f t="shared" si="6"/>
        <v>-24.410000000000082</v>
      </c>
      <c r="L68" s="12">
        <v>1870</v>
      </c>
      <c r="M68" s="11">
        <f t="shared" si="1"/>
        <v>43.25</v>
      </c>
      <c r="N68" s="10">
        <v>37</v>
      </c>
      <c r="O68" s="8">
        <v>0.166544</v>
      </c>
      <c r="P68" s="8">
        <v>1.3454219999999999</v>
      </c>
      <c r="Q68" s="10">
        <f t="shared" si="2"/>
        <v>1.7000000000000028</v>
      </c>
      <c r="R68" s="10"/>
      <c r="S68">
        <f t="shared" si="3"/>
        <v>0.10136986301369863</v>
      </c>
      <c r="T68">
        <f t="shared" si="4"/>
        <v>1.66544E-3</v>
      </c>
      <c r="U68">
        <f t="shared" si="5"/>
        <v>1.3454219999999999E-2</v>
      </c>
    </row>
    <row r="69" spans="1:21">
      <c r="A69" s="2">
        <v>41776</v>
      </c>
      <c r="C69" t="s">
        <v>65</v>
      </c>
      <c r="D69">
        <v>45.9</v>
      </c>
      <c r="E69">
        <v>47.5</v>
      </c>
      <c r="F69">
        <v>0.20540449999999999</v>
      </c>
      <c r="G69">
        <v>1.9497249999999999</v>
      </c>
      <c r="H69">
        <v>1841.446289</v>
      </c>
      <c r="J69" s="8">
        <v>66</v>
      </c>
      <c r="K69" s="10">
        <f t="shared" si="6"/>
        <v>-4.4100000000000819</v>
      </c>
      <c r="L69" s="12">
        <v>1850</v>
      </c>
      <c r="M69" s="11">
        <f t="shared" ref="M69:M103" si="7">(D69+E69)/2</f>
        <v>46.7</v>
      </c>
      <c r="N69" s="10">
        <v>65</v>
      </c>
      <c r="O69" s="8">
        <v>0.20540449999999999</v>
      </c>
      <c r="P69" s="8">
        <v>1.9497249999999999</v>
      </c>
      <c r="Q69" s="10">
        <f t="shared" ref="Q69:Q103" si="8">E69-D69</f>
        <v>1.6000000000000014</v>
      </c>
      <c r="R69" s="10"/>
      <c r="S69">
        <f t="shared" ref="S69:S103" si="9">N69/365</f>
        <v>0.17808219178082191</v>
      </c>
      <c r="T69">
        <f t="shared" ref="T69:T103" si="10">O69/100</f>
        <v>2.054045E-3</v>
      </c>
      <c r="U69">
        <f t="shared" ref="U69:U103" si="11">P69/100</f>
        <v>1.9497250000000001E-2</v>
      </c>
    </row>
    <row r="70" spans="1:21">
      <c r="A70">
        <f>A69-A1</f>
        <v>65</v>
      </c>
      <c r="C70" t="s">
        <v>66</v>
      </c>
      <c r="D70">
        <v>48.1</v>
      </c>
      <c r="E70">
        <v>49.7</v>
      </c>
      <c r="F70">
        <v>0.20540449999999999</v>
      </c>
      <c r="G70">
        <v>1.9497249999999999</v>
      </c>
      <c r="H70">
        <v>1841.544312</v>
      </c>
      <c r="J70" s="10">
        <v>67</v>
      </c>
      <c r="K70" s="10">
        <f t="shared" si="6"/>
        <v>-9.4100000000000819</v>
      </c>
      <c r="L70" s="12">
        <v>1855</v>
      </c>
      <c r="M70" s="11">
        <f t="shared" si="7"/>
        <v>48.900000000000006</v>
      </c>
      <c r="N70" s="10">
        <v>65</v>
      </c>
      <c r="O70" s="8">
        <v>0.20540449999999999</v>
      </c>
      <c r="P70" s="8">
        <v>1.9497249999999999</v>
      </c>
      <c r="Q70" s="10">
        <f t="shared" si="8"/>
        <v>1.6000000000000014</v>
      </c>
      <c r="R70" s="10"/>
      <c r="S70">
        <f t="shared" si="9"/>
        <v>0.17808219178082191</v>
      </c>
      <c r="T70">
        <f t="shared" si="10"/>
        <v>2.054045E-3</v>
      </c>
      <c r="U70">
        <f t="shared" si="11"/>
        <v>1.9497250000000001E-2</v>
      </c>
    </row>
    <row r="71" spans="1:21">
      <c r="C71" t="s">
        <v>67</v>
      </c>
      <c r="D71">
        <v>50.4</v>
      </c>
      <c r="E71">
        <v>52</v>
      </c>
      <c r="F71">
        <v>0.20540449999999999</v>
      </c>
      <c r="G71">
        <v>1.9497249999999999</v>
      </c>
      <c r="H71">
        <v>1841.4920649999999</v>
      </c>
      <c r="J71" s="8">
        <v>68</v>
      </c>
      <c r="K71" s="10">
        <f t="shared" si="6"/>
        <v>-14.410000000000082</v>
      </c>
      <c r="L71" s="12">
        <v>1860</v>
      </c>
      <c r="M71" s="11">
        <f t="shared" si="7"/>
        <v>51.2</v>
      </c>
      <c r="N71" s="10">
        <v>65</v>
      </c>
      <c r="O71" s="8">
        <v>0.20540449999999999</v>
      </c>
      <c r="P71" s="8">
        <v>1.9497249999999999</v>
      </c>
      <c r="Q71" s="10">
        <f t="shared" si="8"/>
        <v>1.6000000000000014</v>
      </c>
      <c r="R71" s="10"/>
      <c r="S71">
        <f t="shared" si="9"/>
        <v>0.17808219178082191</v>
      </c>
      <c r="T71">
        <f t="shared" si="10"/>
        <v>2.054045E-3</v>
      </c>
      <c r="U71">
        <f t="shared" si="11"/>
        <v>1.9497250000000001E-2</v>
      </c>
    </row>
    <row r="72" spans="1:21">
      <c r="C72" t="s">
        <v>68</v>
      </c>
      <c r="D72">
        <v>52.9</v>
      </c>
      <c r="E72">
        <v>54.4</v>
      </c>
      <c r="F72">
        <v>0.20540449999999999</v>
      </c>
      <c r="G72">
        <v>1.9497249999999999</v>
      </c>
      <c r="H72">
        <v>1841.4399410000001</v>
      </c>
      <c r="J72" s="10">
        <v>69</v>
      </c>
      <c r="K72" s="10">
        <f t="shared" si="6"/>
        <v>-19.410000000000082</v>
      </c>
      <c r="L72" s="12">
        <v>1865</v>
      </c>
      <c r="M72" s="11">
        <f t="shared" si="7"/>
        <v>53.65</v>
      </c>
      <c r="N72" s="10">
        <v>65</v>
      </c>
      <c r="O72" s="8">
        <v>0.20540449999999999</v>
      </c>
      <c r="P72" s="8">
        <v>1.9497249999999999</v>
      </c>
      <c r="Q72" s="10">
        <f t="shared" si="8"/>
        <v>1.5</v>
      </c>
      <c r="R72" s="10"/>
      <c r="S72">
        <f t="shared" si="9"/>
        <v>0.17808219178082191</v>
      </c>
      <c r="T72">
        <f t="shared" si="10"/>
        <v>2.054045E-3</v>
      </c>
      <c r="U72">
        <f t="shared" si="11"/>
        <v>1.9497250000000001E-2</v>
      </c>
    </row>
    <row r="73" spans="1:21">
      <c r="C73" t="s">
        <v>69</v>
      </c>
      <c r="D73">
        <v>55.4</v>
      </c>
      <c r="E73">
        <v>57</v>
      </c>
      <c r="F73">
        <v>0.20540449999999999</v>
      </c>
      <c r="G73">
        <v>1.9497249999999999</v>
      </c>
      <c r="H73">
        <v>1841.337769</v>
      </c>
      <c r="J73" s="8">
        <v>70</v>
      </c>
      <c r="K73" s="10">
        <f t="shared" si="6"/>
        <v>-24.410000000000082</v>
      </c>
      <c r="L73" s="12">
        <v>1870</v>
      </c>
      <c r="M73" s="11">
        <f t="shared" si="7"/>
        <v>56.2</v>
      </c>
      <c r="N73" s="10">
        <v>65</v>
      </c>
      <c r="O73" s="8">
        <v>0.20540449999999999</v>
      </c>
      <c r="P73" s="8">
        <v>1.9497249999999999</v>
      </c>
      <c r="Q73" s="10">
        <f t="shared" si="8"/>
        <v>1.6000000000000014</v>
      </c>
      <c r="R73" s="10"/>
      <c r="S73">
        <f t="shared" si="9"/>
        <v>0.17808219178082191</v>
      </c>
      <c r="T73">
        <f t="shared" si="10"/>
        <v>2.054045E-3</v>
      </c>
      <c r="U73">
        <f t="shared" si="11"/>
        <v>1.9497250000000001E-2</v>
      </c>
    </row>
    <row r="74" spans="1:21">
      <c r="A74" s="2">
        <v>41811</v>
      </c>
      <c r="C74" t="s">
        <v>70</v>
      </c>
      <c r="D74">
        <v>58.6</v>
      </c>
      <c r="E74">
        <v>60.4</v>
      </c>
      <c r="F74">
        <v>0.24523239999999999</v>
      </c>
      <c r="G74">
        <v>1.912245</v>
      </c>
      <c r="H74">
        <v>1839.192871</v>
      </c>
      <c r="J74" s="10">
        <v>71</v>
      </c>
      <c r="K74" s="10">
        <f t="shared" si="6"/>
        <v>-4.4100000000000819</v>
      </c>
      <c r="L74" s="12">
        <v>1850</v>
      </c>
      <c r="M74" s="11">
        <f t="shared" si="7"/>
        <v>59.5</v>
      </c>
      <c r="N74" s="10">
        <v>100</v>
      </c>
      <c r="O74" s="8">
        <v>0.24523239999999999</v>
      </c>
      <c r="P74" s="8">
        <v>1.912245</v>
      </c>
      <c r="Q74" s="10">
        <f t="shared" si="8"/>
        <v>1.7999999999999972</v>
      </c>
      <c r="R74" s="10"/>
      <c r="S74">
        <f t="shared" si="9"/>
        <v>0.27397260273972601</v>
      </c>
      <c r="T74">
        <f t="shared" si="10"/>
        <v>2.4523240000000001E-3</v>
      </c>
      <c r="U74">
        <f t="shared" si="11"/>
        <v>1.9122449999999999E-2</v>
      </c>
    </row>
    <row r="75" spans="1:21">
      <c r="A75">
        <f>A74-A1</f>
        <v>100</v>
      </c>
      <c r="C75" t="s">
        <v>71</v>
      </c>
      <c r="D75">
        <v>60.8</v>
      </c>
      <c r="E75">
        <v>62.6</v>
      </c>
      <c r="F75">
        <v>0.24523239999999999</v>
      </c>
      <c r="G75">
        <v>1.912245</v>
      </c>
      <c r="H75">
        <v>1839.0894780000001</v>
      </c>
      <c r="J75" s="8">
        <v>72</v>
      </c>
      <c r="K75" s="10">
        <f t="shared" si="6"/>
        <v>-9.4100000000000819</v>
      </c>
      <c r="L75" s="12">
        <v>1855</v>
      </c>
      <c r="M75" s="11">
        <f t="shared" si="7"/>
        <v>61.7</v>
      </c>
      <c r="N75" s="10">
        <v>100</v>
      </c>
      <c r="O75" s="8">
        <v>0.24523239999999999</v>
      </c>
      <c r="P75" s="8">
        <v>1.912245</v>
      </c>
      <c r="Q75" s="10">
        <f t="shared" si="8"/>
        <v>1.8000000000000043</v>
      </c>
      <c r="R75" s="10"/>
      <c r="S75">
        <f t="shared" si="9"/>
        <v>0.27397260273972601</v>
      </c>
      <c r="T75">
        <f t="shared" si="10"/>
        <v>2.4523240000000001E-3</v>
      </c>
      <c r="U75">
        <f t="shared" si="11"/>
        <v>1.9122449999999999E-2</v>
      </c>
    </row>
    <row r="76" spans="1:21">
      <c r="C76" t="s">
        <v>72</v>
      </c>
      <c r="D76">
        <v>63</v>
      </c>
      <c r="E76">
        <v>64.8</v>
      </c>
      <c r="F76">
        <v>0.24523239999999999</v>
      </c>
      <c r="G76">
        <v>1.912245</v>
      </c>
      <c r="H76">
        <v>1839.1861570000001</v>
      </c>
      <c r="J76" s="10">
        <v>73</v>
      </c>
      <c r="K76" s="10">
        <f t="shared" si="6"/>
        <v>-14.410000000000082</v>
      </c>
      <c r="L76" s="12">
        <v>1860</v>
      </c>
      <c r="M76" s="11">
        <f t="shared" si="7"/>
        <v>63.9</v>
      </c>
      <c r="N76" s="10">
        <v>100</v>
      </c>
      <c r="O76" s="8">
        <v>0.24523239999999999</v>
      </c>
      <c r="P76" s="8">
        <v>1.912245</v>
      </c>
      <c r="Q76" s="10">
        <f t="shared" si="8"/>
        <v>1.7999999999999972</v>
      </c>
      <c r="R76" s="10"/>
      <c r="S76">
        <f t="shared" si="9"/>
        <v>0.27397260273972601</v>
      </c>
      <c r="T76">
        <f t="shared" si="10"/>
        <v>2.4523240000000001E-3</v>
      </c>
      <c r="U76">
        <f t="shared" si="11"/>
        <v>1.9122449999999999E-2</v>
      </c>
    </row>
    <row r="77" spans="1:21">
      <c r="C77" t="s">
        <v>73</v>
      </c>
      <c r="D77">
        <v>65.5</v>
      </c>
      <c r="E77">
        <v>67.2</v>
      </c>
      <c r="F77">
        <v>0.24523239999999999</v>
      </c>
      <c r="G77">
        <v>1.912245</v>
      </c>
      <c r="H77">
        <v>1839.1329350000001</v>
      </c>
      <c r="J77" s="8">
        <v>74</v>
      </c>
      <c r="K77" s="10">
        <f t="shared" si="6"/>
        <v>-19.410000000000082</v>
      </c>
      <c r="L77" s="12">
        <v>1865</v>
      </c>
      <c r="M77" s="11">
        <f t="shared" si="7"/>
        <v>66.349999999999994</v>
      </c>
      <c r="N77" s="10">
        <v>100</v>
      </c>
      <c r="O77" s="8">
        <v>0.24523239999999999</v>
      </c>
      <c r="P77" s="8">
        <v>1.912245</v>
      </c>
      <c r="Q77" s="10">
        <f t="shared" si="8"/>
        <v>1.7000000000000028</v>
      </c>
      <c r="R77" s="10"/>
      <c r="S77">
        <f t="shared" si="9"/>
        <v>0.27397260273972601</v>
      </c>
      <c r="T77">
        <f t="shared" si="10"/>
        <v>2.4523240000000001E-3</v>
      </c>
      <c r="U77">
        <f t="shared" si="11"/>
        <v>1.9122449999999999E-2</v>
      </c>
    </row>
    <row r="78" spans="1:21">
      <c r="C78" t="s">
        <v>74</v>
      </c>
      <c r="D78">
        <v>68</v>
      </c>
      <c r="E78">
        <v>69.7</v>
      </c>
      <c r="F78">
        <v>0.24523239999999999</v>
      </c>
      <c r="G78">
        <v>1.912245</v>
      </c>
      <c r="H78">
        <v>1838.9794919999999</v>
      </c>
      <c r="J78" s="10">
        <v>75</v>
      </c>
      <c r="K78" s="10">
        <f t="shared" si="6"/>
        <v>-24.410000000000082</v>
      </c>
      <c r="L78" s="12">
        <v>1870</v>
      </c>
      <c r="M78" s="11">
        <f t="shared" si="7"/>
        <v>68.849999999999994</v>
      </c>
      <c r="N78" s="10">
        <v>100</v>
      </c>
      <c r="O78" s="8">
        <v>0.24523239999999999</v>
      </c>
      <c r="P78" s="8">
        <v>1.912245</v>
      </c>
      <c r="Q78" s="10">
        <f t="shared" si="8"/>
        <v>1.7000000000000028</v>
      </c>
      <c r="R78" s="10"/>
      <c r="S78">
        <f t="shared" si="9"/>
        <v>0.27397260273972601</v>
      </c>
      <c r="T78">
        <f t="shared" si="10"/>
        <v>2.4523240000000001E-3</v>
      </c>
      <c r="U78">
        <f t="shared" si="11"/>
        <v>1.9122449999999999E-2</v>
      </c>
    </row>
    <row r="79" spans="1:21">
      <c r="A79" s="2">
        <v>41820</v>
      </c>
      <c r="C79" t="s">
        <v>75</v>
      </c>
      <c r="D79">
        <v>43.5</v>
      </c>
      <c r="E79">
        <v>46</v>
      </c>
      <c r="F79">
        <v>0.25506509999999999</v>
      </c>
      <c r="G79">
        <v>1.9254720000000001</v>
      </c>
      <c r="H79">
        <v>1838.6779790000001</v>
      </c>
      <c r="J79" s="8">
        <v>76</v>
      </c>
      <c r="K79" s="10">
        <f t="shared" si="6"/>
        <v>45.589999999999918</v>
      </c>
      <c r="L79" s="12">
        <v>1800</v>
      </c>
      <c r="M79" s="11">
        <f t="shared" si="7"/>
        <v>44.75</v>
      </c>
      <c r="N79" s="10">
        <v>109</v>
      </c>
      <c r="O79" s="8">
        <v>0.25506509999999999</v>
      </c>
      <c r="P79" s="8">
        <v>1.9254720000000001</v>
      </c>
      <c r="Q79" s="10">
        <f t="shared" si="8"/>
        <v>2.5</v>
      </c>
      <c r="R79" s="10"/>
      <c r="S79">
        <f t="shared" si="9"/>
        <v>0.29863013698630136</v>
      </c>
      <c r="T79">
        <f t="shared" si="10"/>
        <v>2.5506509999999997E-3</v>
      </c>
      <c r="U79">
        <f t="shared" si="11"/>
        <v>1.9254719999999999E-2</v>
      </c>
    </row>
    <row r="80" spans="1:21">
      <c r="A80">
        <f>A79-A1</f>
        <v>109</v>
      </c>
      <c r="C80" t="s">
        <v>76</v>
      </c>
      <c r="D80">
        <v>51.8</v>
      </c>
      <c r="E80">
        <v>54</v>
      </c>
      <c r="F80">
        <v>0.25506509999999999</v>
      </c>
      <c r="G80">
        <v>1.9254720000000001</v>
      </c>
      <c r="H80">
        <v>1838.559814</v>
      </c>
      <c r="J80" s="10">
        <v>77</v>
      </c>
      <c r="K80" s="10">
        <f t="shared" si="6"/>
        <v>20.589999999999918</v>
      </c>
      <c r="L80" s="12">
        <v>1825</v>
      </c>
      <c r="M80" s="11">
        <f t="shared" si="7"/>
        <v>52.9</v>
      </c>
      <c r="N80" s="10">
        <v>109</v>
      </c>
      <c r="O80" s="8">
        <v>0.25506509999999999</v>
      </c>
      <c r="P80" s="8">
        <v>1.9254720000000001</v>
      </c>
      <c r="Q80" s="10">
        <f t="shared" si="8"/>
        <v>2.2000000000000028</v>
      </c>
      <c r="R80" s="10"/>
      <c r="S80">
        <f t="shared" si="9"/>
        <v>0.29863013698630136</v>
      </c>
      <c r="T80">
        <f t="shared" si="10"/>
        <v>2.5506509999999997E-3</v>
      </c>
      <c r="U80">
        <f t="shared" si="11"/>
        <v>1.9254719999999999E-2</v>
      </c>
    </row>
    <row r="81" spans="1:21">
      <c r="C81" t="s">
        <v>77</v>
      </c>
      <c r="D81">
        <v>61.4</v>
      </c>
      <c r="E81">
        <v>63.8</v>
      </c>
      <c r="F81">
        <v>0.25506509999999999</v>
      </c>
      <c r="G81">
        <v>1.9254720000000001</v>
      </c>
      <c r="H81">
        <v>1838.841919</v>
      </c>
      <c r="J81" s="8">
        <v>78</v>
      </c>
      <c r="K81" s="10">
        <f t="shared" si="6"/>
        <v>-4.4100000000000819</v>
      </c>
      <c r="L81" s="12">
        <v>1850</v>
      </c>
      <c r="M81" s="11">
        <f t="shared" si="7"/>
        <v>62.599999999999994</v>
      </c>
      <c r="N81" s="10">
        <v>109</v>
      </c>
      <c r="O81" s="8">
        <v>0.25506509999999999</v>
      </c>
      <c r="P81" s="8">
        <v>1.9254720000000001</v>
      </c>
      <c r="Q81" s="10">
        <f t="shared" si="8"/>
        <v>2.3999999999999986</v>
      </c>
      <c r="R81" s="10"/>
      <c r="S81">
        <f t="shared" si="9"/>
        <v>0.29863013698630136</v>
      </c>
      <c r="T81">
        <f t="shared" si="10"/>
        <v>2.5506509999999997E-3</v>
      </c>
      <c r="U81">
        <f t="shared" si="11"/>
        <v>1.9254719999999999E-2</v>
      </c>
    </row>
    <row r="82" spans="1:21">
      <c r="C82" t="s">
        <v>78</v>
      </c>
      <c r="D82">
        <v>72.900000000000006</v>
      </c>
      <c r="E82">
        <v>75.5</v>
      </c>
      <c r="F82">
        <v>0.25506509999999999</v>
      </c>
      <c r="G82">
        <v>1.9254720000000001</v>
      </c>
      <c r="H82">
        <v>1838.8237300000001</v>
      </c>
      <c r="J82" s="10">
        <v>79</v>
      </c>
      <c r="K82" s="10">
        <f t="shared" si="6"/>
        <v>-29.410000000000082</v>
      </c>
      <c r="L82" s="12">
        <v>1875</v>
      </c>
      <c r="M82" s="11">
        <f t="shared" si="7"/>
        <v>74.2</v>
      </c>
      <c r="N82" s="10">
        <v>109</v>
      </c>
      <c r="O82" s="8">
        <v>0.25506509999999999</v>
      </c>
      <c r="P82" s="8">
        <v>1.9254720000000001</v>
      </c>
      <c r="Q82" s="10">
        <f t="shared" si="8"/>
        <v>2.5999999999999943</v>
      </c>
      <c r="R82" s="10"/>
      <c r="S82">
        <f t="shared" si="9"/>
        <v>0.29863013698630136</v>
      </c>
      <c r="T82">
        <f t="shared" si="10"/>
        <v>2.5506509999999997E-3</v>
      </c>
      <c r="U82">
        <f t="shared" si="11"/>
        <v>1.9254719999999999E-2</v>
      </c>
    </row>
    <row r="83" spans="1:21">
      <c r="C83" t="s">
        <v>79</v>
      </c>
      <c r="D83">
        <v>86.6</v>
      </c>
      <c r="E83">
        <v>89.4</v>
      </c>
      <c r="F83">
        <v>0.25506509999999999</v>
      </c>
      <c r="G83">
        <v>1.9254720000000001</v>
      </c>
      <c r="H83">
        <v>1838.805664</v>
      </c>
      <c r="J83" s="8">
        <v>80</v>
      </c>
      <c r="K83" s="10">
        <f t="shared" si="6"/>
        <v>-54.410000000000082</v>
      </c>
      <c r="L83" s="12">
        <v>1900</v>
      </c>
      <c r="M83" s="11">
        <f t="shared" si="7"/>
        <v>88</v>
      </c>
      <c r="N83" s="10">
        <v>109</v>
      </c>
      <c r="O83" s="8">
        <v>0.25506509999999999</v>
      </c>
      <c r="P83" s="8">
        <v>1.9254720000000001</v>
      </c>
      <c r="Q83" s="10">
        <f t="shared" si="8"/>
        <v>2.8000000000000114</v>
      </c>
      <c r="R83" s="10"/>
      <c r="S83">
        <f t="shared" si="9"/>
        <v>0.29863013698630136</v>
      </c>
      <c r="T83">
        <f t="shared" si="10"/>
        <v>2.5506509999999997E-3</v>
      </c>
      <c r="U83">
        <f t="shared" si="11"/>
        <v>1.9254719999999999E-2</v>
      </c>
    </row>
    <row r="84" spans="1:21">
      <c r="A84" s="2">
        <v>41902</v>
      </c>
      <c r="C84" t="s">
        <v>80</v>
      </c>
      <c r="D84">
        <v>67.5</v>
      </c>
      <c r="E84">
        <v>70.099999999999994</v>
      </c>
      <c r="F84">
        <v>0.34610790000000002</v>
      </c>
      <c r="G84">
        <v>2.0166309999999998</v>
      </c>
      <c r="H84">
        <v>1831.7416989999999</v>
      </c>
      <c r="J84" s="10">
        <v>81</v>
      </c>
      <c r="K84" s="10">
        <f t="shared" si="6"/>
        <v>45.589999999999918</v>
      </c>
      <c r="L84" s="12">
        <v>1800</v>
      </c>
      <c r="M84" s="11">
        <f t="shared" si="7"/>
        <v>68.8</v>
      </c>
      <c r="N84" s="10">
        <v>191</v>
      </c>
      <c r="O84" s="8">
        <v>0.34610790000000002</v>
      </c>
      <c r="P84" s="8">
        <v>2.0166309999999998</v>
      </c>
      <c r="Q84" s="10">
        <f t="shared" si="8"/>
        <v>2.5999999999999943</v>
      </c>
      <c r="R84" s="10"/>
      <c r="S84">
        <f t="shared" si="9"/>
        <v>0.52328767123287667</v>
      </c>
      <c r="T84">
        <f t="shared" si="10"/>
        <v>3.4610790000000002E-3</v>
      </c>
      <c r="U84">
        <f t="shared" si="11"/>
        <v>2.016631E-2</v>
      </c>
    </row>
    <row r="85" spans="1:21">
      <c r="A85">
        <f>A84-A1</f>
        <v>191</v>
      </c>
      <c r="C85" t="s">
        <v>81</v>
      </c>
      <c r="D85">
        <v>76.599999999999994</v>
      </c>
      <c r="E85">
        <v>78.7</v>
      </c>
      <c r="F85">
        <v>0.34610790000000002</v>
      </c>
      <c r="G85">
        <v>2.0166309999999998</v>
      </c>
      <c r="H85">
        <v>1832.109375</v>
      </c>
      <c r="J85" s="8">
        <v>82</v>
      </c>
      <c r="K85" s="10">
        <f t="shared" si="6"/>
        <v>20.589999999999918</v>
      </c>
      <c r="L85" s="12">
        <v>1825</v>
      </c>
      <c r="M85" s="11">
        <f t="shared" si="7"/>
        <v>77.650000000000006</v>
      </c>
      <c r="N85" s="10">
        <v>191</v>
      </c>
      <c r="O85" s="8">
        <v>0.34610790000000002</v>
      </c>
      <c r="P85" s="8">
        <v>2.0166309999999998</v>
      </c>
      <c r="Q85" s="10">
        <f t="shared" si="8"/>
        <v>2.1000000000000085</v>
      </c>
      <c r="R85" s="10"/>
      <c r="S85">
        <f t="shared" si="9"/>
        <v>0.52328767123287667</v>
      </c>
      <c r="T85">
        <f t="shared" si="10"/>
        <v>3.4610790000000002E-3</v>
      </c>
      <c r="U85">
        <f t="shared" si="11"/>
        <v>2.016631E-2</v>
      </c>
    </row>
    <row r="86" spans="1:21">
      <c r="C86" t="s">
        <v>82</v>
      </c>
      <c r="D86">
        <v>86.7</v>
      </c>
      <c r="E86">
        <v>88.9</v>
      </c>
      <c r="F86">
        <v>0.34610790000000002</v>
      </c>
      <c r="G86">
        <v>2.0166309999999998</v>
      </c>
      <c r="H86">
        <v>1832.1766359999999</v>
      </c>
      <c r="J86" s="10">
        <v>83</v>
      </c>
      <c r="K86" s="10">
        <f t="shared" si="6"/>
        <v>-4.4100000000000819</v>
      </c>
      <c r="L86" s="12">
        <v>1850</v>
      </c>
      <c r="M86" s="11">
        <f t="shared" si="7"/>
        <v>87.800000000000011</v>
      </c>
      <c r="N86" s="10">
        <v>191</v>
      </c>
      <c r="O86" s="8">
        <v>0.34610790000000002</v>
      </c>
      <c r="P86" s="8">
        <v>2.0166309999999998</v>
      </c>
      <c r="Q86" s="10">
        <f t="shared" si="8"/>
        <v>2.2000000000000028</v>
      </c>
      <c r="R86" s="10"/>
      <c r="S86">
        <f t="shared" si="9"/>
        <v>0.52328767123287667</v>
      </c>
      <c r="T86">
        <f t="shared" si="10"/>
        <v>3.4610790000000002E-3</v>
      </c>
      <c r="U86">
        <f t="shared" si="11"/>
        <v>2.016631E-2</v>
      </c>
    </row>
    <row r="87" spans="1:21">
      <c r="C87" t="s">
        <v>83</v>
      </c>
      <c r="D87">
        <v>98.7</v>
      </c>
      <c r="E87">
        <v>100.8</v>
      </c>
      <c r="F87">
        <v>0.34610790000000002</v>
      </c>
      <c r="G87">
        <v>2.0166309999999998</v>
      </c>
      <c r="H87">
        <v>1831.5428469999999</v>
      </c>
      <c r="J87" s="8">
        <v>84</v>
      </c>
      <c r="K87" s="10">
        <f t="shared" si="6"/>
        <v>-29.410000000000082</v>
      </c>
      <c r="L87" s="12">
        <v>1875</v>
      </c>
      <c r="M87" s="11">
        <f t="shared" si="7"/>
        <v>99.75</v>
      </c>
      <c r="N87" s="10">
        <v>191</v>
      </c>
      <c r="O87" s="8">
        <v>0.34610790000000002</v>
      </c>
      <c r="P87" s="8">
        <v>2.0166309999999998</v>
      </c>
      <c r="Q87" s="10">
        <f t="shared" si="8"/>
        <v>2.0999999999999943</v>
      </c>
      <c r="R87" s="10"/>
      <c r="S87">
        <f t="shared" si="9"/>
        <v>0.52328767123287667</v>
      </c>
      <c r="T87">
        <f t="shared" si="10"/>
        <v>3.4610790000000002E-3</v>
      </c>
      <c r="U87">
        <f t="shared" si="11"/>
        <v>2.016631E-2</v>
      </c>
    </row>
    <row r="88" spans="1:21">
      <c r="C88" t="s">
        <v>84</v>
      </c>
      <c r="D88">
        <v>111.2</v>
      </c>
      <c r="E88">
        <v>113.7</v>
      </c>
      <c r="F88">
        <v>0.34610790000000002</v>
      </c>
      <c r="G88">
        <v>2.0166309999999998</v>
      </c>
      <c r="H88">
        <v>1832.1108400000001</v>
      </c>
      <c r="J88" s="10">
        <v>85</v>
      </c>
      <c r="K88" s="10">
        <f t="shared" si="6"/>
        <v>-54.410000000000082</v>
      </c>
      <c r="L88" s="12">
        <v>1900</v>
      </c>
      <c r="M88" s="11">
        <f t="shared" si="7"/>
        <v>112.45</v>
      </c>
      <c r="N88" s="10">
        <v>191</v>
      </c>
      <c r="O88" s="8">
        <v>0.34610790000000002</v>
      </c>
      <c r="P88" s="8">
        <v>2.0166309999999998</v>
      </c>
      <c r="Q88" s="10">
        <f t="shared" si="8"/>
        <v>2.5</v>
      </c>
      <c r="R88" s="10"/>
      <c r="S88">
        <f t="shared" si="9"/>
        <v>0.52328767123287667</v>
      </c>
      <c r="T88">
        <f t="shared" si="10"/>
        <v>3.4610790000000002E-3</v>
      </c>
      <c r="U88">
        <f t="shared" si="11"/>
        <v>2.016631E-2</v>
      </c>
    </row>
    <row r="89" spans="1:21">
      <c r="A89" s="2">
        <v>41912</v>
      </c>
      <c r="C89" t="s">
        <v>85</v>
      </c>
      <c r="D89">
        <v>70</v>
      </c>
      <c r="E89">
        <v>72.599999999999994</v>
      </c>
      <c r="F89">
        <v>0.35825950000000001</v>
      </c>
      <c r="G89">
        <v>2.0270999999999999</v>
      </c>
      <c r="H89">
        <v>1831.393433</v>
      </c>
      <c r="J89" s="8">
        <v>86</v>
      </c>
      <c r="K89" s="10">
        <f t="shared" si="6"/>
        <v>45.589999999999918</v>
      </c>
      <c r="L89" s="12">
        <v>1800</v>
      </c>
      <c r="M89" s="11">
        <f t="shared" si="7"/>
        <v>71.3</v>
      </c>
      <c r="N89" s="10">
        <v>201</v>
      </c>
      <c r="O89" s="8">
        <v>0.35825950000000001</v>
      </c>
      <c r="P89" s="8">
        <v>2.0270999999999999</v>
      </c>
      <c r="Q89" s="10">
        <f t="shared" si="8"/>
        <v>2.5999999999999943</v>
      </c>
      <c r="R89" s="10"/>
      <c r="S89">
        <f t="shared" si="9"/>
        <v>0.55068493150684927</v>
      </c>
      <c r="T89">
        <f t="shared" si="10"/>
        <v>3.5825950000000001E-3</v>
      </c>
      <c r="U89">
        <f t="shared" si="11"/>
        <v>2.0270999999999997E-2</v>
      </c>
    </row>
    <row r="90" spans="1:21">
      <c r="A90">
        <f>A89-A1</f>
        <v>201</v>
      </c>
      <c r="C90" t="s">
        <v>86</v>
      </c>
      <c r="D90">
        <v>79.099999999999994</v>
      </c>
      <c r="E90">
        <v>81.7</v>
      </c>
      <c r="F90">
        <v>0.35825950000000001</v>
      </c>
      <c r="G90">
        <v>2.0270999999999999</v>
      </c>
      <c r="H90">
        <v>1831.308716</v>
      </c>
      <c r="J90" s="10">
        <v>87</v>
      </c>
      <c r="K90" s="10">
        <f t="shared" si="6"/>
        <v>20.589999999999918</v>
      </c>
      <c r="L90" s="12">
        <v>1825</v>
      </c>
      <c r="M90" s="11">
        <f t="shared" si="7"/>
        <v>80.400000000000006</v>
      </c>
      <c r="N90" s="10">
        <v>201</v>
      </c>
      <c r="O90" s="8">
        <v>0.35825950000000001</v>
      </c>
      <c r="P90" s="8">
        <v>2.0270999999999999</v>
      </c>
      <c r="Q90" s="10">
        <f t="shared" si="8"/>
        <v>2.6000000000000085</v>
      </c>
      <c r="R90" s="10"/>
      <c r="S90">
        <f t="shared" si="9"/>
        <v>0.55068493150684927</v>
      </c>
      <c r="T90">
        <f t="shared" si="10"/>
        <v>3.5825950000000001E-3</v>
      </c>
      <c r="U90">
        <f t="shared" si="11"/>
        <v>2.0270999999999997E-2</v>
      </c>
    </row>
    <row r="91" spans="1:21">
      <c r="C91" t="s">
        <v>87</v>
      </c>
      <c r="D91">
        <v>89.3</v>
      </c>
      <c r="E91">
        <v>92.1</v>
      </c>
      <c r="F91">
        <v>0.35825950000000001</v>
      </c>
      <c r="G91">
        <v>2.0270999999999999</v>
      </c>
      <c r="H91">
        <v>1831.4243160000001</v>
      </c>
      <c r="J91" s="8">
        <v>88</v>
      </c>
      <c r="K91" s="10">
        <f t="shared" si="6"/>
        <v>-4.4100000000000819</v>
      </c>
      <c r="L91" s="12">
        <v>1850</v>
      </c>
      <c r="M91" s="11">
        <f t="shared" si="7"/>
        <v>90.699999999999989</v>
      </c>
      <c r="N91" s="10">
        <v>201</v>
      </c>
      <c r="O91" s="8">
        <v>0.35825950000000001</v>
      </c>
      <c r="P91" s="8">
        <v>2.0270999999999999</v>
      </c>
      <c r="Q91" s="10">
        <f t="shared" si="8"/>
        <v>2.7999999999999972</v>
      </c>
      <c r="R91" s="10"/>
      <c r="S91">
        <f t="shared" si="9"/>
        <v>0.55068493150684927</v>
      </c>
      <c r="T91">
        <f t="shared" si="10"/>
        <v>3.5825950000000001E-3</v>
      </c>
      <c r="U91">
        <f t="shared" si="11"/>
        <v>2.0270999999999997E-2</v>
      </c>
    </row>
    <row r="92" spans="1:21">
      <c r="C92" t="s">
        <v>88</v>
      </c>
      <c r="D92">
        <v>100.9</v>
      </c>
      <c r="E92">
        <v>103.8</v>
      </c>
      <c r="F92">
        <v>0.35825950000000001</v>
      </c>
      <c r="G92">
        <v>2.0270999999999999</v>
      </c>
      <c r="H92">
        <v>1831.439697</v>
      </c>
      <c r="J92" s="10">
        <v>89</v>
      </c>
      <c r="K92" s="10">
        <f t="shared" si="6"/>
        <v>-29.410000000000082</v>
      </c>
      <c r="L92" s="12">
        <v>1875</v>
      </c>
      <c r="M92" s="11">
        <f t="shared" si="7"/>
        <v>102.35</v>
      </c>
      <c r="N92" s="10">
        <v>201</v>
      </c>
      <c r="O92" s="8">
        <v>0.35825950000000001</v>
      </c>
      <c r="P92" s="8">
        <v>2.0270999999999999</v>
      </c>
      <c r="Q92" s="10">
        <f t="shared" si="8"/>
        <v>2.8999999999999915</v>
      </c>
      <c r="R92" s="10"/>
      <c r="S92">
        <f t="shared" si="9"/>
        <v>0.55068493150684927</v>
      </c>
      <c r="T92">
        <f t="shared" si="10"/>
        <v>3.5825950000000001E-3</v>
      </c>
      <c r="U92">
        <f t="shared" si="11"/>
        <v>2.0270999999999997E-2</v>
      </c>
    </row>
    <row r="93" spans="1:21">
      <c r="C93" t="s">
        <v>89</v>
      </c>
      <c r="D93">
        <v>113.9</v>
      </c>
      <c r="E93">
        <v>116.8</v>
      </c>
      <c r="F93">
        <v>0.35825950000000001</v>
      </c>
      <c r="G93">
        <v>2.0270999999999999</v>
      </c>
      <c r="H93">
        <v>1831.505249</v>
      </c>
      <c r="J93" s="8">
        <v>90</v>
      </c>
      <c r="K93" s="10">
        <f t="shared" si="6"/>
        <v>-54.410000000000082</v>
      </c>
      <c r="L93" s="12">
        <v>1900</v>
      </c>
      <c r="M93" s="11">
        <f t="shared" si="7"/>
        <v>115.35</v>
      </c>
      <c r="N93" s="10">
        <v>201</v>
      </c>
      <c r="O93" s="8">
        <v>0.35825950000000001</v>
      </c>
      <c r="P93" s="8">
        <v>2.0270999999999999</v>
      </c>
      <c r="Q93" s="10">
        <f t="shared" si="8"/>
        <v>2.8999999999999915</v>
      </c>
      <c r="R93" s="10"/>
      <c r="S93">
        <f t="shared" si="9"/>
        <v>0.55068493150684927</v>
      </c>
      <c r="T93">
        <f t="shared" si="10"/>
        <v>3.5825950000000001E-3</v>
      </c>
      <c r="U93">
        <f t="shared" si="11"/>
        <v>2.0270999999999997E-2</v>
      </c>
    </row>
    <row r="94" spans="1:21">
      <c r="A94" s="2">
        <v>41993</v>
      </c>
      <c r="C94" t="s">
        <v>90</v>
      </c>
      <c r="D94">
        <v>90.3</v>
      </c>
      <c r="E94">
        <v>93.5</v>
      </c>
      <c r="F94">
        <v>0.45665990000000001</v>
      </c>
      <c r="G94">
        <v>2.086096</v>
      </c>
      <c r="H94">
        <v>1824.1990969999999</v>
      </c>
      <c r="J94" s="10">
        <v>91</v>
      </c>
      <c r="K94" s="10">
        <f t="shared" si="6"/>
        <v>45.589999999999918</v>
      </c>
      <c r="L94" s="12">
        <v>1800</v>
      </c>
      <c r="M94" s="11">
        <f t="shared" si="7"/>
        <v>91.9</v>
      </c>
      <c r="N94" s="10">
        <v>282</v>
      </c>
      <c r="O94" s="8">
        <v>0.45665990000000001</v>
      </c>
      <c r="P94" s="8">
        <v>2.086096</v>
      </c>
      <c r="Q94" s="10">
        <f t="shared" si="8"/>
        <v>3.2000000000000028</v>
      </c>
      <c r="R94" s="10"/>
      <c r="S94">
        <f t="shared" si="9"/>
        <v>0.77260273972602744</v>
      </c>
      <c r="T94">
        <f t="shared" si="10"/>
        <v>4.5665990000000002E-3</v>
      </c>
      <c r="U94">
        <f t="shared" si="11"/>
        <v>2.0860959999999998E-2</v>
      </c>
    </row>
    <row r="95" spans="1:21">
      <c r="A95">
        <f>A94-A1</f>
        <v>282</v>
      </c>
      <c r="C95" t="s">
        <v>91</v>
      </c>
      <c r="D95">
        <v>99.9</v>
      </c>
      <c r="E95">
        <v>103.4</v>
      </c>
      <c r="F95">
        <v>0.45665990000000001</v>
      </c>
      <c r="G95">
        <v>2.086096</v>
      </c>
      <c r="H95">
        <v>1824.1483149999999</v>
      </c>
      <c r="J95" s="8">
        <v>92</v>
      </c>
      <c r="K95" s="10">
        <f t="shared" si="6"/>
        <v>20.589999999999918</v>
      </c>
      <c r="L95" s="12">
        <v>1825</v>
      </c>
      <c r="M95" s="11">
        <f t="shared" si="7"/>
        <v>101.65</v>
      </c>
      <c r="N95" s="10">
        <v>282</v>
      </c>
      <c r="O95" s="8">
        <v>0.45665990000000001</v>
      </c>
      <c r="P95" s="8">
        <v>2.086096</v>
      </c>
      <c r="Q95" s="10">
        <f t="shared" si="8"/>
        <v>3.5</v>
      </c>
      <c r="R95" s="10"/>
      <c r="S95">
        <f t="shared" si="9"/>
        <v>0.77260273972602744</v>
      </c>
      <c r="T95">
        <f t="shared" si="10"/>
        <v>4.5665990000000002E-3</v>
      </c>
      <c r="U95">
        <f t="shared" si="11"/>
        <v>2.0860959999999998E-2</v>
      </c>
    </row>
    <row r="96" spans="1:21">
      <c r="C96" t="s">
        <v>92</v>
      </c>
      <c r="D96">
        <v>110.5</v>
      </c>
      <c r="E96">
        <v>114.1</v>
      </c>
      <c r="F96">
        <v>0.45665990000000001</v>
      </c>
      <c r="G96">
        <v>2.086096</v>
      </c>
      <c r="H96">
        <v>1824.097534</v>
      </c>
      <c r="J96" s="10">
        <v>93</v>
      </c>
      <c r="K96" s="10">
        <f t="shared" si="6"/>
        <v>-4.4100000000000819</v>
      </c>
      <c r="L96" s="12">
        <v>1850</v>
      </c>
      <c r="M96" s="11">
        <f t="shared" si="7"/>
        <v>112.3</v>
      </c>
      <c r="N96" s="10">
        <v>282</v>
      </c>
      <c r="O96" s="8">
        <v>0.45665990000000001</v>
      </c>
      <c r="P96" s="8">
        <v>2.086096</v>
      </c>
      <c r="Q96" s="10">
        <f t="shared" si="8"/>
        <v>3.5999999999999943</v>
      </c>
      <c r="R96" s="10"/>
      <c r="S96">
        <f t="shared" si="9"/>
        <v>0.77260273972602744</v>
      </c>
      <c r="T96">
        <f t="shared" si="10"/>
        <v>4.5665990000000002E-3</v>
      </c>
      <c r="U96">
        <f t="shared" si="11"/>
        <v>2.0860959999999998E-2</v>
      </c>
    </row>
    <row r="97" spans="1:21">
      <c r="C97" t="s">
        <v>93</v>
      </c>
      <c r="D97">
        <v>122.2</v>
      </c>
      <c r="E97">
        <v>125.7</v>
      </c>
      <c r="F97">
        <v>0.45665990000000001</v>
      </c>
      <c r="G97">
        <v>2.086096</v>
      </c>
      <c r="H97">
        <v>1824.2470699999999</v>
      </c>
      <c r="J97" s="8">
        <v>94</v>
      </c>
      <c r="K97" s="10">
        <f t="shared" si="6"/>
        <v>-29.410000000000082</v>
      </c>
      <c r="L97" s="12">
        <v>1875</v>
      </c>
      <c r="M97" s="11">
        <f t="shared" si="7"/>
        <v>123.95</v>
      </c>
      <c r="N97" s="10">
        <v>282</v>
      </c>
      <c r="O97" s="8">
        <v>0.45665990000000001</v>
      </c>
      <c r="P97" s="8">
        <v>2.086096</v>
      </c>
      <c r="Q97" s="10">
        <f t="shared" si="8"/>
        <v>3.5</v>
      </c>
      <c r="R97" s="10"/>
      <c r="S97">
        <f t="shared" si="9"/>
        <v>0.77260273972602744</v>
      </c>
      <c r="T97">
        <f t="shared" si="10"/>
        <v>4.5665990000000002E-3</v>
      </c>
      <c r="U97">
        <f t="shared" si="11"/>
        <v>2.0860959999999998E-2</v>
      </c>
    </row>
    <row r="98" spans="1:21">
      <c r="C98" t="s">
        <v>94</v>
      </c>
      <c r="D98">
        <v>135.1</v>
      </c>
      <c r="E98">
        <v>138.5</v>
      </c>
      <c r="F98">
        <v>0.45665990000000001</v>
      </c>
      <c r="G98">
        <v>2.086096</v>
      </c>
      <c r="H98">
        <v>1824.296509</v>
      </c>
      <c r="J98" s="10">
        <v>95</v>
      </c>
      <c r="K98" s="10">
        <f t="shared" si="6"/>
        <v>-54.410000000000082</v>
      </c>
      <c r="L98" s="12">
        <v>1900</v>
      </c>
      <c r="M98" s="11">
        <f t="shared" si="7"/>
        <v>136.80000000000001</v>
      </c>
      <c r="N98" s="10">
        <v>282</v>
      </c>
      <c r="O98" s="8">
        <v>0.45665990000000001</v>
      </c>
      <c r="P98" s="8">
        <v>2.086096</v>
      </c>
      <c r="Q98" s="10">
        <f t="shared" si="8"/>
        <v>3.4000000000000057</v>
      </c>
      <c r="R98" s="10"/>
      <c r="S98">
        <f t="shared" si="9"/>
        <v>0.77260273972602744</v>
      </c>
      <c r="T98">
        <f t="shared" si="10"/>
        <v>4.5665990000000002E-3</v>
      </c>
      <c r="U98">
        <f t="shared" si="11"/>
        <v>2.0860959999999998E-2</v>
      </c>
    </row>
    <row r="99" spans="1:21">
      <c r="A99" s="2">
        <v>42004</v>
      </c>
      <c r="C99" t="s">
        <v>95</v>
      </c>
      <c r="D99">
        <v>90.7</v>
      </c>
      <c r="E99">
        <v>96.8</v>
      </c>
      <c r="F99">
        <v>0.47001920000000003</v>
      </c>
      <c r="G99">
        <v>2.0858479999999999</v>
      </c>
      <c r="H99">
        <v>1824.151245</v>
      </c>
      <c r="J99" s="8">
        <v>96</v>
      </c>
      <c r="K99" s="10">
        <f t="shared" si="6"/>
        <v>45.589999999999918</v>
      </c>
      <c r="L99" s="12">
        <v>1800</v>
      </c>
      <c r="M99" s="11">
        <f t="shared" si="7"/>
        <v>93.75</v>
      </c>
      <c r="N99" s="10">
        <v>293</v>
      </c>
      <c r="O99" s="8">
        <v>0.47001920000000003</v>
      </c>
      <c r="P99" s="8">
        <v>2.0858479999999999</v>
      </c>
      <c r="Q99" s="10">
        <f t="shared" si="8"/>
        <v>6.0999999999999943</v>
      </c>
      <c r="R99" s="10"/>
      <c r="S99">
        <f t="shared" si="9"/>
        <v>0.80273972602739729</v>
      </c>
      <c r="T99">
        <f t="shared" si="10"/>
        <v>4.7001920000000006E-3</v>
      </c>
      <c r="U99">
        <f t="shared" si="11"/>
        <v>2.0858479999999999E-2</v>
      </c>
    </row>
    <row r="100" spans="1:21">
      <c r="A100">
        <f>A99-A1</f>
        <v>293</v>
      </c>
      <c r="C100" t="s">
        <v>96</v>
      </c>
      <c r="D100">
        <v>101.4</v>
      </c>
      <c r="E100">
        <v>106.2</v>
      </c>
      <c r="F100">
        <v>0.47001920000000003</v>
      </c>
      <c r="G100">
        <v>2.0858479999999999</v>
      </c>
      <c r="H100">
        <v>1824.0460210000001</v>
      </c>
      <c r="J100" s="10">
        <v>97</v>
      </c>
      <c r="K100" s="10">
        <f t="shared" si="6"/>
        <v>20.589999999999918</v>
      </c>
      <c r="L100" s="12">
        <v>1825</v>
      </c>
      <c r="M100" s="11">
        <f t="shared" si="7"/>
        <v>103.80000000000001</v>
      </c>
      <c r="N100" s="10">
        <v>293</v>
      </c>
      <c r="O100" s="8">
        <v>0.47001920000000003</v>
      </c>
      <c r="P100" s="8">
        <v>2.0858479999999999</v>
      </c>
      <c r="Q100" s="10">
        <f t="shared" si="8"/>
        <v>4.7999999999999972</v>
      </c>
      <c r="R100" s="10"/>
      <c r="S100">
        <f t="shared" si="9"/>
        <v>0.80273972602739729</v>
      </c>
      <c r="T100">
        <f t="shared" si="10"/>
        <v>4.7001920000000006E-3</v>
      </c>
      <c r="U100">
        <f t="shared" si="11"/>
        <v>2.0858479999999999E-2</v>
      </c>
    </row>
    <row r="101" spans="1:21">
      <c r="C101" t="s">
        <v>97</v>
      </c>
      <c r="D101">
        <v>111.6</v>
      </c>
      <c r="E101">
        <v>117.7</v>
      </c>
      <c r="F101">
        <v>0.47001920000000003</v>
      </c>
      <c r="G101">
        <v>2.0858479999999999</v>
      </c>
      <c r="H101">
        <v>1824.1451420000001</v>
      </c>
      <c r="J101" s="8">
        <v>98</v>
      </c>
      <c r="K101" s="10">
        <f t="shared" si="6"/>
        <v>-4.4100000000000819</v>
      </c>
      <c r="L101" s="12">
        <v>1850</v>
      </c>
      <c r="M101" s="11">
        <f t="shared" si="7"/>
        <v>114.65</v>
      </c>
      <c r="N101" s="10">
        <v>293</v>
      </c>
      <c r="O101" s="8">
        <v>0.47001920000000003</v>
      </c>
      <c r="P101" s="8">
        <v>2.0858479999999999</v>
      </c>
      <c r="Q101" s="10">
        <f t="shared" si="8"/>
        <v>6.1000000000000085</v>
      </c>
      <c r="R101" s="10"/>
      <c r="S101">
        <f t="shared" si="9"/>
        <v>0.80273972602739729</v>
      </c>
      <c r="T101">
        <f t="shared" si="10"/>
        <v>4.7001920000000006E-3</v>
      </c>
      <c r="U101">
        <f t="shared" si="11"/>
        <v>2.0858479999999999E-2</v>
      </c>
    </row>
    <row r="102" spans="1:21">
      <c r="C102" t="s">
        <v>98</v>
      </c>
      <c r="D102">
        <v>123.3</v>
      </c>
      <c r="E102">
        <v>129.4</v>
      </c>
      <c r="F102">
        <v>0.47001920000000003</v>
      </c>
      <c r="G102">
        <v>2.0858479999999999</v>
      </c>
      <c r="H102">
        <v>1824.1419679999999</v>
      </c>
      <c r="J102" s="10">
        <v>99</v>
      </c>
      <c r="K102" s="10">
        <f t="shared" si="6"/>
        <v>-29.410000000000082</v>
      </c>
      <c r="L102" s="12">
        <v>1875</v>
      </c>
      <c r="M102" s="11">
        <f t="shared" si="7"/>
        <v>126.35</v>
      </c>
      <c r="N102" s="10">
        <v>293</v>
      </c>
      <c r="O102" s="8">
        <v>0.47001920000000003</v>
      </c>
      <c r="P102" s="8">
        <v>2.0858479999999999</v>
      </c>
      <c r="Q102" s="10">
        <f t="shared" si="8"/>
        <v>6.1000000000000085</v>
      </c>
      <c r="R102" s="10"/>
      <c r="S102">
        <f t="shared" si="9"/>
        <v>0.80273972602739729</v>
      </c>
      <c r="T102">
        <f t="shared" si="10"/>
        <v>4.7001920000000006E-3</v>
      </c>
      <c r="U102">
        <f t="shared" si="11"/>
        <v>2.0858479999999999E-2</v>
      </c>
    </row>
    <row r="103" spans="1:21">
      <c r="C103" t="s">
        <v>99</v>
      </c>
      <c r="D103">
        <v>136.1</v>
      </c>
      <c r="E103">
        <v>142.19999999999999</v>
      </c>
      <c r="F103">
        <v>0.47001920000000003</v>
      </c>
      <c r="G103">
        <v>2.0858479999999999</v>
      </c>
      <c r="H103">
        <v>1824.088745</v>
      </c>
      <c r="J103" s="8">
        <v>100</v>
      </c>
      <c r="K103" s="10">
        <f t="shared" si="6"/>
        <v>-54.410000000000082</v>
      </c>
      <c r="L103" s="12">
        <v>1900</v>
      </c>
      <c r="M103" s="11">
        <f t="shared" si="7"/>
        <v>139.14999999999998</v>
      </c>
      <c r="N103" s="10">
        <v>293</v>
      </c>
      <c r="O103" s="8">
        <v>0.47001920000000003</v>
      </c>
      <c r="P103" s="8">
        <v>2.0858479999999999</v>
      </c>
      <c r="Q103" s="10">
        <f t="shared" si="8"/>
        <v>6.0999999999999943</v>
      </c>
      <c r="R103" s="10"/>
      <c r="S103">
        <f t="shared" si="9"/>
        <v>0.80273972602739729</v>
      </c>
      <c r="T103">
        <f t="shared" si="10"/>
        <v>4.7001920000000006E-3</v>
      </c>
      <c r="U103">
        <f t="shared" si="11"/>
        <v>2.0858479999999999E-2</v>
      </c>
    </row>
    <row r="105" spans="1:21">
      <c r="C105" s="4"/>
    </row>
    <row r="106" spans="1:21">
      <c r="C106" s="4"/>
    </row>
    <row r="108" spans="1:21">
      <c r="A108" t="s">
        <v>117</v>
      </c>
      <c r="C108" s="4" t="s">
        <v>111</v>
      </c>
    </row>
    <row r="109" spans="1:21">
      <c r="A109" t="s">
        <v>112</v>
      </c>
      <c r="B109" t="s">
        <v>114</v>
      </c>
      <c r="C109" t="s">
        <v>113</v>
      </c>
    </row>
    <row r="110" spans="1:21">
      <c r="A110" t="s">
        <v>112</v>
      </c>
      <c r="B110" t="s">
        <v>118</v>
      </c>
      <c r="C110" t="s">
        <v>120</v>
      </c>
    </row>
    <row r="112" spans="1:21">
      <c r="A112" t="s">
        <v>121</v>
      </c>
      <c r="C112" t="s">
        <v>122</v>
      </c>
    </row>
    <row r="113" spans="1:3">
      <c r="A113" t="s">
        <v>123</v>
      </c>
      <c r="B113" t="s">
        <v>114</v>
      </c>
      <c r="C113" t="s">
        <v>125</v>
      </c>
    </row>
    <row r="114" spans="1:3">
      <c r="A114" t="s">
        <v>123</v>
      </c>
      <c r="B114" t="s">
        <v>118</v>
      </c>
      <c r="C114" t="s">
        <v>124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96875" defaultRowHeight="14.25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Cloud VM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Yunfei Yan</cp:lastModifiedBy>
  <dcterms:created xsi:type="dcterms:W3CDTF">2014-03-12T14:25:06Z</dcterms:created>
  <dcterms:modified xsi:type="dcterms:W3CDTF">2014-04-24T06:07:50Z</dcterms:modified>
</cp:coreProperties>
</file>