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95" activeTab="1"/>
  </bookViews>
  <sheets>
    <sheet name="江苏公司会员分布" sheetId="1" r:id="rId1"/>
    <sheet name="广东公司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<sst xmlns="http://schemas.openxmlformats.org/spreadsheetml/2006/main" count="214" uniqueCount="48">
  <si>
    <t>主题：</t>
  </si>
  <si>
    <t>对分公司会员分布情况进行初步认知</t>
  </si>
  <si>
    <t>口径：</t>
  </si>
  <si>
    <t>订单数据基础过滤（积分兑换订单及订金订单、服务性商品及行政赠品、塑料袋），消费日期取20181127-20191127，生命周期及等级日期为20191127</t>
  </si>
  <si>
    <t>结论：</t>
  </si>
  <si>
    <r>
      <rPr>
        <sz val="11"/>
        <color theme="1"/>
        <rFont val="宋体"/>
        <charset val="134"/>
        <scheme val="minor"/>
      </rPr>
      <t>1、年龄40以下女性年产值高于男性，年龄40以上男性年产值高于女性
2、女性各年龄阶段年毛利率均高于男性
3、沉睡至流失阶段会员毛利率高，会员占比达到</t>
    </r>
    <r>
      <rPr>
        <sz val="14"/>
        <color rgb="FFFF0000"/>
        <rFont val="宋体"/>
        <charset val="134"/>
        <scheme val="minor"/>
      </rPr>
      <t>48%</t>
    </r>
    <r>
      <rPr>
        <sz val="11"/>
        <color theme="1"/>
        <rFont val="宋体"/>
        <charset val="134"/>
        <scheme val="minor"/>
      </rPr>
      <t>，机会巨大
4、L6及以上的会员以</t>
    </r>
    <r>
      <rPr>
        <sz val="14"/>
        <color theme="0" tint="-0.5"/>
        <rFont val="宋体"/>
        <charset val="134"/>
        <scheme val="minor"/>
      </rPr>
      <t>13%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5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的销售，需要重点维护</t>
    </r>
  </si>
  <si>
    <t>PART1:</t>
  </si>
  <si>
    <t>分公司总会员数，过去一年有消费会员消费情况</t>
  </si>
  <si>
    <t>总会员数：</t>
  </si>
  <si>
    <t>近一年有消费会员数量</t>
  </si>
  <si>
    <t>年产值</t>
  </si>
  <si>
    <t>年毛利额</t>
  </si>
  <si>
    <t>年购买次数</t>
  </si>
  <si>
    <t>年毛利率</t>
  </si>
  <si>
    <t>PART2:</t>
  </si>
  <si>
    <t>分公司会员年龄性别情况</t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</si>
  <si>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>1、20为20-25岁之间的会员，包含20不包含25，依此类推
2、年龄“其他”包含年龄&gt;90或者年龄&lt;20或者年龄为空的人</t>
    </r>
  </si>
  <si>
    <t>性别</t>
  </si>
  <si>
    <t>年龄</t>
  </si>
  <si>
    <t>会员人数</t>
  </si>
  <si>
    <t>女</t>
  </si>
  <si>
    <t>其他</t>
  </si>
  <si>
    <t>男</t>
  </si>
  <si>
    <t>不明</t>
  </si>
  <si>
    <t>PART3:</t>
  </si>
  <si>
    <t>分公司会员生命周期情况</t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</si>
  <si>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 xml:space="preserve">生命周期定义为：
未消费会员：注册但历史未消费会员；
低活跃会员：近55天消费1次会员；
忠诚会员：近55天每隔20天至少购买1次的会员；
高活跃会员：除去忠诚会员，近55天有至少2次购买的会员；
低沉睡会员：以前有消费，近55天~110天未消费会员；
高沉睡会员：以前有消费，近110天~180天未消费会员；
流失会员：以前有消费但超过180天未消费会员
</t>
    </r>
    <r>
      <rPr>
        <sz val="11"/>
        <color rgb="FFFF0000"/>
        <rFont val="宋体"/>
        <charset val="134"/>
        <scheme val="minor"/>
      </rPr>
      <t>近一年有消费会员和生命周期数据可能会有差异，主要是由于近一年有消费定义为近一年消费金额&gt;0，如果会员消费有退单可能不会记为近一年有消费，而生命周期只要有消费行为发生就会发生改变。</t>
    </r>
  </si>
  <si>
    <t>生命周期</t>
  </si>
  <si>
    <t>会员数</t>
  </si>
  <si>
    <t>近一年有消费会员数</t>
  </si>
  <si>
    <t>年消费次数</t>
  </si>
  <si>
    <t>会员数占比</t>
  </si>
  <si>
    <t>未消费会员</t>
  </si>
  <si>
    <t>低活跃会员</t>
  </si>
  <si>
    <t>高活跃会员</t>
  </si>
  <si>
    <t>忠诚会员</t>
  </si>
  <si>
    <t>低沉睡会员</t>
  </si>
  <si>
    <t>高沉睡会员</t>
  </si>
  <si>
    <t>流失会员</t>
  </si>
  <si>
    <t>PART4:</t>
  </si>
  <si>
    <t>分公司会员等级情况</t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</si>
  <si>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>1、</t>
    </r>
    <r>
      <rPr>
        <sz val="11"/>
        <color rgb="FFFF0000"/>
        <rFont val="宋体"/>
        <charset val="134"/>
        <scheme val="minor"/>
      </rPr>
      <t>会员数占比分母为L1-L10等级会员总数，其余占比类似</t>
    </r>
    <r>
      <rPr>
        <sz val="11"/>
        <color theme="1"/>
        <rFont val="宋体"/>
        <charset val="134"/>
        <scheme val="minor"/>
      </rPr>
      <t xml:space="preserve">
2、会员等级由系统自动打标，由于其取整逻辑及升降级逻辑，与近一年是否有消费逻辑会有所差异
3、等级为空会员代表系统还没给这些会员打上等级标识，需要会员系统进行系统修复
4、等级为0的会员数据可能会有系统错误，需要会员系统进行系统修复</t>
    </r>
  </si>
  <si>
    <t>等级</t>
  </si>
  <si>
    <t>会员销售占比</t>
  </si>
  <si>
    <t>会员毛利占比</t>
  </si>
  <si>
    <t>年销售</t>
  </si>
  <si>
    <t>年毛利</t>
  </si>
  <si>
    <t>?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</si>
</sst>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_ "/>
    <numFmt numFmtId="178" formatCode="0.0%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color rgb="FFFF0000"/>
      <name val="宋体"/>
      <charset val="134"/>
      <scheme val="minor"/>
    </font>
    <font>
      <sz val="14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H10" sqref="H10"/>
    </sheetView>
  </sheetViews>
  <sheetFormatPr defaultColWidth="9" defaultRowHeight="14.4"/>
  <cols>
    <col min="1" max="1" width="11.5555555555556" customWidth="1"/>
    <col min="2" max="2" width="9.66666666666667" customWidth="1"/>
    <col min="3" max="4" width="10.7777777777778"/>
    <col min="5" max="5" width="12.8888888888889"/>
    <col min="6" max="6" width="10.6666666666667"/>
    <col min="7" max="9" width="12.8888888888889"/>
    <col min="10" max="10" width="11.2222222222222" customWidth="1"/>
    <col min="11" max="12" width="12.8888888888889"/>
    <col min="13" max="15" width="9.66666666666667"/>
    <col min="16" max="17" width="10.6666666666667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78" customHeight="1" spans="1:8">
      <c r="A4" t="s">
        <v>4</v>
      </c>
      <c r="B4" s="2" t="s">
        <v>5</v>
      </c>
      <c r="C4" s="3"/>
      <c r="D4" s="3"/>
      <c r="E4" s="3"/>
      <c r="F4" s="3"/>
      <c r="G4" s="3"/>
      <c r="H4" s="3"/>
    </row>
    <row r="6" s="1" customFormat="1" spans="1:2">
      <c r="A6" s="1" t="s">
        <v>6</v>
      </c>
      <c r="B6" s="1" t="s">
        <v>7</v>
      </c>
    </row>
    <row r="8" spans="1:2">
      <c r="A8" t="s">
        <v>8</v>
      </c>
      <c r="B8" s="4">
        <v>7042727</v>
      </c>
    </row>
    <row r="9" spans="9:10">
      <c r="I9" s="4"/>
      <c r="J9" s="4"/>
    </row>
    <row r="10" ht="30" customHeight="1" spans="1:5">
      <c r="A10" s="5" t="s">
        <v>9</v>
      </c>
      <c r="B10" t="s">
        <v>10</v>
      </c>
      <c r="C10" t="s">
        <v>11</v>
      </c>
      <c r="D10" s="5" t="s">
        <v>12</v>
      </c>
      <c r="E10" t="s">
        <v>13</v>
      </c>
    </row>
    <row r="11" spans="1:5">
      <c r="A11" s="4">
        <v>3827814</v>
      </c>
      <c r="B11" s="6">
        <v>613.2104</v>
      </c>
      <c r="C11" s="6">
        <v>218.2836</v>
      </c>
      <c r="D11" s="7">
        <v>6.913665</v>
      </c>
      <c r="E11" s="8">
        <f>C11/B11</f>
        <v>0.355968522386444</v>
      </c>
    </row>
    <row r="14" s="1" customFormat="1" spans="1:2">
      <c r="A14" s="1" t="s">
        <v>14</v>
      </c>
      <c r="B14" s="1" t="s">
        <v>15</v>
      </c>
    </row>
    <row r="15" ht="50" customHeight="1" spans="1:6">
      <c r="A15" s="9" t="s">
        <v>16</v>
      </c>
      <c r="B15" s="9"/>
      <c r="C15" s="9"/>
      <c r="D15" s="9"/>
      <c r="E15" s="9"/>
      <c r="F15" s="9"/>
    </row>
    <row r="17" ht="28.8" spans="1:8">
      <c r="A17" t="s">
        <v>17</v>
      </c>
      <c r="B17" t="s">
        <v>18</v>
      </c>
      <c r="C17" t="s">
        <v>19</v>
      </c>
      <c r="D17" s="5" t="s">
        <v>9</v>
      </c>
      <c r="E17" t="s">
        <v>10</v>
      </c>
      <c r="F17" t="s">
        <v>11</v>
      </c>
      <c r="G17" s="5" t="s">
        <v>12</v>
      </c>
      <c r="H17" t="s">
        <v>13</v>
      </c>
    </row>
    <row r="18" spans="1:8">
      <c r="A18" s="10" t="s">
        <v>20</v>
      </c>
      <c r="B18" s="10">
        <v>20</v>
      </c>
      <c r="C18" s="11">
        <v>170755</v>
      </c>
      <c r="D18" s="11">
        <v>133602</v>
      </c>
      <c r="E18" s="6">
        <v>262.3633</v>
      </c>
      <c r="F18" s="6">
        <v>114.5667</v>
      </c>
      <c r="G18" s="7">
        <v>3.620896</v>
      </c>
      <c r="H18" s="8">
        <f t="shared" ref="H18:H62" si="0">F18/E18</f>
        <v>0.436671973557277</v>
      </c>
    </row>
    <row r="19" spans="1:8">
      <c r="A19" s="10" t="s">
        <v>20</v>
      </c>
      <c r="B19" s="10">
        <v>25</v>
      </c>
      <c r="C19" s="11">
        <v>356988</v>
      </c>
      <c r="D19" s="11">
        <v>238807</v>
      </c>
      <c r="E19" s="6">
        <v>439.8573</v>
      </c>
      <c r="F19" s="6">
        <v>179.8346</v>
      </c>
      <c r="G19" s="7">
        <v>5.224834</v>
      </c>
      <c r="H19" s="8">
        <f t="shared" si="0"/>
        <v>0.408847596709205</v>
      </c>
    </row>
    <row r="20" spans="1:8">
      <c r="A20" s="10" t="s">
        <v>20</v>
      </c>
      <c r="B20" s="10">
        <v>30</v>
      </c>
      <c r="C20" s="11">
        <v>511121</v>
      </c>
      <c r="D20" s="11">
        <v>317025</v>
      </c>
      <c r="E20" s="6">
        <v>583.6768</v>
      </c>
      <c r="F20" s="6">
        <v>224.6112</v>
      </c>
      <c r="G20" s="7">
        <v>6.8333</v>
      </c>
      <c r="H20" s="8">
        <f t="shared" si="0"/>
        <v>0.384821188712657</v>
      </c>
    </row>
    <row r="21" spans="1:8">
      <c r="A21" s="10" t="s">
        <v>20</v>
      </c>
      <c r="B21" s="10">
        <v>35</v>
      </c>
      <c r="C21" s="11">
        <v>309414</v>
      </c>
      <c r="D21" s="11">
        <v>200085</v>
      </c>
      <c r="E21" s="6">
        <v>673.1102</v>
      </c>
      <c r="F21" s="6">
        <v>248.68</v>
      </c>
      <c r="G21" s="7">
        <v>7.73932</v>
      </c>
      <c r="H21" s="8">
        <f t="shared" si="0"/>
        <v>0.36944916300481</v>
      </c>
    </row>
    <row r="22" spans="1:8">
      <c r="A22" s="10" t="s">
        <v>20</v>
      </c>
      <c r="B22" s="10">
        <v>40</v>
      </c>
      <c r="C22" s="11">
        <v>295949</v>
      </c>
      <c r="D22" s="11">
        <v>187173</v>
      </c>
      <c r="E22" s="6">
        <v>647.9557</v>
      </c>
      <c r="F22" s="6">
        <v>234.6067</v>
      </c>
      <c r="G22" s="7">
        <v>7.454627</v>
      </c>
      <c r="H22" s="8">
        <f t="shared" si="0"/>
        <v>0.362072129313779</v>
      </c>
    </row>
    <row r="23" spans="1:8">
      <c r="A23" s="10" t="s">
        <v>20</v>
      </c>
      <c r="B23" s="10">
        <v>45</v>
      </c>
      <c r="C23" s="11">
        <v>230703</v>
      </c>
      <c r="D23" s="11">
        <v>142836</v>
      </c>
      <c r="E23" s="6">
        <v>701.9715</v>
      </c>
      <c r="F23" s="6">
        <v>248.5462</v>
      </c>
      <c r="G23" s="7">
        <v>7.708406</v>
      </c>
      <c r="H23" s="8">
        <f t="shared" si="0"/>
        <v>0.354068790542066</v>
      </c>
    </row>
    <row r="24" spans="1:8">
      <c r="A24" s="10" t="s">
        <v>20</v>
      </c>
      <c r="B24" s="10">
        <v>50</v>
      </c>
      <c r="C24" s="11">
        <v>216915</v>
      </c>
      <c r="D24" s="11">
        <v>131769</v>
      </c>
      <c r="E24" s="6">
        <v>662.3738</v>
      </c>
      <c r="F24" s="6">
        <v>231.4029</v>
      </c>
      <c r="G24" s="7">
        <v>7.352533</v>
      </c>
      <c r="H24" s="8">
        <f t="shared" si="0"/>
        <v>0.349353944857118</v>
      </c>
    </row>
    <row r="25" spans="1:8">
      <c r="A25" s="10" t="s">
        <v>20</v>
      </c>
      <c r="B25" s="10">
        <v>55</v>
      </c>
      <c r="C25" s="11">
        <v>137840</v>
      </c>
      <c r="D25" s="11">
        <v>81965</v>
      </c>
      <c r="E25" s="6">
        <v>742.8512</v>
      </c>
      <c r="F25" s="6">
        <v>252.2881</v>
      </c>
      <c r="G25" s="7">
        <v>8.330702</v>
      </c>
      <c r="H25" s="8">
        <f t="shared" si="0"/>
        <v>0.339621313124351</v>
      </c>
    </row>
    <row r="26" spans="1:8">
      <c r="A26" s="10" t="s">
        <v>20</v>
      </c>
      <c r="B26" s="10">
        <v>60</v>
      </c>
      <c r="C26" s="11">
        <v>133587</v>
      </c>
      <c r="D26" s="11">
        <v>73788</v>
      </c>
      <c r="E26" s="6">
        <v>732.9182</v>
      </c>
      <c r="F26" s="6">
        <v>244.4022</v>
      </c>
      <c r="G26" s="7">
        <v>8.311812</v>
      </c>
      <c r="H26" s="8">
        <f t="shared" si="0"/>
        <v>0.333464498493829</v>
      </c>
    </row>
    <row r="27" spans="1:8">
      <c r="A27" s="10" t="s">
        <v>20</v>
      </c>
      <c r="B27" s="10">
        <v>65</v>
      </c>
      <c r="C27" s="11">
        <v>86571</v>
      </c>
      <c r="D27" s="11">
        <v>44995</v>
      </c>
      <c r="E27" s="6">
        <v>790.3186</v>
      </c>
      <c r="F27" s="6">
        <v>255.7336</v>
      </c>
      <c r="G27" s="7">
        <v>8.929169</v>
      </c>
      <c r="H27" s="8">
        <f t="shared" si="0"/>
        <v>0.323582919597236</v>
      </c>
    </row>
    <row r="28" spans="1:8">
      <c r="A28" s="10" t="s">
        <v>20</v>
      </c>
      <c r="B28" s="10">
        <v>70</v>
      </c>
      <c r="C28" s="11">
        <v>62845</v>
      </c>
      <c r="D28" s="11">
        <v>30787</v>
      </c>
      <c r="E28" s="6">
        <v>794.168</v>
      </c>
      <c r="F28" s="6">
        <v>256.912</v>
      </c>
      <c r="G28" s="7">
        <v>8.876051</v>
      </c>
      <c r="H28" s="8">
        <f t="shared" si="0"/>
        <v>0.323498302626145</v>
      </c>
    </row>
    <row r="29" spans="1:8">
      <c r="A29" s="10" t="s">
        <v>20</v>
      </c>
      <c r="B29" s="10">
        <v>75</v>
      </c>
      <c r="C29" s="11">
        <v>28846</v>
      </c>
      <c r="D29" s="11">
        <v>13066</v>
      </c>
      <c r="E29" s="6">
        <v>906.0273</v>
      </c>
      <c r="F29" s="6">
        <v>280.4166</v>
      </c>
      <c r="G29" s="7">
        <v>9.620541</v>
      </c>
      <c r="H29" s="8">
        <f t="shared" si="0"/>
        <v>0.309501269994845</v>
      </c>
    </row>
    <row r="30" customFormat="1" spans="1:8">
      <c r="A30" s="10" t="s">
        <v>20</v>
      </c>
      <c r="B30" s="10">
        <v>80</v>
      </c>
      <c r="C30" s="11">
        <v>17466</v>
      </c>
      <c r="D30" s="11">
        <v>7202</v>
      </c>
      <c r="E30" s="6">
        <v>889.4236</v>
      </c>
      <c r="F30" s="6">
        <v>274.0969</v>
      </c>
      <c r="G30" s="7">
        <v>9.492363</v>
      </c>
      <c r="H30" s="8">
        <f t="shared" si="0"/>
        <v>0.308173630652481</v>
      </c>
    </row>
    <row r="31" customFormat="1" spans="1:8">
      <c r="A31" s="10" t="s">
        <v>20</v>
      </c>
      <c r="B31" s="10">
        <v>85</v>
      </c>
      <c r="C31" s="11">
        <v>2380</v>
      </c>
      <c r="D31" s="10">
        <v>863</v>
      </c>
      <c r="E31" s="6">
        <v>1030.5061</v>
      </c>
      <c r="F31" s="6">
        <v>309.4378</v>
      </c>
      <c r="G31" s="7">
        <v>10.26767</v>
      </c>
      <c r="H31" s="8">
        <f t="shared" si="0"/>
        <v>0.300277504422342</v>
      </c>
    </row>
    <row r="32" customFormat="1" spans="1:8">
      <c r="A32" s="10" t="s">
        <v>20</v>
      </c>
      <c r="B32" s="10" t="s">
        <v>21</v>
      </c>
      <c r="C32" s="11">
        <v>632852</v>
      </c>
      <c r="D32" s="11">
        <v>226589</v>
      </c>
      <c r="E32" s="6">
        <v>548.2109</v>
      </c>
      <c r="F32" s="6">
        <v>197.7748</v>
      </c>
      <c r="G32" s="7">
        <v>6.542488</v>
      </c>
      <c r="H32" s="8">
        <f t="shared" si="0"/>
        <v>0.360764078204209</v>
      </c>
    </row>
    <row r="33" customFormat="1" spans="1:8">
      <c r="A33" s="10" t="s">
        <v>22</v>
      </c>
      <c r="B33" s="10">
        <v>20</v>
      </c>
      <c r="C33" s="11">
        <v>141231</v>
      </c>
      <c r="D33" s="11">
        <v>112265</v>
      </c>
      <c r="E33" s="6">
        <v>215.788</v>
      </c>
      <c r="F33" s="6">
        <v>97.2689</v>
      </c>
      <c r="G33" s="7">
        <v>2.918077</v>
      </c>
      <c r="H33" s="8">
        <f t="shared" si="0"/>
        <v>0.450761395443676</v>
      </c>
    </row>
    <row r="34" customFormat="1" spans="1:8">
      <c r="A34" s="10" t="s">
        <v>22</v>
      </c>
      <c r="B34" s="10">
        <v>25</v>
      </c>
      <c r="C34" s="11">
        <v>295093</v>
      </c>
      <c r="D34" s="11">
        <v>205138</v>
      </c>
      <c r="E34" s="6">
        <v>405.8495</v>
      </c>
      <c r="F34" s="6">
        <v>162.325</v>
      </c>
      <c r="G34" s="7">
        <v>4.393379</v>
      </c>
      <c r="H34" s="8">
        <f t="shared" si="0"/>
        <v>0.399963533280194</v>
      </c>
    </row>
    <row r="35" customFormat="1" spans="1:8">
      <c r="A35" s="10" t="s">
        <v>22</v>
      </c>
      <c r="B35" s="10">
        <v>30</v>
      </c>
      <c r="C35" s="11">
        <v>460526</v>
      </c>
      <c r="D35" s="11">
        <v>277969</v>
      </c>
      <c r="E35" s="6">
        <v>575.6843</v>
      </c>
      <c r="F35" s="6">
        <v>211.9271</v>
      </c>
      <c r="G35" s="7">
        <v>6.376822</v>
      </c>
      <c r="H35" s="8">
        <f t="shared" si="0"/>
        <v>0.36813076194713</v>
      </c>
    </row>
    <row r="36" customFormat="1" spans="1:8">
      <c r="A36" s="10" t="s">
        <v>22</v>
      </c>
      <c r="B36" s="10">
        <v>35</v>
      </c>
      <c r="C36" s="11">
        <v>276053</v>
      </c>
      <c r="D36" s="11">
        <v>174118</v>
      </c>
      <c r="E36" s="6">
        <v>657.781</v>
      </c>
      <c r="F36" s="6">
        <v>229.2303</v>
      </c>
      <c r="G36" s="7">
        <v>7.209863</v>
      </c>
      <c r="H36" s="8">
        <f t="shared" si="0"/>
        <v>0.348490303003583</v>
      </c>
    </row>
    <row r="37" customFormat="1" spans="1:8">
      <c r="A37" s="10" t="s">
        <v>22</v>
      </c>
      <c r="B37" s="10">
        <v>40</v>
      </c>
      <c r="C37" s="11">
        <v>293975</v>
      </c>
      <c r="D37" s="11">
        <v>177473</v>
      </c>
      <c r="E37" s="6">
        <v>671.8652</v>
      </c>
      <c r="F37" s="6">
        <v>228.2393</v>
      </c>
      <c r="G37" s="7">
        <v>7.434128</v>
      </c>
      <c r="H37" s="8">
        <f t="shared" si="0"/>
        <v>0.339709959676435</v>
      </c>
    </row>
    <row r="38" customFormat="1" spans="1:8">
      <c r="A38" s="10" t="s">
        <v>22</v>
      </c>
      <c r="B38" s="10">
        <v>45</v>
      </c>
      <c r="C38" s="11">
        <v>236917</v>
      </c>
      <c r="D38" s="11">
        <v>144263</v>
      </c>
      <c r="E38" s="6">
        <v>736.0955</v>
      </c>
      <c r="F38" s="6">
        <v>247.8193</v>
      </c>
      <c r="G38" s="7">
        <v>7.949495</v>
      </c>
      <c r="H38" s="8">
        <f t="shared" si="0"/>
        <v>0.336667321020167</v>
      </c>
    </row>
    <row r="39" customFormat="1" spans="1:8">
      <c r="A39" s="10" t="s">
        <v>22</v>
      </c>
      <c r="B39" s="10">
        <v>50</v>
      </c>
      <c r="C39" s="11">
        <v>245380</v>
      </c>
      <c r="D39" s="11">
        <v>148196</v>
      </c>
      <c r="E39" s="6">
        <v>715.1708</v>
      </c>
      <c r="F39" s="6">
        <v>239.936</v>
      </c>
      <c r="G39" s="7">
        <v>7.777375</v>
      </c>
      <c r="H39" s="8">
        <f t="shared" si="0"/>
        <v>0.335494681829851</v>
      </c>
    </row>
    <row r="40" customFormat="1" spans="1:8">
      <c r="A40" s="10" t="s">
        <v>22</v>
      </c>
      <c r="B40" s="10">
        <v>55</v>
      </c>
      <c r="C40" s="11">
        <v>152247</v>
      </c>
      <c r="D40" s="11">
        <v>93447</v>
      </c>
      <c r="E40" s="6">
        <v>800.6446</v>
      </c>
      <c r="F40" s="6">
        <v>263.8317</v>
      </c>
      <c r="G40" s="7">
        <v>8.758986</v>
      </c>
      <c r="H40" s="8">
        <f t="shared" si="0"/>
        <v>0.329524110947604</v>
      </c>
    </row>
    <row r="41" customFormat="1" spans="1:8">
      <c r="A41" s="10" t="s">
        <v>22</v>
      </c>
      <c r="B41" s="10">
        <v>60</v>
      </c>
      <c r="C41" s="11">
        <v>156547</v>
      </c>
      <c r="D41" s="11">
        <v>91818</v>
      </c>
      <c r="E41" s="6">
        <v>769.5103</v>
      </c>
      <c r="F41" s="6">
        <v>252.8102</v>
      </c>
      <c r="G41" s="7">
        <v>8.881668</v>
      </c>
      <c r="H41" s="8">
        <f t="shared" si="0"/>
        <v>0.3285338740755</v>
      </c>
    </row>
    <row r="42" customFormat="1" spans="1:8">
      <c r="A42" s="10" t="s">
        <v>22</v>
      </c>
      <c r="B42" s="10">
        <v>65</v>
      </c>
      <c r="C42" s="11">
        <v>107728</v>
      </c>
      <c r="D42" s="11">
        <v>61215</v>
      </c>
      <c r="E42" s="6">
        <v>849.0113</v>
      </c>
      <c r="F42" s="6">
        <v>269.2489</v>
      </c>
      <c r="G42" s="7">
        <v>9.70022</v>
      </c>
      <c r="H42" s="8">
        <f t="shared" si="0"/>
        <v>0.317132292585505</v>
      </c>
    </row>
    <row r="43" customFormat="1" spans="1:8">
      <c r="A43" s="10" t="s">
        <v>22</v>
      </c>
      <c r="B43" s="10">
        <v>70</v>
      </c>
      <c r="C43" s="11">
        <v>82323</v>
      </c>
      <c r="D43" s="11">
        <v>43992</v>
      </c>
      <c r="E43" s="6">
        <v>901.0712</v>
      </c>
      <c r="F43" s="6">
        <v>282.5102</v>
      </c>
      <c r="G43" s="7">
        <v>9.972085</v>
      </c>
      <c r="H43" s="8">
        <f t="shared" si="0"/>
        <v>0.313527055353672</v>
      </c>
    </row>
    <row r="44" customFormat="1" spans="1:8">
      <c r="A44" s="10" t="s">
        <v>22</v>
      </c>
      <c r="B44" s="10">
        <v>75</v>
      </c>
      <c r="C44" s="11">
        <v>42508</v>
      </c>
      <c r="D44" s="11">
        <v>21862</v>
      </c>
      <c r="E44" s="6">
        <v>1004.3663</v>
      </c>
      <c r="F44" s="6">
        <v>303.6733</v>
      </c>
      <c r="G44" s="7">
        <v>10.646784</v>
      </c>
      <c r="H44" s="8">
        <f t="shared" si="0"/>
        <v>0.302353135504447</v>
      </c>
    </row>
    <row r="45" customFormat="1" spans="1:8">
      <c r="A45" s="10" t="s">
        <v>22</v>
      </c>
      <c r="B45" s="10">
        <v>80</v>
      </c>
      <c r="C45" s="11">
        <v>26781</v>
      </c>
      <c r="D45" s="11">
        <v>12559</v>
      </c>
      <c r="E45" s="6">
        <v>1071.7234</v>
      </c>
      <c r="F45" s="6">
        <v>321.3787</v>
      </c>
      <c r="G45" s="7">
        <v>10.850863</v>
      </c>
      <c r="H45" s="8">
        <f t="shared" si="0"/>
        <v>0.299870936848071</v>
      </c>
    </row>
    <row r="46" customFormat="1" spans="1:8">
      <c r="A46" s="10" t="s">
        <v>22</v>
      </c>
      <c r="B46" s="10">
        <v>85</v>
      </c>
      <c r="C46" s="11">
        <v>3759</v>
      </c>
      <c r="D46" s="11">
        <v>1552</v>
      </c>
      <c r="E46" s="6">
        <v>1083.3473</v>
      </c>
      <c r="F46" s="6">
        <v>338.458</v>
      </c>
      <c r="G46" s="7">
        <v>10.981958</v>
      </c>
      <c r="H46" s="8">
        <f t="shared" si="0"/>
        <v>0.312418741432226</v>
      </c>
    </row>
    <row r="47" customFormat="1" spans="1:8">
      <c r="A47" s="10" t="s">
        <v>22</v>
      </c>
      <c r="B47" s="10" t="s">
        <v>21</v>
      </c>
      <c r="C47" s="11">
        <v>569231</v>
      </c>
      <c r="D47" s="11">
        <v>221613</v>
      </c>
      <c r="E47" s="6">
        <v>510.7847</v>
      </c>
      <c r="F47" s="6">
        <v>175.9978</v>
      </c>
      <c r="G47" s="7">
        <v>5.970146</v>
      </c>
      <c r="H47" s="8">
        <f t="shared" si="0"/>
        <v>0.344563570521983</v>
      </c>
    </row>
    <row r="48" customFormat="1" spans="1:8">
      <c r="A48" s="10" t="s">
        <v>23</v>
      </c>
      <c r="B48" s="10">
        <v>20</v>
      </c>
      <c r="C48" s="11">
        <v>1209</v>
      </c>
      <c r="D48" s="10">
        <v>446</v>
      </c>
      <c r="E48" s="6">
        <v>561.9495</v>
      </c>
      <c r="F48" s="6">
        <v>182.9837</v>
      </c>
      <c r="G48" s="7">
        <v>6.020179</v>
      </c>
      <c r="H48" s="8">
        <f t="shared" si="0"/>
        <v>0.325623031962837</v>
      </c>
    </row>
    <row r="49" customFormat="1" spans="1:8">
      <c r="A49" s="10" t="s">
        <v>23</v>
      </c>
      <c r="B49" s="10">
        <v>25</v>
      </c>
      <c r="C49" s="11">
        <v>3131</v>
      </c>
      <c r="D49" s="11">
        <v>1362</v>
      </c>
      <c r="E49" s="6">
        <v>532.852</v>
      </c>
      <c r="F49" s="6">
        <v>179.9872</v>
      </c>
      <c r="G49" s="7">
        <v>5.471365</v>
      </c>
      <c r="H49" s="8">
        <f t="shared" si="0"/>
        <v>0.337780847214611</v>
      </c>
    </row>
    <row r="50" customFormat="1" spans="1:8">
      <c r="A50" s="10" t="s">
        <v>23</v>
      </c>
      <c r="B50" s="10">
        <v>30</v>
      </c>
      <c r="C50" s="11">
        <v>3731</v>
      </c>
      <c r="D50" s="11">
        <v>1551</v>
      </c>
      <c r="E50" s="6">
        <v>696.2866</v>
      </c>
      <c r="F50" s="6">
        <v>213.6383</v>
      </c>
      <c r="G50" s="7">
        <v>6.548033</v>
      </c>
      <c r="H50" s="8">
        <f t="shared" si="0"/>
        <v>0.306825235470566</v>
      </c>
    </row>
    <row r="51" customFormat="1" spans="1:8">
      <c r="A51" s="10" t="s">
        <v>23</v>
      </c>
      <c r="B51" s="10">
        <v>35</v>
      </c>
      <c r="C51" s="11">
        <v>3018</v>
      </c>
      <c r="D51" s="11">
        <v>1251</v>
      </c>
      <c r="E51" s="6">
        <v>706.932</v>
      </c>
      <c r="F51" s="6">
        <v>228.4546</v>
      </c>
      <c r="G51" s="7">
        <v>7.112709</v>
      </c>
      <c r="H51" s="8">
        <f t="shared" si="0"/>
        <v>0.323163472582936</v>
      </c>
    </row>
    <row r="52" customFormat="1" spans="1:8">
      <c r="A52" s="10" t="s">
        <v>23</v>
      </c>
      <c r="B52" s="10">
        <v>40</v>
      </c>
      <c r="C52" s="11">
        <v>2777</v>
      </c>
      <c r="D52" s="11">
        <v>1176</v>
      </c>
      <c r="E52" s="6">
        <v>556.1918</v>
      </c>
      <c r="F52" s="6">
        <v>180.7819</v>
      </c>
      <c r="G52" s="7">
        <v>5.875</v>
      </c>
      <c r="H52" s="8">
        <f t="shared" si="0"/>
        <v>0.32503517671422</v>
      </c>
    </row>
    <row r="53" customFormat="1" spans="1:8">
      <c r="A53" s="10" t="s">
        <v>23</v>
      </c>
      <c r="B53" s="10">
        <v>45</v>
      </c>
      <c r="C53" s="11">
        <v>11303</v>
      </c>
      <c r="D53" s="11">
        <v>1953</v>
      </c>
      <c r="E53" s="6">
        <v>629.8422</v>
      </c>
      <c r="F53" s="6">
        <v>206.03</v>
      </c>
      <c r="G53" s="7">
        <v>6.439836</v>
      </c>
      <c r="H53" s="8">
        <f t="shared" si="0"/>
        <v>0.32711368022022</v>
      </c>
    </row>
    <row r="54" customFormat="1" spans="1:8">
      <c r="A54" s="10" t="s">
        <v>23</v>
      </c>
      <c r="B54" s="10">
        <v>50</v>
      </c>
      <c r="C54" s="11">
        <v>2256</v>
      </c>
      <c r="D54" s="10">
        <v>956</v>
      </c>
      <c r="E54" s="6">
        <v>721.9237</v>
      </c>
      <c r="F54" s="6">
        <v>240.0501</v>
      </c>
      <c r="G54" s="7">
        <v>6.960251</v>
      </c>
      <c r="H54" s="8">
        <f t="shared" si="0"/>
        <v>0.332514502571394</v>
      </c>
    </row>
    <row r="55" customFormat="1" spans="1:8">
      <c r="A55" s="10" t="s">
        <v>23</v>
      </c>
      <c r="B55" s="10">
        <v>55</v>
      </c>
      <c r="C55" s="11">
        <v>1464</v>
      </c>
      <c r="D55" s="10">
        <v>595</v>
      </c>
      <c r="E55" s="6">
        <v>841.9023</v>
      </c>
      <c r="F55" s="6">
        <v>273.4736</v>
      </c>
      <c r="G55" s="7">
        <v>8.746218</v>
      </c>
      <c r="H55" s="8">
        <f t="shared" si="0"/>
        <v>0.324828189684242</v>
      </c>
    </row>
    <row r="56" customFormat="1" spans="1:8">
      <c r="A56" s="10" t="s">
        <v>23</v>
      </c>
      <c r="B56" s="10">
        <v>60</v>
      </c>
      <c r="C56" s="10">
        <v>965</v>
      </c>
      <c r="D56" s="10">
        <v>356</v>
      </c>
      <c r="E56" s="6">
        <v>877.8412</v>
      </c>
      <c r="F56" s="6">
        <v>283.5378</v>
      </c>
      <c r="G56" s="7">
        <v>9.401685</v>
      </c>
      <c r="H56" s="8">
        <f t="shared" si="0"/>
        <v>0.322994409467225</v>
      </c>
    </row>
    <row r="57" customFormat="1" spans="1:8">
      <c r="A57" s="10" t="s">
        <v>23</v>
      </c>
      <c r="B57" s="10">
        <v>65</v>
      </c>
      <c r="C57" s="10">
        <v>719</v>
      </c>
      <c r="D57" s="10">
        <v>258</v>
      </c>
      <c r="E57" s="6">
        <v>814.1683</v>
      </c>
      <c r="F57" s="6">
        <v>257.8452</v>
      </c>
      <c r="G57" s="7">
        <v>7.906976</v>
      </c>
      <c r="H57" s="8">
        <f t="shared" si="0"/>
        <v>0.316697665580937</v>
      </c>
    </row>
    <row r="58" customFormat="1" spans="1:8">
      <c r="A58" s="10" t="s">
        <v>23</v>
      </c>
      <c r="B58" s="10">
        <v>70</v>
      </c>
      <c r="C58" s="10">
        <v>477</v>
      </c>
      <c r="D58" s="10">
        <v>178</v>
      </c>
      <c r="E58" s="6">
        <v>1111.9501</v>
      </c>
      <c r="F58" s="6">
        <v>328.6497</v>
      </c>
      <c r="G58" s="7">
        <v>10.235955</v>
      </c>
      <c r="H58" s="8">
        <f t="shared" si="0"/>
        <v>0.295561554425869</v>
      </c>
    </row>
    <row r="59" customFormat="1" spans="1:8">
      <c r="A59" s="10" t="s">
        <v>23</v>
      </c>
      <c r="B59" s="10">
        <v>75</v>
      </c>
      <c r="C59" s="10">
        <v>274</v>
      </c>
      <c r="D59" s="10">
        <v>61</v>
      </c>
      <c r="E59" s="6">
        <v>979.2409</v>
      </c>
      <c r="F59" s="6">
        <v>223.4934</v>
      </c>
      <c r="G59" s="7">
        <v>7.360655</v>
      </c>
      <c r="H59" s="8">
        <f t="shared" si="0"/>
        <v>0.228231275879102</v>
      </c>
    </row>
    <row r="60" customFormat="1" spans="1:8">
      <c r="A60" s="10" t="s">
        <v>23</v>
      </c>
      <c r="B60" s="10">
        <v>80</v>
      </c>
      <c r="C60" s="10">
        <v>192</v>
      </c>
      <c r="D60" s="10">
        <v>35</v>
      </c>
      <c r="E60" s="6">
        <v>1138.2331</v>
      </c>
      <c r="F60" s="6">
        <v>307.0848</v>
      </c>
      <c r="G60" s="7">
        <v>11.8</v>
      </c>
      <c r="H60" s="8">
        <f t="shared" si="0"/>
        <v>0.269790783627712</v>
      </c>
    </row>
    <row r="61" customFormat="1" spans="1:8">
      <c r="A61" s="10" t="s">
        <v>23</v>
      </c>
      <c r="B61" s="10">
        <v>85</v>
      </c>
      <c r="C61" s="10">
        <v>32</v>
      </c>
      <c r="D61" s="10">
        <v>4</v>
      </c>
      <c r="E61" s="6">
        <v>691.045</v>
      </c>
      <c r="F61" s="6">
        <v>196.0042</v>
      </c>
      <c r="G61" s="7">
        <v>11.25</v>
      </c>
      <c r="H61" s="8">
        <f t="shared" si="0"/>
        <v>0.283634495582777</v>
      </c>
    </row>
    <row r="62" customFormat="1" spans="1:8">
      <c r="A62" s="10" t="s">
        <v>23</v>
      </c>
      <c r="B62" s="10" t="s">
        <v>21</v>
      </c>
      <c r="C62" s="11">
        <v>726648</v>
      </c>
      <c r="D62" s="11">
        <v>199600</v>
      </c>
      <c r="E62" s="6">
        <v>764.6163</v>
      </c>
      <c r="F62" s="6">
        <v>268.2389</v>
      </c>
      <c r="G62" s="7">
        <v>7.897535</v>
      </c>
      <c r="H62" s="8">
        <f t="shared" si="0"/>
        <v>0.35081504278682</v>
      </c>
    </row>
    <row r="65" s="1" customFormat="1" spans="1:2">
      <c r="A65" s="1" t="s">
        <v>24</v>
      </c>
      <c r="B65" s="1" t="s">
        <v>25</v>
      </c>
    </row>
    <row r="66" ht="153" customHeight="1" spans="1:8">
      <c r="A66" s="9" t="s">
        <v>26</v>
      </c>
      <c r="B66" s="3"/>
      <c r="C66" s="3"/>
      <c r="D66" s="3"/>
      <c r="E66" s="3"/>
      <c r="F66" s="3"/>
      <c r="G66" s="3"/>
      <c r="H66" s="3"/>
    </row>
    <row r="68" spans="1:9">
      <c r="A68" t="s">
        <v>27</v>
      </c>
      <c r="B68" t="s">
        <v>28</v>
      </c>
      <c r="C68" t="s">
        <v>29</v>
      </c>
      <c r="D68" t="s">
        <v>10</v>
      </c>
      <c r="E68" t="s">
        <v>11</v>
      </c>
      <c r="F68" t="s">
        <v>30</v>
      </c>
      <c r="G68" t="s">
        <v>13</v>
      </c>
      <c r="I68" t="s">
        <v>31</v>
      </c>
    </row>
    <row r="69" spans="1:9">
      <c r="A69" s="10" t="s">
        <v>32</v>
      </c>
      <c r="B69" s="11">
        <v>2227622</v>
      </c>
      <c r="C69" s="10">
        <v>0</v>
      </c>
      <c r="D69" s="10">
        <v>0</v>
      </c>
      <c r="E69" s="10">
        <v>0</v>
      </c>
      <c r="F69" s="10">
        <v>0</v>
      </c>
      <c r="G69" s="10"/>
      <c r="H69" s="10">
        <v>0</v>
      </c>
      <c r="I69" s="8">
        <f>B69/$B$8</f>
        <v>0.316301057814679</v>
      </c>
    </row>
    <row r="70" spans="1:9">
      <c r="A70" s="10" t="s">
        <v>33</v>
      </c>
      <c r="B70" s="11">
        <v>761772</v>
      </c>
      <c r="C70" s="11">
        <v>761420</v>
      </c>
      <c r="D70" s="6">
        <v>618.8845</v>
      </c>
      <c r="E70" s="6">
        <v>225.9136</v>
      </c>
      <c r="F70" s="7">
        <v>6.863956</v>
      </c>
      <c r="G70" s="8">
        <f t="shared" ref="G70:G75" si="1">E70/D70</f>
        <v>0.365033540183992</v>
      </c>
      <c r="H70">
        <v>1</v>
      </c>
      <c r="I70" s="8">
        <f t="shared" ref="I70:I75" si="2">B70/$B$8</f>
        <v>0.108164351677979</v>
      </c>
    </row>
    <row r="71" spans="1:9">
      <c r="A71" s="10" t="s">
        <v>34</v>
      </c>
      <c r="B71" s="11">
        <v>519580</v>
      </c>
      <c r="C71" s="11">
        <v>519520</v>
      </c>
      <c r="D71" s="6">
        <v>1284.6035</v>
      </c>
      <c r="E71" s="6">
        <v>440.2338</v>
      </c>
      <c r="F71" s="7">
        <v>14.694392</v>
      </c>
      <c r="G71" s="8">
        <f t="shared" si="1"/>
        <v>0.342700140549205</v>
      </c>
      <c r="H71" s="10">
        <v>2</v>
      </c>
      <c r="I71" s="8">
        <f t="shared" si="2"/>
        <v>0.0737753997847709</v>
      </c>
    </row>
    <row r="72" spans="1:9">
      <c r="A72" s="10" t="s">
        <v>35</v>
      </c>
      <c r="B72" s="11">
        <v>153751</v>
      </c>
      <c r="C72" s="11">
        <v>153751</v>
      </c>
      <c r="D72" s="6">
        <v>2593.7446</v>
      </c>
      <c r="E72" s="6">
        <v>793.077</v>
      </c>
      <c r="F72" s="7">
        <v>29.41255</v>
      </c>
      <c r="G72" s="8">
        <f t="shared" si="1"/>
        <v>0.305765263087198</v>
      </c>
      <c r="H72" s="10">
        <v>3</v>
      </c>
      <c r="I72" s="8">
        <f t="shared" si="2"/>
        <v>0.0218311742028336</v>
      </c>
    </row>
    <row r="73" spans="1:9">
      <c r="A73" s="10" t="s">
        <v>36</v>
      </c>
      <c r="B73" s="11">
        <v>531618</v>
      </c>
      <c r="C73" s="11">
        <v>531322</v>
      </c>
      <c r="D73" s="6">
        <v>544.4937</v>
      </c>
      <c r="E73" s="6">
        <v>205.2398</v>
      </c>
      <c r="F73" s="7">
        <v>6.208818</v>
      </c>
      <c r="G73" s="8">
        <f t="shared" si="1"/>
        <v>0.376936959968499</v>
      </c>
      <c r="H73" s="10">
        <v>4</v>
      </c>
      <c r="I73" s="8">
        <f t="shared" si="2"/>
        <v>0.0754846808629669</v>
      </c>
    </row>
    <row r="74" spans="1:9">
      <c r="A74" s="10" t="s">
        <v>37</v>
      </c>
      <c r="B74" s="11">
        <v>436182</v>
      </c>
      <c r="C74" s="11">
        <v>435841</v>
      </c>
      <c r="D74" s="6">
        <v>401.3335</v>
      </c>
      <c r="E74" s="6">
        <v>153.8832</v>
      </c>
      <c r="F74" s="7">
        <v>4.568833</v>
      </c>
      <c r="G74" s="8">
        <f t="shared" si="1"/>
        <v>0.383429741100606</v>
      </c>
      <c r="H74" s="10">
        <v>5</v>
      </c>
      <c r="I74" s="8">
        <f t="shared" si="2"/>
        <v>0.0619336799509622</v>
      </c>
    </row>
    <row r="75" spans="1:9">
      <c r="A75" s="10" t="s">
        <v>38</v>
      </c>
      <c r="B75" s="11">
        <v>2412202</v>
      </c>
      <c r="C75" s="11">
        <v>1425960</v>
      </c>
      <c r="D75" s="6">
        <v>242.3892</v>
      </c>
      <c r="E75" s="6">
        <v>95.9146</v>
      </c>
      <c r="F75" s="7">
        <v>2.658884</v>
      </c>
      <c r="G75" s="8">
        <f t="shared" si="1"/>
        <v>0.395704924146785</v>
      </c>
      <c r="H75" s="10">
        <v>6</v>
      </c>
      <c r="I75" s="8">
        <f t="shared" si="2"/>
        <v>0.342509655705808</v>
      </c>
    </row>
    <row r="78" s="1" customFormat="1" spans="1:2">
      <c r="A78" s="1" t="s">
        <v>39</v>
      </c>
      <c r="B78" s="1" t="s">
        <v>40</v>
      </c>
    </row>
    <row r="80" ht="73" customHeight="1" spans="1:8">
      <c r="A80" s="9" t="s">
        <v>41</v>
      </c>
      <c r="B80" s="3"/>
      <c r="C80" s="3"/>
      <c r="D80" s="3"/>
      <c r="E80" s="3"/>
      <c r="F80" s="3"/>
      <c r="G80" s="3"/>
      <c r="H80" s="3"/>
    </row>
    <row r="83" spans="1:12">
      <c r="A83" t="s">
        <v>42</v>
      </c>
      <c r="B83" t="s">
        <v>28</v>
      </c>
      <c r="C83" t="s">
        <v>29</v>
      </c>
      <c r="D83" t="s">
        <v>10</v>
      </c>
      <c r="E83" t="s">
        <v>11</v>
      </c>
      <c r="F83" t="s">
        <v>30</v>
      </c>
      <c r="G83" t="s">
        <v>13</v>
      </c>
      <c r="H83" t="s">
        <v>31</v>
      </c>
      <c r="I83" t="s">
        <v>43</v>
      </c>
      <c r="J83" t="s">
        <v>44</v>
      </c>
      <c r="K83" t="s">
        <v>45</v>
      </c>
      <c r="L83" t="s">
        <v>46</v>
      </c>
    </row>
    <row r="84" hidden="1" spans="1:7">
      <c r="A84">
        <v>0</v>
      </c>
      <c r="B84" s="4">
        <v>3078490</v>
      </c>
      <c r="C84" s="4">
        <v>589785</v>
      </c>
      <c r="D84">
        <v>176.2224</v>
      </c>
      <c r="E84">
        <v>71.2599</v>
      </c>
      <c r="F84">
        <v>1.88469</v>
      </c>
      <c r="G84" s="10">
        <f t="shared" ref="G84:G95" si="3">E84/D84</f>
        <v>0.404374812736633</v>
      </c>
    </row>
    <row r="85" spans="1:12">
      <c r="A85">
        <v>1</v>
      </c>
      <c r="B85" s="4">
        <v>1202105</v>
      </c>
      <c r="C85" s="4">
        <v>1190732</v>
      </c>
      <c r="D85" s="6">
        <v>100.9078</v>
      </c>
      <c r="E85" s="6">
        <v>44.3634</v>
      </c>
      <c r="F85" s="7">
        <v>2.303933</v>
      </c>
      <c r="G85" s="8">
        <f t="shared" si="3"/>
        <v>0.439642921558096</v>
      </c>
      <c r="H85" s="12">
        <f>B85/SUM($B$85:$B$94)</f>
        <v>0.370681414510201</v>
      </c>
      <c r="I85" s="8">
        <f>K85/SUM($K$85:$K$94)</f>
        <v>0.0535823641217038</v>
      </c>
      <c r="J85" s="8">
        <f>L85/SUM($L$85:$L$94)</f>
        <v>0.0665945108354298</v>
      </c>
      <c r="K85">
        <f>C85*D85</f>
        <v>120154146.5096</v>
      </c>
      <c r="L85">
        <f>C85*E85</f>
        <v>52824920.0088</v>
      </c>
    </row>
    <row r="86" spans="1:12">
      <c r="A86" s="10">
        <v>2</v>
      </c>
      <c r="B86" s="11">
        <v>572835</v>
      </c>
      <c r="C86" s="11">
        <v>572634</v>
      </c>
      <c r="D86" s="6">
        <v>231.1792</v>
      </c>
      <c r="E86" s="6">
        <v>101.2489</v>
      </c>
      <c r="F86" s="7">
        <v>4.131214</v>
      </c>
      <c r="G86" s="8">
        <f t="shared" si="3"/>
        <v>0.437967170056822</v>
      </c>
      <c r="H86" s="12">
        <f t="shared" ref="H86:H94" si="4">B86/SUM($B$85:$B$94)</f>
        <v>0.176639551520833</v>
      </c>
      <c r="I86" s="8">
        <f t="shared" ref="I86:I94" si="5">K86/SUM($K$85:$K$94)</f>
        <v>0.0590349222419875</v>
      </c>
      <c r="J86" s="8">
        <f t="shared" ref="J86:J94" si="6">L86/SUM($L$85:$L$94)</f>
        <v>0.0730915260225342</v>
      </c>
      <c r="K86">
        <f t="shared" ref="K86:K94" si="7">C86*D86</f>
        <v>132381070.0128</v>
      </c>
      <c r="L86">
        <f t="shared" ref="L86:L94" si="8">C86*E86</f>
        <v>57978562.6026</v>
      </c>
    </row>
    <row r="87" spans="1:12">
      <c r="A87" s="10">
        <v>3</v>
      </c>
      <c r="B87" s="11">
        <v>535304</v>
      </c>
      <c r="C87" s="11">
        <v>535203</v>
      </c>
      <c r="D87" s="6">
        <v>433.1686</v>
      </c>
      <c r="E87" s="6">
        <v>181.8073</v>
      </c>
      <c r="F87" s="7">
        <v>6.740362</v>
      </c>
      <c r="G87" s="8">
        <f t="shared" si="3"/>
        <v>0.419714863912112</v>
      </c>
      <c r="H87" s="12">
        <f t="shared" si="4"/>
        <v>0.165066482472803</v>
      </c>
      <c r="I87" s="8">
        <f t="shared" si="5"/>
        <v>0.103385257807729</v>
      </c>
      <c r="J87" s="8">
        <f t="shared" si="6"/>
        <v>0.1226674794191</v>
      </c>
      <c r="K87">
        <f t="shared" si="7"/>
        <v>231833134.2258</v>
      </c>
      <c r="L87">
        <f t="shared" si="8"/>
        <v>97303812.3819</v>
      </c>
    </row>
    <row r="88" spans="1:12">
      <c r="A88" s="10">
        <v>4</v>
      </c>
      <c r="B88" s="11">
        <v>271843</v>
      </c>
      <c r="C88" s="11">
        <v>271818</v>
      </c>
      <c r="D88" s="6">
        <v>720.6709</v>
      </c>
      <c r="E88" s="6">
        <v>291.7926</v>
      </c>
      <c r="F88" s="7">
        <v>10.069605</v>
      </c>
      <c r="G88" s="8">
        <f t="shared" si="3"/>
        <v>0.404890221042642</v>
      </c>
      <c r="H88" s="12">
        <f t="shared" si="4"/>
        <v>0.0838255791005748</v>
      </c>
      <c r="I88" s="8">
        <f t="shared" si="5"/>
        <v>0.0873571198822617</v>
      </c>
      <c r="J88" s="8">
        <f t="shared" si="6"/>
        <v>0.0999889646768658</v>
      </c>
      <c r="K88">
        <f t="shared" si="7"/>
        <v>195891322.6962</v>
      </c>
      <c r="L88">
        <f t="shared" si="8"/>
        <v>79314480.9468</v>
      </c>
    </row>
    <row r="89" spans="1:12">
      <c r="A89" s="10">
        <v>5</v>
      </c>
      <c r="B89" s="11">
        <v>224183</v>
      </c>
      <c r="C89" s="11">
        <v>224170</v>
      </c>
      <c r="D89" s="6">
        <v>1066.2545</v>
      </c>
      <c r="E89" s="6">
        <v>417.8255</v>
      </c>
      <c r="F89" s="7">
        <v>13.636989</v>
      </c>
      <c r="G89" s="8">
        <f t="shared" si="3"/>
        <v>0.391862824494527</v>
      </c>
      <c r="H89" s="12">
        <f t="shared" si="4"/>
        <v>0.0691291289439278</v>
      </c>
      <c r="I89" s="8">
        <f t="shared" si="5"/>
        <v>0.106591230882695</v>
      </c>
      <c r="J89" s="8">
        <f t="shared" si="6"/>
        <v>0.11807882381418</v>
      </c>
      <c r="K89">
        <f t="shared" si="7"/>
        <v>239022271.265</v>
      </c>
      <c r="L89">
        <f t="shared" si="8"/>
        <v>93663942.335</v>
      </c>
    </row>
    <row r="90" spans="1:12">
      <c r="A90" s="10">
        <v>6</v>
      </c>
      <c r="B90" s="11">
        <v>129632</v>
      </c>
      <c r="C90" s="11">
        <v>129621</v>
      </c>
      <c r="D90" s="6">
        <v>1486.3607</v>
      </c>
      <c r="E90" s="6">
        <v>555.9443</v>
      </c>
      <c r="F90" s="7">
        <v>17.160614</v>
      </c>
      <c r="G90" s="8">
        <f t="shared" si="3"/>
        <v>0.374030543191838</v>
      </c>
      <c r="H90" s="12">
        <f t="shared" si="4"/>
        <v>0.0399733576732368</v>
      </c>
      <c r="I90" s="8">
        <f t="shared" si="5"/>
        <v>0.0859177093806716</v>
      </c>
      <c r="J90" s="8">
        <f t="shared" si="6"/>
        <v>0.0908460888471063</v>
      </c>
      <c r="K90">
        <f t="shared" si="7"/>
        <v>192663560.2947</v>
      </c>
      <c r="L90">
        <f t="shared" si="8"/>
        <v>72062056.1103</v>
      </c>
    </row>
    <row r="91" spans="1:12">
      <c r="A91" s="10">
        <v>7</v>
      </c>
      <c r="B91" s="11">
        <v>101106</v>
      </c>
      <c r="C91" s="11">
        <v>101105</v>
      </c>
      <c r="D91" s="6">
        <v>1968.572</v>
      </c>
      <c r="E91" s="6">
        <v>710.5381</v>
      </c>
      <c r="F91" s="7">
        <v>20.927421</v>
      </c>
      <c r="G91" s="8">
        <f t="shared" si="3"/>
        <v>0.360940874908309</v>
      </c>
      <c r="H91" s="12">
        <f t="shared" si="4"/>
        <v>0.031177072797691</v>
      </c>
      <c r="I91" s="8">
        <f t="shared" si="5"/>
        <v>0.0887579055718205</v>
      </c>
      <c r="J91" s="8">
        <f t="shared" si="6"/>
        <v>0.0905648326538304</v>
      </c>
      <c r="K91">
        <f t="shared" si="7"/>
        <v>199032472.06</v>
      </c>
      <c r="L91">
        <f t="shared" si="8"/>
        <v>71838954.6005</v>
      </c>
    </row>
    <row r="92" spans="1:12">
      <c r="A92" s="10">
        <v>8</v>
      </c>
      <c r="B92" s="11">
        <v>107610</v>
      </c>
      <c r="C92" s="11">
        <v>107608</v>
      </c>
      <c r="D92" s="6">
        <v>2801.5033</v>
      </c>
      <c r="E92" s="6">
        <v>934.4431</v>
      </c>
      <c r="F92" s="7">
        <v>25.79022</v>
      </c>
      <c r="G92" s="8">
        <f t="shared" si="3"/>
        <v>0.333550597638061</v>
      </c>
      <c r="H92" s="12">
        <f t="shared" si="4"/>
        <v>0.0331826479512544</v>
      </c>
      <c r="I92" s="8">
        <f t="shared" si="5"/>
        <v>0.134436998145967</v>
      </c>
      <c r="J92" s="8">
        <f t="shared" si="6"/>
        <v>0.126764312764942</v>
      </c>
      <c r="K92">
        <f t="shared" si="7"/>
        <v>301464167.1064</v>
      </c>
      <c r="L92">
        <f t="shared" si="8"/>
        <v>100553553.1048</v>
      </c>
    </row>
    <row r="93" spans="1:12">
      <c r="A93" s="10">
        <v>9</v>
      </c>
      <c r="B93" s="11">
        <v>70174</v>
      </c>
      <c r="C93" s="11">
        <v>70172</v>
      </c>
      <c r="D93" s="6">
        <v>4632.5666</v>
      </c>
      <c r="E93" s="6">
        <v>1374.6819</v>
      </c>
      <c r="F93" s="7">
        <v>33.546015</v>
      </c>
      <c r="G93" s="8">
        <f t="shared" si="3"/>
        <v>0.29674304088796</v>
      </c>
      <c r="H93" s="12">
        <f t="shared" si="4"/>
        <v>0.0216388731282532</v>
      </c>
      <c r="I93" s="8">
        <f t="shared" si="5"/>
        <v>0.144966827514859</v>
      </c>
      <c r="J93" s="8">
        <f t="shared" si="6"/>
        <v>0.121608982371975</v>
      </c>
      <c r="K93">
        <f t="shared" si="7"/>
        <v>325076463.4552</v>
      </c>
      <c r="L93">
        <f t="shared" si="8"/>
        <v>96464178.2868</v>
      </c>
    </row>
    <row r="94" spans="1:12">
      <c r="A94" s="10">
        <v>10</v>
      </c>
      <c r="B94" s="11">
        <v>28168</v>
      </c>
      <c r="C94" s="11">
        <v>28166</v>
      </c>
      <c r="D94" s="6">
        <v>10825.1455</v>
      </c>
      <c r="E94" s="6">
        <v>2528.8605</v>
      </c>
      <c r="F94" s="7">
        <v>48.487467</v>
      </c>
      <c r="G94" s="8">
        <f t="shared" si="3"/>
        <v>0.233609839239574</v>
      </c>
      <c r="H94" s="12">
        <f t="shared" si="4"/>
        <v>0.00868589190122604</v>
      </c>
      <c r="I94" s="8">
        <f t="shared" si="5"/>
        <v>0.135969664450306</v>
      </c>
      <c r="J94" s="8">
        <f t="shared" si="6"/>
        <v>0.0897944785940371</v>
      </c>
      <c r="K94">
        <f t="shared" si="7"/>
        <v>304901048.153</v>
      </c>
      <c r="L94">
        <f t="shared" si="8"/>
        <v>71227884.843</v>
      </c>
    </row>
    <row r="95" hidden="1" spans="1:7">
      <c r="A95" t="s">
        <v>47</v>
      </c>
      <c r="B95" s="4">
        <v>721277</v>
      </c>
      <c r="C95" s="4">
        <v>6800</v>
      </c>
      <c r="D95">
        <v>132.7116</v>
      </c>
      <c r="E95">
        <v>42.4816</v>
      </c>
      <c r="F95">
        <v>1.013088</v>
      </c>
      <c r="G95" s="10">
        <f t="shared" si="3"/>
        <v>0.3201046479735</v>
      </c>
    </row>
  </sheetData>
  <sortState ref="A83:G93">
    <sortCondition ref="A83:A93"/>
  </sortState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tabSelected="1" topLeftCell="A61" workbookViewId="0">
      <selection activeCell="H73" sqref="H73"/>
    </sheetView>
  </sheetViews>
  <sheetFormatPr defaultColWidth="9" defaultRowHeight="14.4"/>
  <cols>
    <col min="1" max="1" width="11.5555555555556" customWidth="1"/>
    <col min="2" max="2" width="9.66666666666667" customWidth="1"/>
    <col min="3" max="4" width="10.7777777777778"/>
    <col min="5" max="5" width="12.8888888888889"/>
    <col min="6" max="6" width="10.6666666666667"/>
    <col min="7" max="9" width="12.8888888888889"/>
    <col min="10" max="10" width="11.2222222222222" customWidth="1"/>
    <col min="11" max="12" width="12.8888888888889"/>
    <col min="13" max="15" width="9.66666666666667"/>
    <col min="16" max="17" width="10.6666666666667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78" customHeight="1" spans="1:8">
      <c r="A4" t="s">
        <v>4</v>
      </c>
      <c r="B4" s="2" t="s">
        <v>5</v>
      </c>
      <c r="C4" s="3"/>
      <c r="D4" s="3"/>
      <c r="E4" s="3"/>
      <c r="F4" s="3"/>
      <c r="G4" s="3"/>
      <c r="H4" s="3"/>
    </row>
    <row r="6" s="1" customFormat="1" spans="1:2">
      <c r="A6" s="1" t="s">
        <v>6</v>
      </c>
      <c r="B6" s="1" t="s">
        <v>7</v>
      </c>
    </row>
    <row r="8" spans="1:2">
      <c r="A8" t="s">
        <v>8</v>
      </c>
      <c r="B8" s="4">
        <v>7042727</v>
      </c>
    </row>
    <row r="9" spans="9:10">
      <c r="I9" s="4"/>
      <c r="J9" s="4"/>
    </row>
    <row r="10" ht="30" customHeight="1" spans="1:5">
      <c r="A10" s="5" t="s">
        <v>9</v>
      </c>
      <c r="B10" t="s">
        <v>10</v>
      </c>
      <c r="C10" t="s">
        <v>11</v>
      </c>
      <c r="D10" s="5" t="s">
        <v>12</v>
      </c>
      <c r="E10" t="s">
        <v>13</v>
      </c>
    </row>
    <row r="11" spans="1:5">
      <c r="A11" s="4">
        <v>3827814</v>
      </c>
      <c r="B11" s="6">
        <v>613.2104</v>
      </c>
      <c r="C11" s="6">
        <v>218.2836</v>
      </c>
      <c r="D11" s="7">
        <v>6.913665</v>
      </c>
      <c r="E11" s="8">
        <f>C11/B11</f>
        <v>0.355968522386444</v>
      </c>
    </row>
    <row r="14" s="1" customFormat="1" spans="1:2">
      <c r="A14" s="1" t="s">
        <v>14</v>
      </c>
      <c r="B14" s="1" t="s">
        <v>15</v>
      </c>
    </row>
    <row r="15" ht="50" customHeight="1" spans="1:6">
      <c r="A15" s="9" t="s">
        <v>16</v>
      </c>
      <c r="B15" s="9"/>
      <c r="C15" s="9"/>
      <c r="D15" s="9"/>
      <c r="E15" s="9"/>
      <c r="F15" s="9"/>
    </row>
    <row r="17" ht="28.8" spans="1:8">
      <c r="A17" t="s">
        <v>17</v>
      </c>
      <c r="B17" t="s">
        <v>18</v>
      </c>
      <c r="C17" t="s">
        <v>19</v>
      </c>
      <c r="D17" s="5" t="s">
        <v>9</v>
      </c>
      <c r="E17" t="s">
        <v>10</v>
      </c>
      <c r="F17" t="s">
        <v>11</v>
      </c>
      <c r="G17" s="5" t="s">
        <v>12</v>
      </c>
      <c r="H17" t="s">
        <v>13</v>
      </c>
    </row>
    <row r="18" spans="1:8">
      <c r="A18" s="10" t="s">
        <v>20</v>
      </c>
      <c r="B18" s="10">
        <v>20</v>
      </c>
      <c r="C18" s="11">
        <v>170755</v>
      </c>
      <c r="D18" s="11">
        <v>133602</v>
      </c>
      <c r="E18" s="6">
        <v>262.3633</v>
      </c>
      <c r="F18" s="6">
        <v>114.5667</v>
      </c>
      <c r="G18" s="7">
        <v>3.620896</v>
      </c>
      <c r="H18" s="8">
        <f t="shared" ref="H18:H62" si="0">F18/E18</f>
        <v>0.436671973557277</v>
      </c>
    </row>
    <row r="19" spans="1:8">
      <c r="A19" s="10" t="s">
        <v>20</v>
      </c>
      <c r="B19" s="10">
        <v>25</v>
      </c>
      <c r="C19" s="11">
        <v>356988</v>
      </c>
      <c r="D19" s="11">
        <v>238807</v>
      </c>
      <c r="E19" s="6">
        <v>439.8573</v>
      </c>
      <c r="F19" s="6">
        <v>179.8346</v>
      </c>
      <c r="G19" s="7">
        <v>5.224834</v>
      </c>
      <c r="H19" s="8">
        <f t="shared" si="0"/>
        <v>0.408847596709205</v>
      </c>
    </row>
    <row r="20" spans="1:8">
      <c r="A20" s="10" t="s">
        <v>20</v>
      </c>
      <c r="B20" s="10">
        <v>30</v>
      </c>
      <c r="C20" s="11">
        <v>511121</v>
      </c>
      <c r="D20" s="11">
        <v>317025</v>
      </c>
      <c r="E20" s="6">
        <v>583.6768</v>
      </c>
      <c r="F20" s="6">
        <v>224.6112</v>
      </c>
      <c r="G20" s="7">
        <v>6.8333</v>
      </c>
      <c r="H20" s="8">
        <f t="shared" si="0"/>
        <v>0.384821188712657</v>
      </c>
    </row>
    <row r="21" spans="1:8">
      <c r="A21" s="10" t="s">
        <v>20</v>
      </c>
      <c r="B21" s="10">
        <v>35</v>
      </c>
      <c r="C21" s="11">
        <v>309414</v>
      </c>
      <c r="D21" s="11">
        <v>200085</v>
      </c>
      <c r="E21" s="6">
        <v>673.1102</v>
      </c>
      <c r="F21" s="6">
        <v>248.68</v>
      </c>
      <c r="G21" s="7">
        <v>7.73932</v>
      </c>
      <c r="H21" s="8">
        <f t="shared" si="0"/>
        <v>0.36944916300481</v>
      </c>
    </row>
    <row r="22" spans="1:8">
      <c r="A22" s="10" t="s">
        <v>20</v>
      </c>
      <c r="B22" s="10">
        <v>40</v>
      </c>
      <c r="C22" s="11">
        <v>295949</v>
      </c>
      <c r="D22" s="11">
        <v>187173</v>
      </c>
      <c r="E22" s="6">
        <v>647.9557</v>
      </c>
      <c r="F22" s="6">
        <v>234.6067</v>
      </c>
      <c r="G22" s="7">
        <v>7.454627</v>
      </c>
      <c r="H22" s="8">
        <f t="shared" si="0"/>
        <v>0.362072129313779</v>
      </c>
    </row>
    <row r="23" spans="1:8">
      <c r="A23" s="10" t="s">
        <v>20</v>
      </c>
      <c r="B23" s="10">
        <v>45</v>
      </c>
      <c r="C23" s="11">
        <v>230703</v>
      </c>
      <c r="D23" s="11">
        <v>142836</v>
      </c>
      <c r="E23" s="6">
        <v>701.9715</v>
      </c>
      <c r="F23" s="6">
        <v>248.5462</v>
      </c>
      <c r="G23" s="7">
        <v>7.708406</v>
      </c>
      <c r="H23" s="8">
        <f t="shared" si="0"/>
        <v>0.354068790542066</v>
      </c>
    </row>
    <row r="24" spans="1:8">
      <c r="A24" s="10" t="s">
        <v>20</v>
      </c>
      <c r="B24" s="10">
        <v>50</v>
      </c>
      <c r="C24" s="11">
        <v>216915</v>
      </c>
      <c r="D24" s="11">
        <v>131769</v>
      </c>
      <c r="E24" s="6">
        <v>662.3738</v>
      </c>
      <c r="F24" s="6">
        <v>231.4029</v>
      </c>
      <c r="G24" s="7">
        <v>7.352533</v>
      </c>
      <c r="H24" s="8">
        <f t="shared" si="0"/>
        <v>0.349353944857118</v>
      </c>
    </row>
    <row r="25" spans="1:8">
      <c r="A25" s="10" t="s">
        <v>20</v>
      </c>
      <c r="B25" s="10">
        <v>55</v>
      </c>
      <c r="C25" s="11">
        <v>137840</v>
      </c>
      <c r="D25" s="11">
        <v>81965</v>
      </c>
      <c r="E25" s="6">
        <v>742.8512</v>
      </c>
      <c r="F25" s="6">
        <v>252.2881</v>
      </c>
      <c r="G25" s="7">
        <v>8.330702</v>
      </c>
      <c r="H25" s="8">
        <f t="shared" si="0"/>
        <v>0.339621313124351</v>
      </c>
    </row>
    <row r="26" spans="1:8">
      <c r="A26" s="10" t="s">
        <v>20</v>
      </c>
      <c r="B26" s="10">
        <v>60</v>
      </c>
      <c r="C26" s="11">
        <v>133587</v>
      </c>
      <c r="D26" s="11">
        <v>73788</v>
      </c>
      <c r="E26" s="6">
        <v>732.9182</v>
      </c>
      <c r="F26" s="6">
        <v>244.4022</v>
      </c>
      <c r="G26" s="7">
        <v>8.311812</v>
      </c>
      <c r="H26" s="8">
        <f t="shared" si="0"/>
        <v>0.333464498493829</v>
      </c>
    </row>
    <row r="27" spans="1:8">
      <c r="A27" s="10" t="s">
        <v>20</v>
      </c>
      <c r="B27" s="10">
        <v>65</v>
      </c>
      <c r="C27" s="11">
        <v>86571</v>
      </c>
      <c r="D27" s="11">
        <v>44995</v>
      </c>
      <c r="E27" s="6">
        <v>790.3186</v>
      </c>
      <c r="F27" s="6">
        <v>255.7336</v>
      </c>
      <c r="G27" s="7">
        <v>8.929169</v>
      </c>
      <c r="H27" s="8">
        <f t="shared" si="0"/>
        <v>0.323582919597236</v>
      </c>
    </row>
    <row r="28" spans="1:8">
      <c r="A28" s="10" t="s">
        <v>20</v>
      </c>
      <c r="B28" s="10">
        <v>70</v>
      </c>
      <c r="C28" s="11">
        <v>62845</v>
      </c>
      <c r="D28" s="11">
        <v>30787</v>
      </c>
      <c r="E28" s="6">
        <v>794.168</v>
      </c>
      <c r="F28" s="6">
        <v>256.912</v>
      </c>
      <c r="G28" s="7">
        <v>8.876051</v>
      </c>
      <c r="H28" s="8">
        <f t="shared" si="0"/>
        <v>0.323498302626145</v>
      </c>
    </row>
    <row r="29" spans="1:8">
      <c r="A29" s="10" t="s">
        <v>20</v>
      </c>
      <c r="B29" s="10">
        <v>75</v>
      </c>
      <c r="C29" s="11">
        <v>28846</v>
      </c>
      <c r="D29" s="11">
        <v>13066</v>
      </c>
      <c r="E29" s="6">
        <v>906.0273</v>
      </c>
      <c r="F29" s="6">
        <v>280.4166</v>
      </c>
      <c r="G29" s="7">
        <v>9.620541</v>
      </c>
      <c r="H29" s="8">
        <f t="shared" si="0"/>
        <v>0.309501269994845</v>
      </c>
    </row>
    <row r="30" customFormat="1" spans="1:8">
      <c r="A30" s="10" t="s">
        <v>20</v>
      </c>
      <c r="B30" s="10">
        <v>80</v>
      </c>
      <c r="C30" s="11">
        <v>17466</v>
      </c>
      <c r="D30" s="11">
        <v>7202</v>
      </c>
      <c r="E30" s="6">
        <v>889.4236</v>
      </c>
      <c r="F30" s="6">
        <v>274.0969</v>
      </c>
      <c r="G30" s="7">
        <v>9.492363</v>
      </c>
      <c r="H30" s="8">
        <f t="shared" si="0"/>
        <v>0.308173630652481</v>
      </c>
    </row>
    <row r="31" customFormat="1" spans="1:8">
      <c r="A31" s="10" t="s">
        <v>20</v>
      </c>
      <c r="B31" s="10">
        <v>85</v>
      </c>
      <c r="C31" s="11">
        <v>2380</v>
      </c>
      <c r="D31" s="10">
        <v>863</v>
      </c>
      <c r="E31" s="6">
        <v>1030.5061</v>
      </c>
      <c r="F31" s="6">
        <v>309.4378</v>
      </c>
      <c r="G31" s="7">
        <v>10.26767</v>
      </c>
      <c r="H31" s="8">
        <f t="shared" si="0"/>
        <v>0.300277504422342</v>
      </c>
    </row>
    <row r="32" customFormat="1" spans="1:8">
      <c r="A32" s="10" t="s">
        <v>20</v>
      </c>
      <c r="B32" s="10" t="s">
        <v>21</v>
      </c>
      <c r="C32" s="11">
        <v>632852</v>
      </c>
      <c r="D32" s="11">
        <v>226589</v>
      </c>
      <c r="E32" s="6">
        <v>548.2109</v>
      </c>
      <c r="F32" s="6">
        <v>197.7748</v>
      </c>
      <c r="G32" s="7">
        <v>6.542488</v>
      </c>
      <c r="H32" s="8">
        <f t="shared" si="0"/>
        <v>0.360764078204209</v>
      </c>
    </row>
    <row r="33" customFormat="1" spans="1:8">
      <c r="A33" s="10" t="s">
        <v>22</v>
      </c>
      <c r="B33" s="10">
        <v>20</v>
      </c>
      <c r="C33" s="11">
        <v>141231</v>
      </c>
      <c r="D33" s="11">
        <v>112265</v>
      </c>
      <c r="E33" s="6">
        <v>215.788</v>
      </c>
      <c r="F33" s="6">
        <v>97.2689</v>
      </c>
      <c r="G33" s="7">
        <v>2.918077</v>
      </c>
      <c r="H33" s="8">
        <f t="shared" si="0"/>
        <v>0.450761395443676</v>
      </c>
    </row>
    <row r="34" customFormat="1" spans="1:8">
      <c r="A34" s="10" t="s">
        <v>22</v>
      </c>
      <c r="B34" s="10">
        <v>25</v>
      </c>
      <c r="C34" s="11">
        <v>295093</v>
      </c>
      <c r="D34" s="11">
        <v>205138</v>
      </c>
      <c r="E34" s="6">
        <v>405.8495</v>
      </c>
      <c r="F34" s="6">
        <v>162.325</v>
      </c>
      <c r="G34" s="7">
        <v>4.393379</v>
      </c>
      <c r="H34" s="8">
        <f t="shared" si="0"/>
        <v>0.399963533280194</v>
      </c>
    </row>
    <row r="35" customFormat="1" spans="1:8">
      <c r="A35" s="10" t="s">
        <v>22</v>
      </c>
      <c r="B35" s="10">
        <v>30</v>
      </c>
      <c r="C35" s="11">
        <v>460526</v>
      </c>
      <c r="D35" s="11">
        <v>277969</v>
      </c>
      <c r="E35" s="6">
        <v>575.6843</v>
      </c>
      <c r="F35" s="6">
        <v>211.9271</v>
      </c>
      <c r="G35" s="7">
        <v>6.376822</v>
      </c>
      <c r="H35" s="8">
        <f t="shared" si="0"/>
        <v>0.36813076194713</v>
      </c>
    </row>
    <row r="36" customFormat="1" spans="1:8">
      <c r="A36" s="10" t="s">
        <v>22</v>
      </c>
      <c r="B36" s="10">
        <v>35</v>
      </c>
      <c r="C36" s="11">
        <v>276053</v>
      </c>
      <c r="D36" s="11">
        <v>174118</v>
      </c>
      <c r="E36" s="6">
        <v>657.781</v>
      </c>
      <c r="F36" s="6">
        <v>229.2303</v>
      </c>
      <c r="G36" s="7">
        <v>7.209863</v>
      </c>
      <c r="H36" s="8">
        <f t="shared" si="0"/>
        <v>0.348490303003583</v>
      </c>
    </row>
    <row r="37" customFormat="1" spans="1:8">
      <c r="A37" s="10" t="s">
        <v>22</v>
      </c>
      <c r="B37" s="10">
        <v>40</v>
      </c>
      <c r="C37" s="11">
        <v>293975</v>
      </c>
      <c r="D37" s="11">
        <v>177473</v>
      </c>
      <c r="E37" s="6">
        <v>671.8652</v>
      </c>
      <c r="F37" s="6">
        <v>228.2393</v>
      </c>
      <c r="G37" s="7">
        <v>7.434128</v>
      </c>
      <c r="H37" s="8">
        <f t="shared" si="0"/>
        <v>0.339709959676435</v>
      </c>
    </row>
    <row r="38" customFormat="1" spans="1:8">
      <c r="A38" s="10" t="s">
        <v>22</v>
      </c>
      <c r="B38" s="10">
        <v>45</v>
      </c>
      <c r="C38" s="11">
        <v>236917</v>
      </c>
      <c r="D38" s="11">
        <v>144263</v>
      </c>
      <c r="E38" s="6">
        <v>736.0955</v>
      </c>
      <c r="F38" s="6">
        <v>247.8193</v>
      </c>
      <c r="G38" s="7">
        <v>7.949495</v>
      </c>
      <c r="H38" s="8">
        <f t="shared" si="0"/>
        <v>0.336667321020167</v>
      </c>
    </row>
    <row r="39" customFormat="1" spans="1:8">
      <c r="A39" s="10" t="s">
        <v>22</v>
      </c>
      <c r="B39" s="10">
        <v>50</v>
      </c>
      <c r="C39" s="11">
        <v>245380</v>
      </c>
      <c r="D39" s="11">
        <v>148196</v>
      </c>
      <c r="E39" s="6">
        <v>715.1708</v>
      </c>
      <c r="F39" s="6">
        <v>239.936</v>
      </c>
      <c r="G39" s="7">
        <v>7.777375</v>
      </c>
      <c r="H39" s="8">
        <f t="shared" si="0"/>
        <v>0.335494681829851</v>
      </c>
    </row>
    <row r="40" customFormat="1" spans="1:8">
      <c r="A40" s="10" t="s">
        <v>22</v>
      </c>
      <c r="B40" s="10">
        <v>55</v>
      </c>
      <c r="C40" s="11">
        <v>152247</v>
      </c>
      <c r="D40" s="11">
        <v>93447</v>
      </c>
      <c r="E40" s="6">
        <v>800.6446</v>
      </c>
      <c r="F40" s="6">
        <v>263.8317</v>
      </c>
      <c r="G40" s="7">
        <v>8.758986</v>
      </c>
      <c r="H40" s="8">
        <f t="shared" si="0"/>
        <v>0.329524110947604</v>
      </c>
    </row>
    <row r="41" customFormat="1" spans="1:8">
      <c r="A41" s="10" t="s">
        <v>22</v>
      </c>
      <c r="B41" s="10">
        <v>60</v>
      </c>
      <c r="C41" s="11">
        <v>156547</v>
      </c>
      <c r="D41" s="11">
        <v>91818</v>
      </c>
      <c r="E41" s="6">
        <v>769.5103</v>
      </c>
      <c r="F41" s="6">
        <v>252.8102</v>
      </c>
      <c r="G41" s="7">
        <v>8.881668</v>
      </c>
      <c r="H41" s="8">
        <f t="shared" si="0"/>
        <v>0.3285338740755</v>
      </c>
    </row>
    <row r="42" customFormat="1" spans="1:8">
      <c r="A42" s="10" t="s">
        <v>22</v>
      </c>
      <c r="B42" s="10">
        <v>65</v>
      </c>
      <c r="C42" s="11">
        <v>107728</v>
      </c>
      <c r="D42" s="11">
        <v>61215</v>
      </c>
      <c r="E42" s="6">
        <v>849.0113</v>
      </c>
      <c r="F42" s="6">
        <v>269.2489</v>
      </c>
      <c r="G42" s="7">
        <v>9.70022</v>
      </c>
      <c r="H42" s="8">
        <f t="shared" si="0"/>
        <v>0.317132292585505</v>
      </c>
    </row>
    <row r="43" customFormat="1" spans="1:8">
      <c r="A43" s="10" t="s">
        <v>22</v>
      </c>
      <c r="B43" s="10">
        <v>70</v>
      </c>
      <c r="C43" s="11">
        <v>82323</v>
      </c>
      <c r="D43" s="11">
        <v>43992</v>
      </c>
      <c r="E43" s="6">
        <v>901.0712</v>
      </c>
      <c r="F43" s="6">
        <v>282.5102</v>
      </c>
      <c r="G43" s="7">
        <v>9.972085</v>
      </c>
      <c r="H43" s="8">
        <f t="shared" si="0"/>
        <v>0.313527055353672</v>
      </c>
    </row>
    <row r="44" customFormat="1" spans="1:8">
      <c r="A44" s="10" t="s">
        <v>22</v>
      </c>
      <c r="B44" s="10">
        <v>75</v>
      </c>
      <c r="C44" s="11">
        <v>42508</v>
      </c>
      <c r="D44" s="11">
        <v>21862</v>
      </c>
      <c r="E44" s="6">
        <v>1004.3663</v>
      </c>
      <c r="F44" s="6">
        <v>303.6733</v>
      </c>
      <c r="G44" s="7">
        <v>10.646784</v>
      </c>
      <c r="H44" s="8">
        <f t="shared" si="0"/>
        <v>0.302353135504447</v>
      </c>
    </row>
    <row r="45" customFormat="1" spans="1:8">
      <c r="A45" s="10" t="s">
        <v>22</v>
      </c>
      <c r="B45" s="10">
        <v>80</v>
      </c>
      <c r="C45" s="11">
        <v>26781</v>
      </c>
      <c r="D45" s="11">
        <v>12559</v>
      </c>
      <c r="E45" s="6">
        <v>1071.7234</v>
      </c>
      <c r="F45" s="6">
        <v>321.3787</v>
      </c>
      <c r="G45" s="7">
        <v>10.850863</v>
      </c>
      <c r="H45" s="8">
        <f t="shared" si="0"/>
        <v>0.299870936848071</v>
      </c>
    </row>
    <row r="46" customFormat="1" spans="1:8">
      <c r="A46" s="10" t="s">
        <v>22</v>
      </c>
      <c r="B46" s="10">
        <v>85</v>
      </c>
      <c r="C46" s="11">
        <v>3759</v>
      </c>
      <c r="D46" s="11">
        <v>1552</v>
      </c>
      <c r="E46" s="6">
        <v>1083.3473</v>
      </c>
      <c r="F46" s="6">
        <v>338.458</v>
      </c>
      <c r="G46" s="7">
        <v>10.981958</v>
      </c>
      <c r="H46" s="8">
        <f t="shared" si="0"/>
        <v>0.312418741432226</v>
      </c>
    </row>
    <row r="47" customFormat="1" spans="1:8">
      <c r="A47" s="10" t="s">
        <v>22</v>
      </c>
      <c r="B47" s="10" t="s">
        <v>21</v>
      </c>
      <c r="C47" s="11">
        <v>569231</v>
      </c>
      <c r="D47" s="11">
        <v>221613</v>
      </c>
      <c r="E47" s="6">
        <v>510.7847</v>
      </c>
      <c r="F47" s="6">
        <v>175.9978</v>
      </c>
      <c r="G47" s="7">
        <v>5.970146</v>
      </c>
      <c r="H47" s="8">
        <f t="shared" si="0"/>
        <v>0.344563570521983</v>
      </c>
    </row>
    <row r="48" customFormat="1" spans="1:8">
      <c r="A48" s="10" t="s">
        <v>23</v>
      </c>
      <c r="B48" s="10">
        <v>20</v>
      </c>
      <c r="C48" s="11">
        <v>1209</v>
      </c>
      <c r="D48" s="10">
        <v>446</v>
      </c>
      <c r="E48" s="6">
        <v>561.9495</v>
      </c>
      <c r="F48" s="6">
        <v>182.9837</v>
      </c>
      <c r="G48" s="7">
        <v>6.020179</v>
      </c>
      <c r="H48" s="8">
        <f t="shared" si="0"/>
        <v>0.325623031962837</v>
      </c>
    </row>
    <row r="49" customFormat="1" spans="1:8">
      <c r="A49" s="10" t="s">
        <v>23</v>
      </c>
      <c r="B49" s="10">
        <v>25</v>
      </c>
      <c r="C49" s="11">
        <v>3131</v>
      </c>
      <c r="D49" s="11">
        <v>1362</v>
      </c>
      <c r="E49" s="6">
        <v>532.852</v>
      </c>
      <c r="F49" s="6">
        <v>179.9872</v>
      </c>
      <c r="G49" s="7">
        <v>5.471365</v>
      </c>
      <c r="H49" s="8">
        <f t="shared" si="0"/>
        <v>0.337780847214611</v>
      </c>
    </row>
    <row r="50" customFormat="1" spans="1:8">
      <c r="A50" s="10" t="s">
        <v>23</v>
      </c>
      <c r="B50" s="10">
        <v>30</v>
      </c>
      <c r="C50" s="11">
        <v>3731</v>
      </c>
      <c r="D50" s="11">
        <v>1551</v>
      </c>
      <c r="E50" s="6">
        <v>696.2866</v>
      </c>
      <c r="F50" s="6">
        <v>213.6383</v>
      </c>
      <c r="G50" s="7">
        <v>6.548033</v>
      </c>
      <c r="H50" s="8">
        <f t="shared" si="0"/>
        <v>0.306825235470566</v>
      </c>
    </row>
    <row r="51" customFormat="1" spans="1:8">
      <c r="A51" s="10" t="s">
        <v>23</v>
      </c>
      <c r="B51" s="10">
        <v>35</v>
      </c>
      <c r="C51" s="11">
        <v>3018</v>
      </c>
      <c r="D51" s="11">
        <v>1251</v>
      </c>
      <c r="E51" s="6">
        <v>706.932</v>
      </c>
      <c r="F51" s="6">
        <v>228.4546</v>
      </c>
      <c r="G51" s="7">
        <v>7.112709</v>
      </c>
      <c r="H51" s="8">
        <f t="shared" si="0"/>
        <v>0.323163472582936</v>
      </c>
    </row>
    <row r="52" customFormat="1" spans="1:8">
      <c r="A52" s="10" t="s">
        <v>23</v>
      </c>
      <c r="B52" s="10">
        <v>40</v>
      </c>
      <c r="C52" s="11">
        <v>2777</v>
      </c>
      <c r="D52" s="11">
        <v>1176</v>
      </c>
      <c r="E52" s="6">
        <v>556.1918</v>
      </c>
      <c r="F52" s="6">
        <v>180.7819</v>
      </c>
      <c r="G52" s="7">
        <v>5.875</v>
      </c>
      <c r="H52" s="8">
        <f t="shared" si="0"/>
        <v>0.32503517671422</v>
      </c>
    </row>
    <row r="53" customFormat="1" spans="1:8">
      <c r="A53" s="10" t="s">
        <v>23</v>
      </c>
      <c r="B53" s="10">
        <v>45</v>
      </c>
      <c r="C53" s="11">
        <v>11303</v>
      </c>
      <c r="D53" s="11">
        <v>1953</v>
      </c>
      <c r="E53" s="6">
        <v>629.8422</v>
      </c>
      <c r="F53" s="6">
        <v>206.03</v>
      </c>
      <c r="G53" s="7">
        <v>6.439836</v>
      </c>
      <c r="H53" s="8">
        <f t="shared" si="0"/>
        <v>0.32711368022022</v>
      </c>
    </row>
    <row r="54" customFormat="1" spans="1:8">
      <c r="A54" s="10" t="s">
        <v>23</v>
      </c>
      <c r="B54" s="10">
        <v>50</v>
      </c>
      <c r="C54" s="11">
        <v>2256</v>
      </c>
      <c r="D54" s="10">
        <v>956</v>
      </c>
      <c r="E54" s="6">
        <v>721.9237</v>
      </c>
      <c r="F54" s="6">
        <v>240.0501</v>
      </c>
      <c r="G54" s="7">
        <v>6.960251</v>
      </c>
      <c r="H54" s="8">
        <f t="shared" si="0"/>
        <v>0.332514502571394</v>
      </c>
    </row>
    <row r="55" customFormat="1" spans="1:8">
      <c r="A55" s="10" t="s">
        <v>23</v>
      </c>
      <c r="B55" s="10">
        <v>55</v>
      </c>
      <c r="C55" s="11">
        <v>1464</v>
      </c>
      <c r="D55" s="10">
        <v>595</v>
      </c>
      <c r="E55" s="6">
        <v>841.9023</v>
      </c>
      <c r="F55" s="6">
        <v>273.4736</v>
      </c>
      <c r="G55" s="7">
        <v>8.746218</v>
      </c>
      <c r="H55" s="8">
        <f t="shared" si="0"/>
        <v>0.324828189684242</v>
      </c>
    </row>
    <row r="56" customFormat="1" spans="1:8">
      <c r="A56" s="10" t="s">
        <v>23</v>
      </c>
      <c r="B56" s="10">
        <v>60</v>
      </c>
      <c r="C56" s="10">
        <v>965</v>
      </c>
      <c r="D56" s="10">
        <v>356</v>
      </c>
      <c r="E56" s="6">
        <v>877.8412</v>
      </c>
      <c r="F56" s="6">
        <v>283.5378</v>
      </c>
      <c r="G56" s="7">
        <v>9.401685</v>
      </c>
      <c r="H56" s="8">
        <f t="shared" si="0"/>
        <v>0.322994409467225</v>
      </c>
    </row>
    <row r="57" customFormat="1" spans="1:8">
      <c r="A57" s="10" t="s">
        <v>23</v>
      </c>
      <c r="B57" s="10">
        <v>65</v>
      </c>
      <c r="C57" s="10">
        <v>719</v>
      </c>
      <c r="D57" s="10">
        <v>258</v>
      </c>
      <c r="E57" s="6">
        <v>814.1683</v>
      </c>
      <c r="F57" s="6">
        <v>257.8452</v>
      </c>
      <c r="G57" s="7">
        <v>7.906976</v>
      </c>
      <c r="H57" s="8">
        <f t="shared" si="0"/>
        <v>0.316697665580937</v>
      </c>
    </row>
    <row r="58" customFormat="1" spans="1:8">
      <c r="A58" s="10" t="s">
        <v>23</v>
      </c>
      <c r="B58" s="10">
        <v>70</v>
      </c>
      <c r="C58" s="10">
        <v>477</v>
      </c>
      <c r="D58" s="10">
        <v>178</v>
      </c>
      <c r="E58" s="6">
        <v>1111.9501</v>
      </c>
      <c r="F58" s="6">
        <v>328.6497</v>
      </c>
      <c r="G58" s="7">
        <v>10.235955</v>
      </c>
      <c r="H58" s="8">
        <f t="shared" si="0"/>
        <v>0.295561554425869</v>
      </c>
    </row>
    <row r="59" customFormat="1" spans="1:8">
      <c r="A59" s="10" t="s">
        <v>23</v>
      </c>
      <c r="B59" s="10">
        <v>75</v>
      </c>
      <c r="C59" s="10">
        <v>274</v>
      </c>
      <c r="D59" s="10">
        <v>61</v>
      </c>
      <c r="E59" s="6">
        <v>979.2409</v>
      </c>
      <c r="F59" s="6">
        <v>223.4934</v>
      </c>
      <c r="G59" s="7">
        <v>7.360655</v>
      </c>
      <c r="H59" s="8">
        <f t="shared" si="0"/>
        <v>0.228231275879102</v>
      </c>
    </row>
    <row r="60" customFormat="1" spans="1:8">
      <c r="A60" s="10" t="s">
        <v>23</v>
      </c>
      <c r="B60" s="10">
        <v>80</v>
      </c>
      <c r="C60" s="10">
        <v>192</v>
      </c>
      <c r="D60" s="10">
        <v>35</v>
      </c>
      <c r="E60" s="6">
        <v>1138.2331</v>
      </c>
      <c r="F60" s="6">
        <v>307.0848</v>
      </c>
      <c r="G60" s="7">
        <v>11.8</v>
      </c>
      <c r="H60" s="8">
        <f t="shared" si="0"/>
        <v>0.269790783627712</v>
      </c>
    </row>
    <row r="61" customFormat="1" spans="1:8">
      <c r="A61" s="10" t="s">
        <v>23</v>
      </c>
      <c r="B61" s="10">
        <v>85</v>
      </c>
      <c r="C61" s="10">
        <v>32</v>
      </c>
      <c r="D61" s="10">
        <v>4</v>
      </c>
      <c r="E61" s="6">
        <v>691.045</v>
      </c>
      <c r="F61" s="6">
        <v>196.0042</v>
      </c>
      <c r="G61" s="7">
        <v>11.25</v>
      </c>
      <c r="H61" s="8">
        <f t="shared" si="0"/>
        <v>0.283634495582777</v>
      </c>
    </row>
    <row r="62" customFormat="1" spans="1:8">
      <c r="A62" s="10" t="s">
        <v>23</v>
      </c>
      <c r="B62" s="10" t="s">
        <v>21</v>
      </c>
      <c r="C62" s="11">
        <v>726648</v>
      </c>
      <c r="D62" s="11">
        <v>199600</v>
      </c>
      <c r="E62" s="6">
        <v>764.6163</v>
      </c>
      <c r="F62" s="6">
        <v>268.2389</v>
      </c>
      <c r="G62" s="7">
        <v>7.897535</v>
      </c>
      <c r="H62" s="8">
        <f t="shared" si="0"/>
        <v>0.35081504278682</v>
      </c>
    </row>
    <row r="65" s="1" customFormat="1" spans="1:2">
      <c r="A65" s="1" t="s">
        <v>24</v>
      </c>
      <c r="B65" s="1" t="s">
        <v>25</v>
      </c>
    </row>
    <row r="66" ht="153" customHeight="1" spans="1:8">
      <c r="A66" s="9" t="s">
        <v>26</v>
      </c>
      <c r="B66" s="3"/>
      <c r="C66" s="3"/>
      <c r="D66" s="3"/>
      <c r="E66" s="3"/>
      <c r="F66" s="3"/>
      <c r="G66" s="3"/>
      <c r="H66" s="3"/>
    </row>
    <row r="68" spans="1:9">
      <c r="A68" t="s">
        <v>27</v>
      </c>
      <c r="B68" t="s">
        <v>28</v>
      </c>
      <c r="C68" t="s">
        <v>29</v>
      </c>
      <c r="D68" t="s">
        <v>10</v>
      </c>
      <c r="E68" t="s">
        <v>11</v>
      </c>
      <c r="F68" t="s">
        <v>30</v>
      </c>
      <c r="G68" t="s">
        <v>13</v>
      </c>
      <c r="I68" t="s">
        <v>31</v>
      </c>
    </row>
    <row r="69" spans="1:9">
      <c r="A69" s="10" t="s">
        <v>32</v>
      </c>
      <c r="B69" s="11">
        <v>2227622</v>
      </c>
      <c r="C69" s="10">
        <v>0</v>
      </c>
      <c r="D69" s="10">
        <v>0</v>
      </c>
      <c r="E69" s="10">
        <v>0</v>
      </c>
      <c r="F69" s="10">
        <v>0</v>
      </c>
      <c r="G69" s="10"/>
      <c r="H69" s="10">
        <v>0</v>
      </c>
      <c r="I69" s="8">
        <f t="shared" ref="I69:I75" si="1">B69/$B$8</f>
        <v>0.316301057814679</v>
      </c>
    </row>
    <row r="70" spans="1:9">
      <c r="A70" s="10" t="s">
        <v>33</v>
      </c>
      <c r="B70" s="11">
        <v>761772</v>
      </c>
      <c r="C70" s="11">
        <v>761420</v>
      </c>
      <c r="D70" s="6">
        <v>618.8845</v>
      </c>
      <c r="E70" s="6">
        <v>225.9136</v>
      </c>
      <c r="F70" s="7">
        <v>6.863956</v>
      </c>
      <c r="G70" s="8">
        <f t="shared" ref="G70:G75" si="2">E70/D70</f>
        <v>0.365033540183992</v>
      </c>
      <c r="H70">
        <v>1</v>
      </c>
      <c r="I70" s="8">
        <f t="shared" si="1"/>
        <v>0.108164351677979</v>
      </c>
    </row>
    <row r="71" spans="1:9">
      <c r="A71" s="10" t="s">
        <v>34</v>
      </c>
      <c r="B71" s="11">
        <v>519580</v>
      </c>
      <c r="C71" s="11">
        <v>519520</v>
      </c>
      <c r="D71" s="6">
        <v>1284.6035</v>
      </c>
      <c r="E71" s="6">
        <v>440.2338</v>
      </c>
      <c r="F71" s="7">
        <v>14.694392</v>
      </c>
      <c r="G71" s="8">
        <f t="shared" si="2"/>
        <v>0.342700140549205</v>
      </c>
      <c r="H71" s="10">
        <v>2</v>
      </c>
      <c r="I71" s="8">
        <f t="shared" si="1"/>
        <v>0.0737753997847709</v>
      </c>
    </row>
    <row r="72" spans="1:9">
      <c r="A72" s="10" t="s">
        <v>35</v>
      </c>
      <c r="B72" s="11">
        <v>153751</v>
      </c>
      <c r="C72" s="11">
        <v>153751</v>
      </c>
      <c r="D72" s="6">
        <v>2593.7446</v>
      </c>
      <c r="E72" s="6">
        <v>793.077</v>
      </c>
      <c r="F72" s="7">
        <v>29.41255</v>
      </c>
      <c r="G72" s="8">
        <f t="shared" si="2"/>
        <v>0.305765263087198</v>
      </c>
      <c r="H72" s="10">
        <v>3</v>
      </c>
      <c r="I72" s="8">
        <f t="shared" si="1"/>
        <v>0.0218311742028336</v>
      </c>
    </row>
    <row r="73" spans="1:9">
      <c r="A73" s="10" t="s">
        <v>36</v>
      </c>
      <c r="B73" s="11">
        <v>531618</v>
      </c>
      <c r="C73" s="11">
        <v>531322</v>
      </c>
      <c r="D73" s="6">
        <v>544.4937</v>
      </c>
      <c r="E73" s="6">
        <v>205.2398</v>
      </c>
      <c r="F73" s="7">
        <v>6.208818</v>
      </c>
      <c r="G73" s="8">
        <f t="shared" si="2"/>
        <v>0.376936959968499</v>
      </c>
      <c r="H73" s="10">
        <v>4</v>
      </c>
      <c r="I73" s="8">
        <f t="shared" si="1"/>
        <v>0.0754846808629669</v>
      </c>
    </row>
    <row r="74" spans="1:9">
      <c r="A74" s="10" t="s">
        <v>37</v>
      </c>
      <c r="B74" s="11">
        <v>436182</v>
      </c>
      <c r="C74" s="11">
        <v>435841</v>
      </c>
      <c r="D74" s="6">
        <v>401.3335</v>
      </c>
      <c r="E74" s="6">
        <v>153.8832</v>
      </c>
      <c r="F74" s="7">
        <v>4.568833</v>
      </c>
      <c r="G74" s="8">
        <f t="shared" si="2"/>
        <v>0.383429741100606</v>
      </c>
      <c r="H74" s="10">
        <v>5</v>
      </c>
      <c r="I74" s="8">
        <f t="shared" si="1"/>
        <v>0.0619336799509622</v>
      </c>
    </row>
    <row r="75" spans="1:9">
      <c r="A75" s="10" t="s">
        <v>38</v>
      </c>
      <c r="B75" s="11">
        <v>2412202</v>
      </c>
      <c r="C75" s="11">
        <v>1425960</v>
      </c>
      <c r="D75" s="6">
        <v>242.3892</v>
      </c>
      <c r="E75" s="6">
        <v>95.9146</v>
      </c>
      <c r="F75" s="7">
        <v>2.658884</v>
      </c>
      <c r="G75" s="8">
        <f t="shared" si="2"/>
        <v>0.395704924146785</v>
      </c>
      <c r="H75" s="10">
        <v>6</v>
      </c>
      <c r="I75" s="8">
        <f t="shared" si="1"/>
        <v>0.342509655705808</v>
      </c>
    </row>
    <row r="78" s="1" customFormat="1" spans="1:2">
      <c r="A78" s="1" t="s">
        <v>39</v>
      </c>
      <c r="B78" s="1" t="s">
        <v>40</v>
      </c>
    </row>
    <row r="80" ht="73" customHeight="1" spans="1:8">
      <c r="A80" s="9" t="s">
        <v>41</v>
      </c>
      <c r="B80" s="3"/>
      <c r="C80" s="3"/>
      <c r="D80" s="3"/>
      <c r="E80" s="3"/>
      <c r="F80" s="3"/>
      <c r="G80" s="3"/>
      <c r="H80" s="3"/>
    </row>
    <row r="83" spans="1:12">
      <c r="A83" t="s">
        <v>42</v>
      </c>
      <c r="B83" t="s">
        <v>28</v>
      </c>
      <c r="C83" t="s">
        <v>29</v>
      </c>
      <c r="D83" t="s">
        <v>10</v>
      </c>
      <c r="E83" t="s">
        <v>11</v>
      </c>
      <c r="F83" t="s">
        <v>30</v>
      </c>
      <c r="G83" t="s">
        <v>13</v>
      </c>
      <c r="H83" t="s">
        <v>31</v>
      </c>
      <c r="I83" t="s">
        <v>43</v>
      </c>
      <c r="J83" t="s">
        <v>44</v>
      </c>
      <c r="K83" t="s">
        <v>45</v>
      </c>
      <c r="L83" t="s">
        <v>46</v>
      </c>
    </row>
    <row r="84" hidden="1" spans="1:7">
      <c r="A84">
        <v>0</v>
      </c>
      <c r="B84" s="4">
        <v>3078490</v>
      </c>
      <c r="C84" s="4">
        <v>589785</v>
      </c>
      <c r="D84">
        <v>176.2224</v>
      </c>
      <c r="E84">
        <v>71.2599</v>
      </c>
      <c r="F84">
        <v>1.88469</v>
      </c>
      <c r="G84" s="10">
        <f t="shared" ref="G84:G95" si="3">E84/D84</f>
        <v>0.404374812736633</v>
      </c>
    </row>
    <row r="85" spans="1:12">
      <c r="A85">
        <v>1</v>
      </c>
      <c r="B85" s="4">
        <v>1202105</v>
      </c>
      <c r="C85" s="4">
        <v>1190732</v>
      </c>
      <c r="D85" s="6">
        <v>100.9078</v>
      </c>
      <c r="E85" s="6">
        <v>44.3634</v>
      </c>
      <c r="F85" s="7">
        <v>2.303933</v>
      </c>
      <c r="G85" s="8">
        <f t="shared" si="3"/>
        <v>0.439642921558096</v>
      </c>
      <c r="H85" s="12">
        <f t="shared" ref="H85:H94" si="4">B85/SUM($B$85:$B$94)</f>
        <v>0.370681414510201</v>
      </c>
      <c r="I85" s="8">
        <f t="shared" ref="I85:I94" si="5">K85/SUM($K$85:$K$94)</f>
        <v>0.0535823641217038</v>
      </c>
      <c r="J85" s="8">
        <f t="shared" ref="J85:J94" si="6">L85/SUM($L$85:$L$94)</f>
        <v>0.0665945108354298</v>
      </c>
      <c r="K85">
        <f t="shared" ref="K85:K94" si="7">C85*D85</f>
        <v>120154146.5096</v>
      </c>
      <c r="L85">
        <f t="shared" ref="L85:L94" si="8">C85*E85</f>
        <v>52824920.0088</v>
      </c>
    </row>
    <row r="86" spans="1:12">
      <c r="A86" s="10">
        <v>2</v>
      </c>
      <c r="B86" s="11">
        <v>572835</v>
      </c>
      <c r="C86" s="11">
        <v>572634</v>
      </c>
      <c r="D86" s="6">
        <v>231.1792</v>
      </c>
      <c r="E86" s="6">
        <v>101.2489</v>
      </c>
      <c r="F86" s="7">
        <v>4.131214</v>
      </c>
      <c r="G86" s="8">
        <f t="shared" si="3"/>
        <v>0.437967170056822</v>
      </c>
      <c r="H86" s="12">
        <f t="shared" si="4"/>
        <v>0.176639551520833</v>
      </c>
      <c r="I86" s="8">
        <f t="shared" si="5"/>
        <v>0.0590349222419875</v>
      </c>
      <c r="J86" s="8">
        <f t="shared" si="6"/>
        <v>0.0730915260225342</v>
      </c>
      <c r="K86">
        <f t="shared" si="7"/>
        <v>132381070.0128</v>
      </c>
      <c r="L86">
        <f t="shared" si="8"/>
        <v>57978562.6026</v>
      </c>
    </row>
    <row r="87" spans="1:12">
      <c r="A87" s="10">
        <v>3</v>
      </c>
      <c r="B87" s="11">
        <v>535304</v>
      </c>
      <c r="C87" s="11">
        <v>535203</v>
      </c>
      <c r="D87" s="6">
        <v>433.1686</v>
      </c>
      <c r="E87" s="6">
        <v>181.8073</v>
      </c>
      <c r="F87" s="7">
        <v>6.740362</v>
      </c>
      <c r="G87" s="8">
        <f t="shared" si="3"/>
        <v>0.419714863912112</v>
      </c>
      <c r="H87" s="12">
        <f t="shared" si="4"/>
        <v>0.165066482472803</v>
      </c>
      <c r="I87" s="8">
        <f t="shared" si="5"/>
        <v>0.103385257807729</v>
      </c>
      <c r="J87" s="8">
        <f t="shared" si="6"/>
        <v>0.1226674794191</v>
      </c>
      <c r="K87">
        <f t="shared" si="7"/>
        <v>231833134.2258</v>
      </c>
      <c r="L87">
        <f t="shared" si="8"/>
        <v>97303812.3819</v>
      </c>
    </row>
    <row r="88" spans="1:12">
      <c r="A88" s="10">
        <v>4</v>
      </c>
      <c r="B88" s="11">
        <v>271843</v>
      </c>
      <c r="C88" s="11">
        <v>271818</v>
      </c>
      <c r="D88" s="6">
        <v>720.6709</v>
      </c>
      <c r="E88" s="6">
        <v>291.7926</v>
      </c>
      <c r="F88" s="7">
        <v>10.069605</v>
      </c>
      <c r="G88" s="8">
        <f t="shared" si="3"/>
        <v>0.404890221042642</v>
      </c>
      <c r="H88" s="12">
        <f t="shared" si="4"/>
        <v>0.0838255791005748</v>
      </c>
      <c r="I88" s="8">
        <f t="shared" si="5"/>
        <v>0.0873571198822617</v>
      </c>
      <c r="J88" s="8">
        <f t="shared" si="6"/>
        <v>0.0999889646768658</v>
      </c>
      <c r="K88">
        <f t="shared" si="7"/>
        <v>195891322.6962</v>
      </c>
      <c r="L88">
        <f t="shared" si="8"/>
        <v>79314480.9468</v>
      </c>
    </row>
    <row r="89" spans="1:12">
      <c r="A89" s="10">
        <v>5</v>
      </c>
      <c r="B89" s="11">
        <v>224183</v>
      </c>
      <c r="C89" s="11">
        <v>224170</v>
      </c>
      <c r="D89" s="6">
        <v>1066.2545</v>
      </c>
      <c r="E89" s="6">
        <v>417.8255</v>
      </c>
      <c r="F89" s="7">
        <v>13.636989</v>
      </c>
      <c r="G89" s="8">
        <f t="shared" si="3"/>
        <v>0.391862824494527</v>
      </c>
      <c r="H89" s="12">
        <f t="shared" si="4"/>
        <v>0.0691291289439278</v>
      </c>
      <c r="I89" s="8">
        <f t="shared" si="5"/>
        <v>0.106591230882695</v>
      </c>
      <c r="J89" s="8">
        <f t="shared" si="6"/>
        <v>0.11807882381418</v>
      </c>
      <c r="K89">
        <f t="shared" si="7"/>
        <v>239022271.265</v>
      </c>
      <c r="L89">
        <f t="shared" si="8"/>
        <v>93663942.335</v>
      </c>
    </row>
    <row r="90" spans="1:12">
      <c r="A90" s="10">
        <v>6</v>
      </c>
      <c r="B90" s="11">
        <v>129632</v>
      </c>
      <c r="C90" s="11">
        <v>129621</v>
      </c>
      <c r="D90" s="6">
        <v>1486.3607</v>
      </c>
      <c r="E90" s="6">
        <v>555.9443</v>
      </c>
      <c r="F90" s="7">
        <v>17.160614</v>
      </c>
      <c r="G90" s="8">
        <f t="shared" si="3"/>
        <v>0.374030543191838</v>
      </c>
      <c r="H90" s="12">
        <f t="shared" si="4"/>
        <v>0.0399733576732368</v>
      </c>
      <c r="I90" s="8">
        <f t="shared" si="5"/>
        <v>0.0859177093806716</v>
      </c>
      <c r="J90" s="8">
        <f t="shared" si="6"/>
        <v>0.0908460888471063</v>
      </c>
      <c r="K90">
        <f t="shared" si="7"/>
        <v>192663560.2947</v>
      </c>
      <c r="L90">
        <f t="shared" si="8"/>
        <v>72062056.1103</v>
      </c>
    </row>
    <row r="91" spans="1:12">
      <c r="A91" s="10">
        <v>7</v>
      </c>
      <c r="B91" s="11">
        <v>101106</v>
      </c>
      <c r="C91" s="11">
        <v>101105</v>
      </c>
      <c r="D91" s="6">
        <v>1968.572</v>
      </c>
      <c r="E91" s="6">
        <v>710.5381</v>
      </c>
      <c r="F91" s="7">
        <v>20.927421</v>
      </c>
      <c r="G91" s="8">
        <f t="shared" si="3"/>
        <v>0.360940874908309</v>
      </c>
      <c r="H91" s="12">
        <f t="shared" si="4"/>
        <v>0.031177072797691</v>
      </c>
      <c r="I91" s="8">
        <f t="shared" si="5"/>
        <v>0.0887579055718205</v>
      </c>
      <c r="J91" s="8">
        <f t="shared" si="6"/>
        <v>0.0905648326538304</v>
      </c>
      <c r="K91">
        <f t="shared" si="7"/>
        <v>199032472.06</v>
      </c>
      <c r="L91">
        <f t="shared" si="8"/>
        <v>71838954.6005</v>
      </c>
    </row>
    <row r="92" spans="1:12">
      <c r="A92" s="10">
        <v>8</v>
      </c>
      <c r="B92" s="11">
        <v>107610</v>
      </c>
      <c r="C92" s="11">
        <v>107608</v>
      </c>
      <c r="D92" s="6">
        <v>2801.5033</v>
      </c>
      <c r="E92" s="6">
        <v>934.4431</v>
      </c>
      <c r="F92" s="7">
        <v>25.79022</v>
      </c>
      <c r="G92" s="8">
        <f t="shared" si="3"/>
        <v>0.333550597638061</v>
      </c>
      <c r="H92" s="12">
        <f t="shared" si="4"/>
        <v>0.0331826479512544</v>
      </c>
      <c r="I92" s="8">
        <f t="shared" si="5"/>
        <v>0.134436998145967</v>
      </c>
      <c r="J92" s="8">
        <f t="shared" si="6"/>
        <v>0.126764312764942</v>
      </c>
      <c r="K92">
        <f t="shared" si="7"/>
        <v>301464167.1064</v>
      </c>
      <c r="L92">
        <f t="shared" si="8"/>
        <v>100553553.1048</v>
      </c>
    </row>
    <row r="93" spans="1:12">
      <c r="A93" s="10">
        <v>9</v>
      </c>
      <c r="B93" s="11">
        <v>70174</v>
      </c>
      <c r="C93" s="11">
        <v>70172</v>
      </c>
      <c r="D93" s="6">
        <v>4632.5666</v>
      </c>
      <c r="E93" s="6">
        <v>1374.6819</v>
      </c>
      <c r="F93" s="7">
        <v>33.546015</v>
      </c>
      <c r="G93" s="8">
        <f t="shared" si="3"/>
        <v>0.29674304088796</v>
      </c>
      <c r="H93" s="12">
        <f t="shared" si="4"/>
        <v>0.0216388731282532</v>
      </c>
      <c r="I93" s="8">
        <f t="shared" si="5"/>
        <v>0.144966827514859</v>
      </c>
      <c r="J93" s="8">
        <f t="shared" si="6"/>
        <v>0.121608982371975</v>
      </c>
      <c r="K93">
        <f t="shared" si="7"/>
        <v>325076463.4552</v>
      </c>
      <c r="L93">
        <f t="shared" si="8"/>
        <v>96464178.2868</v>
      </c>
    </row>
    <row r="94" spans="1:12">
      <c r="A94" s="10">
        <v>10</v>
      </c>
      <c r="B94" s="11">
        <v>28168</v>
      </c>
      <c r="C94" s="11">
        <v>28166</v>
      </c>
      <c r="D94" s="6">
        <v>10825.1455</v>
      </c>
      <c r="E94" s="6">
        <v>2528.8605</v>
      </c>
      <c r="F94" s="7">
        <v>48.487467</v>
      </c>
      <c r="G94" s="8">
        <f t="shared" si="3"/>
        <v>0.233609839239574</v>
      </c>
      <c r="H94" s="12">
        <f t="shared" si="4"/>
        <v>0.00868589190122604</v>
      </c>
      <c r="I94" s="8">
        <f t="shared" si="5"/>
        <v>0.135969664450306</v>
      </c>
      <c r="J94" s="8">
        <f t="shared" si="6"/>
        <v>0.0897944785940371</v>
      </c>
      <c r="K94">
        <f t="shared" si="7"/>
        <v>304901048.153</v>
      </c>
      <c r="L94">
        <f t="shared" si="8"/>
        <v>71227884.843</v>
      </c>
    </row>
    <row r="95" hidden="1" spans="1:7">
      <c r="A95" t="s">
        <v>47</v>
      </c>
      <c r="B95" s="4">
        <v>721277</v>
      </c>
      <c r="C95" s="4">
        <v>6800</v>
      </c>
      <c r="D95">
        <v>132.7116</v>
      </c>
      <c r="E95">
        <v>42.4816</v>
      </c>
      <c r="F95">
        <v>1.013088</v>
      </c>
      <c r="G95" s="10">
        <f t="shared" si="3"/>
        <v>0.3201046479735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江苏公司会员分布</vt:lpstr>
      <vt:lpstr>广东公司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2019-11-28T07:32:00Z</dcterms:created>
  <dcterms:modified xsi:type="dcterms:W3CDTF">2019-11-29T00:59:45Z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