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D:\益丰\SVN相关文件\会员相关\会员分析\岳阳门店摸底\"/>
    </mc:Choice>
  </mc:AlternateContent>
  <xr:revisionPtr revIDLastSave="0" documentId="13_ncr:1_{7EC27F40-58E8-442F-A403-BDDCA1792567}" xr6:coauthVersionLast="44" xr6:coauthVersionMax="44" xr10:uidLastSave="{00000000-0000-0000-0000-000000000000}"/>
  <bookViews>
    <workbookView xWindow="-108" yWindow="-108" windowWidth="23256" windowHeight="12576" activeTab="5" xr2:uid="{00000000-000D-0000-FFFF-FFFF00000000}"/>
  </bookViews>
  <sheets>
    <sheet name="大数与分布" sheetId="1" r:id="rId1"/>
    <sheet name="年度会员销售概览" sheetId="10" r:id="rId2"/>
    <sheet name="会员画像" sheetId="7" r:id="rId3"/>
    <sheet name="分年龄" sheetId="11" r:id="rId4"/>
    <sheet name="分年龄行列转置" sheetId="12" r:id="rId5"/>
    <sheet name="会员权益" sheetId="3" r:id="rId6"/>
    <sheet name="疾病分布" sheetId="4" r:id="rId7"/>
    <sheet name="品类销售结构" sheetId="5" r:id="rId8"/>
    <sheet name="品类销售结构分年" sheetId="13" r:id="rId9"/>
    <sheet name="13大品类" sheetId="14" r:id="rId10"/>
  </sheets>
  <externalReferences>
    <externalReference r:id="rId11"/>
  </externalReferences>
  <definedNames>
    <definedName name="_xlnm._FilterDatabase" localSheetId="6" hidden="1">疾病分布!#REF!</definedName>
    <definedName name="_xlnm._FilterDatabase" localSheetId="7" hidden="1">品类销售结构!#REF!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8" i="3" l="1"/>
  <c r="O9" i="3"/>
  <c r="O10" i="3"/>
  <c r="O11" i="3"/>
  <c r="O12" i="3"/>
  <c r="O13" i="3"/>
  <c r="O14" i="3"/>
  <c r="O15" i="3"/>
  <c r="O16" i="3"/>
  <c r="O7" i="3"/>
  <c r="G8" i="3"/>
  <c r="G9" i="3"/>
  <c r="G10" i="3"/>
  <c r="G11" i="3"/>
  <c r="G12" i="3"/>
  <c r="G13" i="3"/>
  <c r="G14" i="3"/>
  <c r="G15" i="3"/>
  <c r="G16" i="3"/>
  <c r="G7" i="3"/>
  <c r="J266" i="13" l="1"/>
  <c r="K265" i="13"/>
  <c r="J265" i="13"/>
  <c r="I265" i="13"/>
  <c r="K264" i="13"/>
  <c r="J264" i="13"/>
  <c r="I264" i="13"/>
  <c r="K263" i="13"/>
  <c r="J263" i="13"/>
  <c r="I263" i="13"/>
  <c r="K262" i="13"/>
  <c r="J262" i="13"/>
  <c r="I262" i="13"/>
  <c r="K261" i="13"/>
  <c r="J261" i="13"/>
  <c r="I261" i="13"/>
  <c r="K260" i="13"/>
  <c r="J260" i="13"/>
  <c r="I260" i="13"/>
  <c r="K259" i="13"/>
  <c r="J259" i="13"/>
  <c r="I259" i="13"/>
  <c r="K258" i="13"/>
  <c r="J258" i="13"/>
  <c r="I258" i="13"/>
  <c r="K257" i="13"/>
  <c r="J257" i="13"/>
  <c r="I257" i="13"/>
  <c r="K256" i="13"/>
  <c r="J256" i="13"/>
  <c r="I256" i="13"/>
  <c r="K255" i="13"/>
  <c r="J255" i="13"/>
  <c r="I255" i="13"/>
  <c r="K254" i="13"/>
  <c r="J254" i="13"/>
  <c r="I254" i="13"/>
  <c r="K253" i="13"/>
  <c r="J253" i="13"/>
  <c r="I253" i="13"/>
  <c r="K252" i="13"/>
  <c r="J252" i="13"/>
  <c r="I252" i="13"/>
  <c r="K251" i="13"/>
  <c r="J251" i="13"/>
  <c r="I251" i="13"/>
  <c r="K250" i="13"/>
  <c r="J250" i="13"/>
  <c r="I250" i="13"/>
  <c r="K249" i="13"/>
  <c r="J249" i="13"/>
  <c r="I249" i="13"/>
  <c r="K248" i="13"/>
  <c r="J248" i="13"/>
  <c r="I248" i="13"/>
  <c r="K247" i="13"/>
  <c r="J247" i="13"/>
  <c r="I247" i="13"/>
  <c r="K246" i="13"/>
  <c r="J246" i="13"/>
  <c r="I246" i="13"/>
  <c r="K245" i="13"/>
  <c r="J245" i="13"/>
  <c r="I245" i="13"/>
  <c r="K244" i="13"/>
  <c r="J244" i="13"/>
  <c r="I244" i="13"/>
  <c r="K243" i="13"/>
  <c r="J243" i="13"/>
  <c r="I243" i="13"/>
  <c r="K242" i="13"/>
  <c r="J242" i="13"/>
  <c r="I242" i="13"/>
  <c r="K241" i="13"/>
  <c r="J241" i="13"/>
  <c r="I241" i="13"/>
  <c r="K240" i="13"/>
  <c r="J240" i="13"/>
  <c r="I240" i="13"/>
  <c r="K239" i="13"/>
  <c r="J239" i="13"/>
  <c r="I239" i="13"/>
  <c r="K238" i="13"/>
  <c r="J238" i="13"/>
  <c r="I238" i="13"/>
  <c r="K237" i="13"/>
  <c r="J237" i="13"/>
  <c r="I237" i="13"/>
  <c r="K236" i="13"/>
  <c r="J236" i="13"/>
  <c r="I236" i="13"/>
  <c r="K235" i="13"/>
  <c r="J235" i="13"/>
  <c r="I235" i="13"/>
  <c r="K234" i="13"/>
  <c r="J234" i="13"/>
  <c r="I234" i="13"/>
  <c r="K233" i="13"/>
  <c r="J233" i="13"/>
  <c r="I233" i="13"/>
  <c r="K232" i="13"/>
  <c r="J232" i="13"/>
  <c r="I232" i="13"/>
  <c r="K231" i="13"/>
  <c r="J231" i="13"/>
  <c r="I231" i="13"/>
  <c r="K230" i="13"/>
  <c r="J230" i="13"/>
  <c r="I230" i="13"/>
  <c r="K229" i="13"/>
  <c r="J229" i="13"/>
  <c r="I229" i="13"/>
  <c r="K228" i="13"/>
  <c r="J228" i="13"/>
  <c r="I228" i="13"/>
  <c r="K227" i="13"/>
  <c r="J227" i="13"/>
  <c r="I227" i="13"/>
  <c r="K226" i="13"/>
  <c r="J226" i="13"/>
  <c r="I226" i="13"/>
  <c r="K225" i="13"/>
  <c r="J225" i="13"/>
  <c r="I225" i="13"/>
  <c r="K224" i="13"/>
  <c r="J224" i="13"/>
  <c r="I224" i="13"/>
  <c r="K223" i="13"/>
  <c r="J223" i="13"/>
  <c r="I223" i="13"/>
  <c r="K222" i="13"/>
  <c r="J222" i="13"/>
  <c r="I222" i="13"/>
  <c r="K221" i="13"/>
  <c r="J221" i="13"/>
  <c r="I221" i="13"/>
  <c r="K220" i="13"/>
  <c r="J220" i="13"/>
  <c r="I220" i="13"/>
  <c r="K219" i="13"/>
  <c r="J219" i="13"/>
  <c r="I219" i="13"/>
  <c r="K218" i="13"/>
  <c r="J218" i="13"/>
  <c r="I218" i="13"/>
  <c r="K217" i="13"/>
  <c r="J217" i="13"/>
  <c r="I217" i="13"/>
  <c r="K216" i="13"/>
  <c r="J216" i="13"/>
  <c r="I216" i="13"/>
  <c r="K215" i="13"/>
  <c r="J215" i="13"/>
  <c r="I215" i="13"/>
  <c r="K214" i="13"/>
  <c r="J214" i="13"/>
  <c r="I214" i="13"/>
  <c r="K212" i="13"/>
  <c r="J212" i="13"/>
  <c r="I212" i="13"/>
  <c r="K211" i="13"/>
  <c r="J211" i="13"/>
  <c r="I211" i="13"/>
  <c r="K210" i="13"/>
  <c r="J210" i="13"/>
  <c r="I210" i="13"/>
  <c r="K209" i="13"/>
  <c r="J209" i="13"/>
  <c r="I209" i="13"/>
  <c r="K208" i="13"/>
  <c r="J208" i="13"/>
  <c r="I208" i="13"/>
  <c r="K207" i="13"/>
  <c r="J207" i="13"/>
  <c r="I207" i="13"/>
  <c r="K206" i="13"/>
  <c r="J206" i="13"/>
  <c r="I206" i="13"/>
  <c r="K205" i="13"/>
  <c r="J205" i="13"/>
  <c r="I205" i="13"/>
  <c r="K204" i="13"/>
  <c r="J204" i="13"/>
  <c r="I204" i="13"/>
  <c r="K203" i="13"/>
  <c r="J203" i="13"/>
  <c r="I203" i="13"/>
  <c r="K202" i="13"/>
  <c r="J202" i="13"/>
  <c r="I202" i="13"/>
  <c r="K201" i="13"/>
  <c r="J201" i="13"/>
  <c r="I201" i="13"/>
  <c r="K200" i="13"/>
  <c r="J200" i="13"/>
  <c r="I200" i="13"/>
  <c r="K199" i="13"/>
  <c r="J199" i="13"/>
  <c r="I199" i="13"/>
  <c r="K198" i="13"/>
  <c r="J198" i="13"/>
  <c r="I198" i="13"/>
  <c r="K197" i="13"/>
  <c r="J197" i="13"/>
  <c r="I197" i="13"/>
  <c r="K196" i="13"/>
  <c r="J196" i="13"/>
  <c r="I196" i="13"/>
  <c r="K195" i="13"/>
  <c r="J195" i="13"/>
  <c r="I195" i="13"/>
  <c r="K194" i="13"/>
  <c r="J194" i="13"/>
  <c r="I194" i="13"/>
  <c r="K193" i="13"/>
  <c r="J193" i="13"/>
  <c r="I193" i="13"/>
  <c r="K192" i="13"/>
  <c r="J192" i="13"/>
  <c r="I192" i="13"/>
  <c r="K191" i="13"/>
  <c r="J191" i="13"/>
  <c r="I191" i="13"/>
  <c r="K190" i="13"/>
  <c r="J190" i="13"/>
  <c r="I190" i="13"/>
  <c r="K189" i="13"/>
  <c r="J189" i="13"/>
  <c r="I189" i="13"/>
  <c r="K188" i="13"/>
  <c r="J188" i="13"/>
  <c r="I188" i="13"/>
  <c r="K187" i="13"/>
  <c r="J187" i="13"/>
  <c r="I187" i="13"/>
  <c r="K186" i="13"/>
  <c r="J186" i="13"/>
  <c r="I186" i="13"/>
  <c r="K185" i="13"/>
  <c r="J185" i="13"/>
  <c r="I185" i="13"/>
  <c r="K184" i="13"/>
  <c r="J184" i="13"/>
  <c r="I184" i="13"/>
  <c r="K183" i="13"/>
  <c r="J183" i="13"/>
  <c r="I183" i="13"/>
  <c r="K182" i="13"/>
  <c r="J182" i="13"/>
  <c r="I182" i="13"/>
  <c r="K181" i="13"/>
  <c r="J181" i="13"/>
  <c r="I181" i="13"/>
  <c r="K180" i="13"/>
  <c r="J180" i="13"/>
  <c r="I180" i="13"/>
  <c r="K179" i="13"/>
  <c r="J179" i="13"/>
  <c r="I179" i="13"/>
  <c r="K178" i="13"/>
  <c r="J178" i="13"/>
  <c r="I178" i="13"/>
  <c r="K177" i="13"/>
  <c r="J177" i="13"/>
  <c r="I177" i="13"/>
  <c r="K176" i="13"/>
  <c r="J176" i="13"/>
  <c r="I176" i="13"/>
  <c r="K175" i="13"/>
  <c r="J175" i="13"/>
  <c r="I175" i="13"/>
  <c r="K174" i="13"/>
  <c r="J174" i="13"/>
  <c r="I174" i="13"/>
  <c r="K173" i="13"/>
  <c r="J173" i="13"/>
  <c r="I173" i="13"/>
  <c r="K172" i="13"/>
  <c r="J172" i="13"/>
  <c r="I172" i="13"/>
  <c r="K171" i="13"/>
  <c r="J171" i="13"/>
  <c r="I171" i="13"/>
  <c r="K170" i="13"/>
  <c r="J170" i="13"/>
  <c r="I170" i="13"/>
  <c r="K169" i="13"/>
  <c r="J169" i="13"/>
  <c r="I169" i="13"/>
  <c r="K168" i="13"/>
  <c r="J168" i="13"/>
  <c r="I168" i="13"/>
  <c r="K167" i="13"/>
  <c r="J167" i="13"/>
  <c r="I167" i="13"/>
  <c r="K166" i="13"/>
  <c r="J166" i="13"/>
  <c r="I166" i="13"/>
  <c r="K165" i="13"/>
  <c r="J165" i="13"/>
  <c r="I165" i="13"/>
  <c r="K164" i="13"/>
  <c r="J164" i="13"/>
  <c r="I164" i="13"/>
  <c r="K163" i="13"/>
  <c r="J163" i="13"/>
  <c r="I163" i="13"/>
  <c r="K162" i="13"/>
  <c r="J162" i="13"/>
  <c r="I162" i="13"/>
  <c r="K161" i="13"/>
  <c r="J161" i="13"/>
  <c r="I161" i="13"/>
  <c r="K160" i="13"/>
  <c r="J160" i="13"/>
  <c r="I160" i="13"/>
  <c r="K158" i="13"/>
  <c r="J158" i="13"/>
  <c r="I158" i="13"/>
  <c r="K157" i="13"/>
  <c r="J157" i="13"/>
  <c r="I157" i="13"/>
  <c r="K156" i="13"/>
  <c r="J156" i="13"/>
  <c r="I156" i="13"/>
  <c r="K155" i="13"/>
  <c r="J155" i="13"/>
  <c r="I155" i="13"/>
  <c r="K154" i="13"/>
  <c r="J154" i="13"/>
  <c r="I154" i="13"/>
  <c r="K153" i="13"/>
  <c r="J153" i="13"/>
  <c r="I153" i="13"/>
  <c r="K152" i="13"/>
  <c r="J152" i="13"/>
  <c r="I152" i="13"/>
  <c r="K151" i="13"/>
  <c r="J151" i="13"/>
  <c r="I151" i="13"/>
  <c r="K150" i="13"/>
  <c r="J150" i="13"/>
  <c r="I150" i="13"/>
  <c r="K149" i="13"/>
  <c r="J149" i="13"/>
  <c r="I149" i="13"/>
  <c r="K148" i="13"/>
  <c r="J148" i="13"/>
  <c r="I148" i="13"/>
  <c r="K147" i="13"/>
  <c r="J147" i="13"/>
  <c r="I147" i="13"/>
  <c r="K146" i="13"/>
  <c r="J146" i="13"/>
  <c r="I146" i="13"/>
  <c r="K145" i="13"/>
  <c r="J145" i="13"/>
  <c r="I145" i="13"/>
  <c r="K144" i="13"/>
  <c r="J144" i="13"/>
  <c r="I144" i="13"/>
  <c r="K143" i="13"/>
  <c r="J143" i="13"/>
  <c r="I143" i="13"/>
  <c r="K142" i="13"/>
  <c r="J142" i="13"/>
  <c r="I142" i="13"/>
  <c r="K141" i="13"/>
  <c r="J141" i="13"/>
  <c r="I141" i="13"/>
  <c r="K140" i="13"/>
  <c r="J140" i="13"/>
  <c r="I140" i="13"/>
  <c r="K139" i="13"/>
  <c r="J139" i="13"/>
  <c r="I139" i="13"/>
  <c r="K138" i="13"/>
  <c r="J138" i="13"/>
  <c r="I138" i="13"/>
  <c r="K137" i="13"/>
  <c r="J137" i="13"/>
  <c r="I137" i="13"/>
  <c r="K136" i="13"/>
  <c r="J136" i="13"/>
  <c r="I136" i="13"/>
  <c r="K135" i="13"/>
  <c r="J135" i="13"/>
  <c r="I135" i="13"/>
  <c r="K134" i="13"/>
  <c r="J134" i="13"/>
  <c r="I134" i="13"/>
  <c r="K133" i="13"/>
  <c r="J133" i="13"/>
  <c r="I133" i="13"/>
  <c r="K132" i="13"/>
  <c r="J132" i="13"/>
  <c r="I132" i="13"/>
  <c r="K131" i="13"/>
  <c r="J131" i="13"/>
  <c r="I131" i="13"/>
  <c r="K130" i="13"/>
  <c r="J130" i="13"/>
  <c r="I130" i="13"/>
  <c r="K129" i="13"/>
  <c r="J129" i="13"/>
  <c r="I129" i="13"/>
  <c r="K128" i="13"/>
  <c r="J128" i="13"/>
  <c r="I128" i="13"/>
  <c r="K127" i="13"/>
  <c r="J127" i="13"/>
  <c r="I127" i="13"/>
  <c r="K126" i="13"/>
  <c r="J126" i="13"/>
  <c r="I126" i="13"/>
  <c r="K125" i="13"/>
  <c r="J125" i="13"/>
  <c r="I125" i="13"/>
  <c r="K124" i="13"/>
  <c r="J124" i="13"/>
  <c r="I124" i="13"/>
  <c r="K123" i="13"/>
  <c r="J123" i="13"/>
  <c r="I123" i="13"/>
  <c r="K122" i="13"/>
  <c r="J122" i="13"/>
  <c r="I122" i="13"/>
  <c r="K121" i="13"/>
  <c r="J121" i="13"/>
  <c r="I121" i="13"/>
  <c r="K120" i="13"/>
  <c r="J120" i="13"/>
  <c r="I120" i="13"/>
  <c r="K119" i="13"/>
  <c r="J119" i="13"/>
  <c r="I119" i="13"/>
  <c r="K118" i="13"/>
  <c r="J118" i="13"/>
  <c r="I118" i="13"/>
  <c r="K117" i="13"/>
  <c r="J117" i="13"/>
  <c r="I117" i="13"/>
  <c r="K116" i="13"/>
  <c r="J116" i="13"/>
  <c r="I116" i="13"/>
  <c r="K115" i="13"/>
  <c r="J115" i="13"/>
  <c r="I115" i="13"/>
  <c r="K114" i="13"/>
  <c r="J114" i="13"/>
  <c r="I114" i="13"/>
  <c r="K113" i="13"/>
  <c r="J113" i="13"/>
  <c r="I113" i="13"/>
  <c r="K112" i="13"/>
  <c r="J112" i="13"/>
  <c r="I112" i="13"/>
  <c r="K111" i="13"/>
  <c r="J111" i="13"/>
  <c r="I111" i="13"/>
  <c r="K110" i="13"/>
  <c r="J110" i="13"/>
  <c r="I110" i="13"/>
  <c r="K109" i="13"/>
  <c r="J109" i="13"/>
  <c r="I109" i="13"/>
  <c r="K108" i="13"/>
  <c r="J108" i="13"/>
  <c r="I108" i="13"/>
  <c r="K107" i="13"/>
  <c r="J107" i="13"/>
  <c r="I107" i="13"/>
  <c r="K105" i="13"/>
  <c r="J105" i="13"/>
  <c r="I105" i="13"/>
  <c r="K104" i="13"/>
  <c r="J104" i="13"/>
  <c r="I104" i="13"/>
  <c r="K103" i="13"/>
  <c r="J103" i="13"/>
  <c r="I103" i="13"/>
  <c r="K102" i="13"/>
  <c r="J102" i="13"/>
  <c r="I102" i="13"/>
  <c r="K101" i="13"/>
  <c r="J101" i="13"/>
  <c r="I101" i="13"/>
  <c r="K100" i="13"/>
  <c r="J100" i="13"/>
  <c r="I100" i="13"/>
  <c r="K99" i="13"/>
  <c r="J99" i="13"/>
  <c r="I99" i="13"/>
  <c r="K98" i="13"/>
  <c r="J98" i="13"/>
  <c r="I98" i="13"/>
  <c r="K97" i="13"/>
  <c r="J97" i="13"/>
  <c r="I97" i="13"/>
  <c r="K96" i="13"/>
  <c r="J96" i="13"/>
  <c r="I96" i="13"/>
  <c r="K95" i="13"/>
  <c r="J95" i="13"/>
  <c r="I95" i="13"/>
  <c r="K94" i="13"/>
  <c r="J94" i="13"/>
  <c r="I94" i="13"/>
  <c r="K93" i="13"/>
  <c r="J93" i="13"/>
  <c r="I93" i="13"/>
  <c r="K92" i="13"/>
  <c r="J92" i="13"/>
  <c r="I92" i="13"/>
  <c r="K91" i="13"/>
  <c r="J91" i="13"/>
  <c r="I91" i="13"/>
  <c r="K90" i="13"/>
  <c r="J90" i="13"/>
  <c r="I90" i="13"/>
  <c r="K89" i="13"/>
  <c r="J89" i="13"/>
  <c r="I89" i="13"/>
  <c r="K88" i="13"/>
  <c r="J88" i="13"/>
  <c r="I88" i="13"/>
  <c r="K87" i="13"/>
  <c r="J87" i="13"/>
  <c r="I87" i="13"/>
  <c r="K86" i="13"/>
  <c r="J86" i="13"/>
  <c r="I86" i="13"/>
  <c r="K85" i="13"/>
  <c r="J85" i="13"/>
  <c r="I85" i="13"/>
  <c r="K84" i="13"/>
  <c r="J84" i="13"/>
  <c r="I84" i="13"/>
  <c r="K83" i="13"/>
  <c r="J83" i="13"/>
  <c r="I83" i="13"/>
  <c r="K82" i="13"/>
  <c r="J82" i="13"/>
  <c r="I82" i="13"/>
  <c r="K81" i="13"/>
  <c r="J81" i="13"/>
  <c r="I81" i="13"/>
  <c r="K80" i="13"/>
  <c r="J80" i="13"/>
  <c r="I80" i="13"/>
  <c r="K79" i="13"/>
  <c r="J79" i="13"/>
  <c r="I79" i="13"/>
  <c r="K78" i="13"/>
  <c r="J78" i="13"/>
  <c r="I78" i="13"/>
  <c r="K77" i="13"/>
  <c r="J77" i="13"/>
  <c r="I77" i="13"/>
  <c r="K76" i="13"/>
  <c r="J76" i="13"/>
  <c r="I76" i="13"/>
  <c r="K75" i="13"/>
  <c r="J75" i="13"/>
  <c r="I75" i="13"/>
  <c r="K74" i="13"/>
  <c r="J74" i="13"/>
  <c r="I74" i="13"/>
  <c r="K73" i="13"/>
  <c r="J73" i="13"/>
  <c r="I73" i="13"/>
  <c r="K72" i="13"/>
  <c r="J72" i="13"/>
  <c r="I72" i="13"/>
  <c r="K71" i="13"/>
  <c r="J71" i="13"/>
  <c r="I71" i="13"/>
  <c r="K70" i="13"/>
  <c r="J70" i="13"/>
  <c r="I70" i="13"/>
  <c r="K69" i="13"/>
  <c r="J69" i="13"/>
  <c r="I69" i="13"/>
  <c r="K68" i="13"/>
  <c r="J68" i="13"/>
  <c r="I68" i="13"/>
  <c r="K67" i="13"/>
  <c r="J67" i="13"/>
  <c r="I67" i="13"/>
  <c r="K66" i="13"/>
  <c r="J66" i="13"/>
  <c r="I66" i="13"/>
  <c r="K65" i="13"/>
  <c r="J65" i="13"/>
  <c r="I65" i="13"/>
  <c r="K64" i="13"/>
  <c r="J64" i="13"/>
  <c r="I64" i="13"/>
  <c r="K63" i="13"/>
  <c r="J63" i="13"/>
  <c r="I63" i="13"/>
  <c r="K62" i="13"/>
  <c r="J62" i="13"/>
  <c r="I62" i="13"/>
  <c r="K61" i="13"/>
  <c r="J61" i="13"/>
  <c r="I61" i="13"/>
  <c r="K60" i="13"/>
  <c r="J60" i="13"/>
  <c r="I60" i="13"/>
  <c r="K59" i="13"/>
  <c r="J59" i="13"/>
  <c r="I59" i="13"/>
  <c r="K58" i="13"/>
  <c r="J58" i="13"/>
  <c r="I58" i="13"/>
  <c r="K57" i="13"/>
  <c r="J57" i="13"/>
  <c r="I57" i="13"/>
  <c r="K56" i="13"/>
  <c r="J56" i="13"/>
  <c r="I56" i="13"/>
  <c r="K55" i="13"/>
  <c r="J55" i="13"/>
  <c r="I55" i="13"/>
  <c r="K53" i="13"/>
  <c r="J53" i="13"/>
  <c r="I53" i="13"/>
  <c r="K52" i="13"/>
  <c r="J52" i="13"/>
  <c r="I52" i="13"/>
  <c r="K51" i="13"/>
  <c r="J51" i="13"/>
  <c r="I51" i="13"/>
  <c r="K50" i="13"/>
  <c r="J50" i="13"/>
  <c r="I50" i="13"/>
  <c r="K49" i="13"/>
  <c r="J49" i="13"/>
  <c r="I49" i="13"/>
  <c r="K48" i="13"/>
  <c r="J48" i="13"/>
  <c r="I48" i="13"/>
  <c r="K47" i="13"/>
  <c r="J47" i="13"/>
  <c r="I47" i="13"/>
  <c r="K46" i="13"/>
  <c r="J46" i="13"/>
  <c r="I46" i="13"/>
  <c r="K45" i="13"/>
  <c r="J45" i="13"/>
  <c r="I45" i="13"/>
  <c r="K44" i="13"/>
  <c r="J44" i="13"/>
  <c r="I44" i="13"/>
  <c r="K43" i="13"/>
  <c r="J43" i="13"/>
  <c r="I43" i="13"/>
  <c r="K42" i="13"/>
  <c r="J42" i="13"/>
  <c r="I42" i="13"/>
  <c r="K41" i="13"/>
  <c r="J41" i="13"/>
  <c r="I41" i="13"/>
  <c r="K40" i="13"/>
  <c r="J40" i="13"/>
  <c r="I40" i="13"/>
  <c r="K39" i="13"/>
  <c r="J39" i="13"/>
  <c r="I39" i="13"/>
  <c r="K38" i="13"/>
  <c r="J38" i="13"/>
  <c r="I38" i="13"/>
  <c r="K37" i="13"/>
  <c r="J37" i="13"/>
  <c r="I37" i="13"/>
  <c r="K36" i="13"/>
  <c r="J36" i="13"/>
  <c r="I36" i="13"/>
  <c r="K35" i="13"/>
  <c r="J35" i="13"/>
  <c r="I35" i="13"/>
  <c r="K34" i="13"/>
  <c r="J34" i="13"/>
  <c r="I34" i="13"/>
  <c r="K33" i="13"/>
  <c r="J33" i="13"/>
  <c r="I33" i="13"/>
  <c r="K32" i="13"/>
  <c r="J32" i="13"/>
  <c r="I32" i="13"/>
  <c r="K31" i="13"/>
  <c r="J31" i="13"/>
  <c r="I31" i="13"/>
  <c r="K30" i="13"/>
  <c r="J30" i="13"/>
  <c r="I30" i="13"/>
  <c r="K29" i="13"/>
  <c r="J29" i="13"/>
  <c r="I29" i="13"/>
  <c r="K28" i="13"/>
  <c r="J28" i="13"/>
  <c r="I28" i="13"/>
  <c r="K27" i="13"/>
  <c r="J27" i="13"/>
  <c r="I27" i="13"/>
  <c r="K26" i="13"/>
  <c r="J26" i="13"/>
  <c r="I26" i="13"/>
  <c r="K25" i="13"/>
  <c r="J25" i="13"/>
  <c r="I25" i="13"/>
  <c r="K24" i="13"/>
  <c r="J24" i="13"/>
  <c r="I24" i="13"/>
  <c r="K23" i="13"/>
  <c r="J23" i="13"/>
  <c r="I23" i="13"/>
  <c r="K22" i="13"/>
  <c r="J22" i="13"/>
  <c r="I22" i="13"/>
  <c r="K21" i="13"/>
  <c r="J21" i="13"/>
  <c r="I21" i="13"/>
  <c r="K20" i="13"/>
  <c r="J20" i="13"/>
  <c r="I20" i="13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J4" i="13"/>
  <c r="I4" i="13"/>
  <c r="K3" i="13"/>
  <c r="J3" i="13"/>
  <c r="I3" i="13"/>
  <c r="K2" i="13"/>
  <c r="J2" i="13"/>
  <c r="I2" i="13"/>
  <c r="C102" i="7" l="1"/>
  <c r="C103" i="7"/>
  <c r="C104" i="7"/>
  <c r="C105" i="7"/>
  <c r="C106" i="7"/>
  <c r="C107" i="7"/>
  <c r="C108" i="7"/>
  <c r="C109" i="7"/>
  <c r="C110" i="7"/>
  <c r="C111" i="7"/>
  <c r="C112" i="7"/>
  <c r="C113" i="7"/>
  <c r="C101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66" i="7"/>
  <c r="C67" i="7"/>
  <c r="C68" i="7"/>
  <c r="C69" i="7"/>
  <c r="C70" i="7"/>
  <c r="C71" i="7"/>
  <c r="C72" i="7"/>
  <c r="C73" i="7"/>
  <c r="C74" i="7"/>
  <c r="C75" i="7"/>
  <c r="C76" i="7"/>
  <c r="C77" i="7"/>
  <c r="C65" i="7"/>
  <c r="H3" i="10"/>
  <c r="H4" i="10" l="1"/>
  <c r="H5" i="10"/>
  <c r="H6" i="10"/>
  <c r="F14" i="10"/>
  <c r="F18" i="10"/>
  <c r="F22" i="10"/>
  <c r="F15" i="10"/>
  <c r="F19" i="10"/>
  <c r="F23" i="10"/>
  <c r="F16" i="10"/>
  <c r="F20" i="10"/>
  <c r="F24" i="10"/>
  <c r="F17" i="10"/>
  <c r="F21" i="10"/>
  <c r="F25" i="10"/>
  <c r="D30" i="10"/>
  <c r="G30" i="10"/>
  <c r="D31" i="10"/>
  <c r="G31" i="10"/>
  <c r="D32" i="10"/>
  <c r="G32" i="10"/>
  <c r="D33" i="10"/>
  <c r="G33" i="10"/>
  <c r="B17" i="3"/>
  <c r="C17" i="3"/>
  <c r="D17" i="3"/>
  <c r="F7" i="3" s="1"/>
  <c r="J17" i="3"/>
  <c r="K17" i="3"/>
  <c r="M7" i="3" s="1"/>
  <c r="L17" i="3"/>
  <c r="N7" i="3" s="1"/>
  <c r="B35" i="3"/>
  <c r="C29" i="3" s="1"/>
  <c r="F35" i="3"/>
  <c r="G29" i="3" s="1"/>
  <c r="G6" i="5"/>
  <c r="G7" i="5"/>
  <c r="G12" i="5"/>
  <c r="G14" i="5"/>
  <c r="G15" i="5"/>
  <c r="E19" i="5"/>
  <c r="G8" i="5" s="1"/>
  <c r="E7" i="3" l="1"/>
  <c r="E16" i="3"/>
  <c r="E8" i="3"/>
  <c r="N16" i="3"/>
  <c r="M14" i="3"/>
  <c r="M12" i="3"/>
  <c r="E14" i="3"/>
  <c r="N12" i="3"/>
  <c r="G32" i="3"/>
  <c r="C32" i="3"/>
  <c r="E12" i="3"/>
  <c r="C28" i="3"/>
  <c r="M16" i="3"/>
  <c r="N10" i="3"/>
  <c r="E10" i="3"/>
  <c r="G28" i="3"/>
  <c r="N14" i="3"/>
  <c r="N8" i="3"/>
  <c r="M10" i="3"/>
  <c r="M8" i="3"/>
  <c r="G13" i="5"/>
  <c r="G31" i="3"/>
  <c r="F16" i="3"/>
  <c r="F14" i="3"/>
  <c r="F12" i="3"/>
  <c r="F10" i="3"/>
  <c r="F8" i="3"/>
  <c r="G11" i="5"/>
  <c r="G34" i="3"/>
  <c r="G30" i="3"/>
  <c r="N15" i="3"/>
  <c r="N13" i="3"/>
  <c r="N11" i="3"/>
  <c r="N9" i="3"/>
  <c r="G18" i="5"/>
  <c r="G10" i="5"/>
  <c r="C34" i="3"/>
  <c r="C30" i="3"/>
  <c r="M15" i="3"/>
  <c r="M13" i="3"/>
  <c r="M11" i="3"/>
  <c r="M9" i="3"/>
  <c r="G17" i="5"/>
  <c r="G9" i="5"/>
  <c r="G33" i="3"/>
  <c r="F15" i="3"/>
  <c r="F13" i="3"/>
  <c r="F11" i="3"/>
  <c r="F9" i="3"/>
  <c r="C31" i="3"/>
  <c r="G16" i="5"/>
  <c r="C33" i="3"/>
  <c r="E15" i="3"/>
  <c r="E13" i="3"/>
  <c r="E11" i="3"/>
  <c r="E9" i="3"/>
</calcChain>
</file>

<file path=xl/sharedStrings.xml><?xml version="1.0" encoding="utf-8"?>
<sst xmlns="http://schemas.openxmlformats.org/spreadsheetml/2006/main" count="3178" uniqueCount="406">
  <si>
    <t>一、大数</t>
  </si>
  <si>
    <t xml:space="preserve">（截止2019.8.15） </t>
  </si>
  <si>
    <t>总开卡会员数</t>
  </si>
  <si>
    <t>消费会员数</t>
  </si>
  <si>
    <t>（订单数据从2014年开始；岳阳开卡且在岳阳消费的会员）</t>
  </si>
  <si>
    <t>总试点门店数</t>
  </si>
  <si>
    <t>二、分布：</t>
  </si>
  <si>
    <t>店型</t>
  </si>
  <si>
    <t>自营店数量</t>
  </si>
  <si>
    <t>特大店(特二)</t>
  </si>
  <si>
    <t>大店(大二)</t>
  </si>
  <si>
    <t>中店(中一)</t>
  </si>
  <si>
    <t>中店(中二)</t>
  </si>
  <si>
    <t>小店(小一)</t>
  </si>
  <si>
    <t>小店(小二)</t>
  </si>
  <si>
    <t>开业时间</t>
  </si>
  <si>
    <t>开业1年以内</t>
  </si>
  <si>
    <t>开业3年以上</t>
  </si>
  <si>
    <t>商圈类型</t>
  </si>
  <si>
    <t>商业中心店</t>
  </si>
  <si>
    <t>社区店</t>
  </si>
  <si>
    <t>2018年自营店数据概览</t>
  </si>
  <si>
    <t>销售额</t>
  </si>
  <si>
    <t>占比</t>
  </si>
  <si>
    <t>2019(至20190815)年自营店数据概览</t>
  </si>
  <si>
    <t>门店总销售</t>
  </si>
  <si>
    <t>会员贡献销售</t>
  </si>
  <si>
    <t>试点区域门店开卡会员贡献销售</t>
  </si>
  <si>
    <t>年新增会员贡献销售</t>
  </si>
  <si>
    <t>年复购会员贡献销售</t>
  </si>
  <si>
    <t>岳阳开卡且岳阳消费（汇总）：</t>
  </si>
  <si>
    <t>年份</t>
  </si>
  <si>
    <t>会员标识</t>
  </si>
  <si>
    <t>人均年产值</t>
  </si>
  <si>
    <t>人均消费频次</t>
  </si>
  <si>
    <t>2016</t>
  </si>
  <si>
    <t>新增会员</t>
  </si>
  <si>
    <t>复购会员</t>
  </si>
  <si>
    <t>其他</t>
  </si>
  <si>
    <t>2017</t>
  </si>
  <si>
    <t>2018</t>
  </si>
  <si>
    <t>2019</t>
  </si>
  <si>
    <t>会员与非会员：</t>
  </si>
  <si>
    <t>会员销售</t>
  </si>
  <si>
    <t>非会员销售</t>
  </si>
  <si>
    <t>会员销售占比</t>
  </si>
  <si>
    <t>会员消费次数</t>
  </si>
  <si>
    <t>非会员消费次数</t>
  </si>
  <si>
    <t>会员订单占比</t>
  </si>
  <si>
    <t>复购率与转化率：</t>
  </si>
  <si>
    <t>总消费会员数</t>
  </si>
  <si>
    <t>年复购会员数</t>
  </si>
  <si>
    <t>年复购会员复购率</t>
  </si>
  <si>
    <t>年新增会员数（在岳阳开卡）</t>
  </si>
  <si>
    <t>年新增消费会员数</t>
  </si>
  <si>
    <t>年新增会员转化率</t>
  </si>
  <si>
    <t>时间：20180814-20190815</t>
  </si>
  <si>
    <t>口径：在岳阳开卡</t>
  </si>
  <si>
    <t>分级：</t>
  </si>
  <si>
    <t>总体（仅做常规订单口径过滤）：</t>
  </si>
  <si>
    <t>等级</t>
  </si>
  <si>
    <t>会员数</t>
  </si>
  <si>
    <t>毛利额</t>
  </si>
  <si>
    <t>销售额占比</t>
  </si>
  <si>
    <t>毛利额占比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</si>
  <si>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</si>
  <si>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</si>
  <si>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</si>
  <si>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</si>
  <si>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</si>
  <si>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</si>
  <si>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</si>
  <si>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</si>
  <si>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</si>
  <si>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</si>
  <si>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总计</t>
  </si>
  <si>
    <t>订单数据时间：20140101-20190815（即20190815的会员标签）</t>
  </si>
  <si>
    <t>生命周期定义：01：未消费顾客：注册但历史未消费会员；
02：低活跃度：近55天消费1次会员；
03：忠诚：近55天每隔20天至少购买1次的会员；
04：高活跃度：除去忠诚会员，近55天有至少2次购买的会员；
05：低沉睡会员：以前有消费，近55天~110天未消费会员；
06：高沉睡会员：以前有消费，近110天~180天未消费会员；
07：流失会员：以前有消费但超过180天未消费会员</t>
  </si>
  <si>
    <t>岳阳自营店：</t>
  </si>
  <si>
    <t>整个公司的：</t>
  </si>
  <si>
    <t>生命周期</t>
  </si>
  <si>
    <t>未消费顾客</t>
  </si>
  <si>
    <t>低活跃度</t>
  </si>
  <si>
    <t>忠诚</t>
  </si>
  <si>
    <t>高活跃度</t>
  </si>
  <si>
    <t>低沉睡会员</t>
  </si>
  <si>
    <t>高沉睡会员</t>
  </si>
  <si>
    <t>流失会员</t>
  </si>
  <si>
    <t>口径：在岳阳自营店消费消费，性别为男或女，年龄在20-85之间</t>
  </si>
  <si>
    <t>消费门店</t>
  </si>
  <si>
    <t>年龄段</t>
  </si>
  <si>
    <t>人均销售额</t>
  </si>
  <si>
    <t>总消费次数</t>
  </si>
  <si>
    <t>总销售</t>
  </si>
  <si>
    <t>总毛利</t>
  </si>
  <si>
    <t>时间段偏好</t>
  </si>
  <si>
    <t>工作日时间段偏好</t>
  </si>
  <si>
    <t>周末时间段偏好</t>
  </si>
  <si>
    <t>品类偏好前五</t>
  </si>
  <si>
    <t>单品消费次数偏好</t>
  </si>
  <si>
    <t>单品销售额偏好</t>
  </si>
  <si>
    <t>单品毛利偏好</t>
  </si>
  <si>
    <t>5046</t>
  </si>
  <si>
    <t>30&lt;d&lt;=45</t>
  </si>
  <si>
    <t>8:00-11:59</t>
  </si>
  <si>
    <t>18:00-20:59</t>
  </si>
  <si>
    <t>外用药非处方药/医疗器械/中药/抗感冒用药非处方药/心脑血管用药处方药</t>
  </si>
  <si>
    <t>医用棉签 (稳邦) 灭菌级50支 稳健医疗用品股份有限公司(原稳健实业(深圳)有</t>
  </si>
  <si>
    <t>阿胶 250克 山东东阿阿胶股份有限公司</t>
  </si>
  <si>
    <t>西洋参 (恒修堂) 90克(5克*18袋) 亳州市永刚饮片厂有限公司</t>
  </si>
  <si>
    <t>45&lt;d&lt;=55</t>
  </si>
  <si>
    <t>心脑血管用药处方药/外用药非处方药/中药/医疗器械/抗菌消炎药处方药</t>
  </si>
  <si>
    <t>苯磺酸左旋氨氯地平片 (施慧达) 2.5毫克*14片 施慧达药业集团(吉林)有限</t>
  </si>
  <si>
    <t>55&lt;d&lt;=85</t>
  </si>
  <si>
    <t>酒石酸美托洛尔片 (倍他乐克) 25毫克*20片 阿斯利康制药有限公司</t>
  </si>
  <si>
    <t>*益安宁丸 112丸*3瓶 同溢堂药业有限公司</t>
  </si>
  <si>
    <t>苯磺酸氨氯地平片 (久保舒) 5毫克*28片 北京红林制药有限公司</t>
  </si>
  <si>
    <t>外用药非处方药/医疗器械/中药/抗感冒用药非处方药/清热解毒用药非处方药</t>
  </si>
  <si>
    <t>蒲地蓝消炎片 (药信) 0.3克*60片 安徽济人药业有限公司</t>
  </si>
  <si>
    <t>5052</t>
  </si>
  <si>
    <t>14:00-17:59</t>
  </si>
  <si>
    <t>硫酸氢氯吡格雷片(瓶装) (泰嘉) 25毫克*20片 深圳信立泰药业股份有限公司</t>
  </si>
  <si>
    <t>葡萄糖酸钙锌口服溶液 10毫升*18支 湖北午时药业股份有限公司</t>
  </si>
  <si>
    <t>心脑血管用药处方药/中药/外用药非处方药/医疗器械/抗菌消炎药处方药</t>
  </si>
  <si>
    <t>外用药非处方药/中药/医疗器械/心脑血管用药处方药/抗感冒用药非处方药</t>
  </si>
  <si>
    <t>蓓靓芦荟抑菌保湿洗手液 500毫升 佛山市南海长城日用化工厂</t>
  </si>
  <si>
    <t>5065</t>
  </si>
  <si>
    <t>外用药非处方药/抗菌消炎药处方药/医疗器械/中药/抗感冒用药非处方药</t>
  </si>
  <si>
    <t>阿莫西林胶囊 0.5克*32粒 石药集团中诺药业(石家庄)有限公司</t>
  </si>
  <si>
    <t>外用药非处方药/心脑血管用药处方药/抗菌消炎药处方药/中药/医疗器械</t>
  </si>
  <si>
    <t>盐酸左氧氟沙星胶囊 (允康) 0.1克*20粒 江苏祥瑞药业有限公司</t>
  </si>
  <si>
    <t>心脑血管用药处方药/外用药非处方药/中药/抗菌消炎药处方药/医疗器械</t>
  </si>
  <si>
    <t>外用药非处方药/医疗器械/中药/抗菌消炎药处方药/抗感冒用药非处方药</t>
  </si>
  <si>
    <t>小儿肺热咳喘颗粒 4克*11袋 海南葫芦娃药业集团股份有限公司</t>
  </si>
  <si>
    <t>5084</t>
  </si>
  <si>
    <t>外用药非处方药/抗菌消炎药处方药/抗感冒用药非处方药/心脑血管用药处方药/中药</t>
  </si>
  <si>
    <t>蓓靓洗洁精 2千克 湖南丽臣实业股份有限公司</t>
  </si>
  <si>
    <t>罗红霉素胶囊 (允康) 0.15克*12粒 江苏祥瑞药业有限公司</t>
  </si>
  <si>
    <t>三七超细粉 (恒修堂) 3克*30袋 云南向辉药业有限公司</t>
  </si>
  <si>
    <t>5119</t>
  </si>
  <si>
    <t>外用药非处方药/抗菌消炎药处方药/医疗器械/抗感冒用药非处方药/清热解毒用药非处方药</t>
  </si>
  <si>
    <t>外用药非处方药/抗菌消炎药处方药/医疗器械/心脑血管用药处方药/中药</t>
  </si>
  <si>
    <t>心脑血管用药处方药/外用药非处方药/医疗器械/抗菌消炎药处方药/中药</t>
  </si>
  <si>
    <t>医疗器械/外用药非处方药/抗感冒用药非处方药/抗菌消炎药处方药/清热解毒用药非处方药</t>
  </si>
  <si>
    <t>5876</t>
  </si>
  <si>
    <t>外用药非处方药/医疗器械/抗感冒用药非处方药/抗菌消炎药处方药/心脑血管用药处方药</t>
  </si>
  <si>
    <t>外用药非处方药/心脑血管用药处方药/抗菌消炎药处方药/医疗器械/抗感冒用药非处方药</t>
  </si>
  <si>
    <t>重组甘精胰岛素注射液 (长秀霖) 3毫升:300单位 甘李药业股份有限公司(甘李</t>
  </si>
  <si>
    <t>心脑血管用药处方药/外用药非处方药/医疗器械/抗菌消炎药处方药/抗感冒用药非处方药</t>
  </si>
  <si>
    <t>汤臣倍健健力多氨糖软骨素钙片 1.02克*180片 汤臣倍健股份有限公司</t>
  </si>
  <si>
    <t>金银花露 345毫升 湖北太子药业有限公司</t>
  </si>
  <si>
    <t>恩替卡韦分散片 (艾普丁) 0.5毫克*7片 湖南千金协力药业有限公司(湖南协力</t>
  </si>
  <si>
    <t>5918</t>
  </si>
  <si>
    <t>外用药非处方药/医疗器械/抗菌消炎药处方药/抗感冒用药非处方药/清热解毒用药非处方药</t>
  </si>
  <si>
    <t>石塑环保购物袋(湖南湖北江西江苏) 350*(200+90)*0.025毫米 广</t>
  </si>
  <si>
    <t>外用药非处方药/抗菌消炎药处方药/心脑血管用药处方药/医疗器械/抗感冒用药非处方药</t>
  </si>
  <si>
    <t>富马酸替诺福韦二吡呋酯片 (韦瑞德) 0.3克*30片 南非Aspen Port</t>
  </si>
  <si>
    <t>石塑环保购物袋(湖南湖北江西江苏) 500*(300+110)*0.025毫米</t>
  </si>
  <si>
    <t>医疗器械/外用药非处方药/抗菌消炎药处方药/抗感冒用药非处方药/中药</t>
  </si>
  <si>
    <t>枸橼酸西地那非片 (万艾可) 100毫克*5片 辉瑞制药有限公司</t>
  </si>
  <si>
    <t>5941</t>
  </si>
  <si>
    <t>外用药非处方药/医疗器械/抗菌消炎药处方药/抗感冒用药非处方药/心脑血管用药处方药</t>
  </si>
  <si>
    <t>心脑血管用药处方药/外用药非处方药/抗菌消炎药处方药/医疗器械/抗感冒用药非处方药</t>
  </si>
  <si>
    <t>医疗器械/外用药非处方药/维生素和钙类非处方药/抗感冒用药非处方药/抗菌消炎药处方药</t>
  </si>
  <si>
    <t>维生素D滴剂 (悦而) 400单位*60粒 青岛双鲸药业有限公司</t>
  </si>
  <si>
    <t>6140</t>
  </si>
  <si>
    <t>外用药非处方药/抗感冒用药非处方药/医疗器械/抗菌消炎药处方药/中药</t>
  </si>
  <si>
    <t>棉签 (加倍佳) 50支(货号085) 湖南加倍佳医疗器械制造有限公司</t>
  </si>
  <si>
    <t>外用药非处方药/心脑血管用药处方药/医疗器械/抗菌消炎药处方药/中药</t>
  </si>
  <si>
    <t>阿胶(允泰) 280克(铁盒) 山东福牌阿胶股份有限公司(原山东福胶集团东阿镇阿</t>
  </si>
  <si>
    <t>心脑血管用药处方药/外用药非处方药/医疗器械/中药/抗菌消炎药处方药</t>
  </si>
  <si>
    <t>外用药非处方药/医疗器械/抗感冒用药非处方药/中药/维生素和钙类非处方药</t>
  </si>
  <si>
    <t>6175</t>
  </si>
  <si>
    <t>外用药非处方药/医疗器械/抗感冒用药非处方药/抗菌消炎药处方药/中药</t>
  </si>
  <si>
    <t>医疗器械/外用药非处方药/抗感冒用药非处方药/中药/抗菌消炎药处方药</t>
  </si>
  <si>
    <t>感冒灵颗粒 10克*9袋 华润三九医药股份有限公司(山东三九药业)</t>
  </si>
  <si>
    <t>6242</t>
  </si>
  <si>
    <t>外用药非处方药/抗菌消炎药处方药/医疗器械/抗感冒用药非处方药/心脑血管用药处方药</t>
  </si>
  <si>
    <t>盐酸二甲双胍缓释片 (允康) 0.5克*30片 江苏祥瑞药业有限公司</t>
  </si>
  <si>
    <t>心脑血管用药处方药/外用药非处方药/抗菌消炎药处方药/抗感冒用药非处方药/医疗器械</t>
  </si>
  <si>
    <t>脑心通胶囊 0.4克*48粒 陕西步长制药有限公司</t>
  </si>
  <si>
    <t>外用药非处方药/医疗器械/抗感冒用药非处方药/抗菌消炎药处方药/维生素和钙类非处方药</t>
  </si>
  <si>
    <t>7385</t>
  </si>
  <si>
    <t>冻干三七 二级</t>
  </si>
  <si>
    <t>世纪青青维妥立钙加维生素D软胶囊 1.1克*300粒 仙乐健康科技股份有限公司</t>
  </si>
  <si>
    <t>9506</t>
  </si>
  <si>
    <t>外用药非处方药/心脑血管用药处方药/医疗器械/抗感冒用药非处方药/抗菌消炎药处方药</t>
  </si>
  <si>
    <t>绿豆(散装) 500克 湖南安润食品科技有限公司</t>
  </si>
  <si>
    <t>美素佳儿儿童配方奶粉4段罐装 900克 菲仕兰食品贸易有限公司</t>
  </si>
  <si>
    <t>外用药非处方药/心脑血管用药处方药/抗菌消炎药处方药/医疗器械/补益药非处方药</t>
  </si>
  <si>
    <t>盐酸普拉克索片 (森福罗) 0.25毫克*30片 德国勃林格殷格翰制药公司</t>
  </si>
  <si>
    <t>六味地黄丸 (恒修堂) 420丸 上海宝龙安庆药业有限公司</t>
  </si>
  <si>
    <t>心脑血管用药处方药/外用药非处方药/抗感冒用药非处方药/医疗器械/抗菌消炎药处方药</t>
  </si>
  <si>
    <t>84消毒液 500克 常德金保利消毒用品有限公司</t>
  </si>
  <si>
    <t>医疗器械/外用药非处方药/中药/抗感冒用药非处方药/抗菌消炎药处方药</t>
  </si>
  <si>
    <t>枸杞子(恒修堂) 10克 亳州市永刚饮片厂有限公司</t>
  </si>
  <si>
    <t>夏桑菊颗粒 (允泰) 10克*24袋 广西维威制药有限公司(原南宁市维威制药有限</t>
  </si>
  <si>
    <t>口径：在岳阳开卡且在岳阳消费</t>
  </si>
  <si>
    <t>疾病名称</t>
  </si>
  <si>
    <t>会员数量</t>
  </si>
  <si>
    <t>近一年销售额</t>
  </si>
  <si>
    <t>近一年毛利额</t>
  </si>
  <si>
    <t>近一年人均销售额</t>
  </si>
  <si>
    <t>近一年人均毛利额</t>
  </si>
  <si>
    <t>冠心病</t>
  </si>
  <si>
    <t>高血脂</t>
  </si>
  <si>
    <t>糖尿病</t>
  </si>
  <si>
    <t>肝炎</t>
  </si>
  <si>
    <t>脑血栓</t>
  </si>
  <si>
    <t>高血压</t>
  </si>
  <si>
    <t>贫血</t>
  </si>
  <si>
    <t>性功能低下</t>
  </si>
  <si>
    <t>前列腺炎</t>
  </si>
  <si>
    <t>关节炎</t>
  </si>
  <si>
    <t>胃炎</t>
  </si>
  <si>
    <t>微量元素矿物质缺乏症</t>
  </si>
  <si>
    <t>骨质疏松症</t>
  </si>
  <si>
    <t>结膜炎</t>
  </si>
  <si>
    <t>月经不调</t>
  </si>
  <si>
    <t>皮癣</t>
  </si>
  <si>
    <t>便秘</t>
  </si>
  <si>
    <t>鼻炎</t>
  </si>
  <si>
    <t>痔疮</t>
  </si>
  <si>
    <t>咳喘</t>
  </si>
  <si>
    <t>肠炎</t>
  </si>
  <si>
    <t>咽喉炎</t>
  </si>
  <si>
    <t>乳腺炎</t>
  </si>
  <si>
    <t>阴道炎</t>
  </si>
  <si>
    <t>泌尿系统感染</t>
  </si>
  <si>
    <t>皮炎</t>
  </si>
  <si>
    <t>疱疹</t>
  </si>
  <si>
    <t>肾结石</t>
  </si>
  <si>
    <t>感冒</t>
  </si>
  <si>
    <t>避孕</t>
  </si>
  <si>
    <t>牙周炎</t>
  </si>
  <si>
    <t>盆腔炎</t>
  </si>
  <si>
    <t>处方药</t>
  </si>
  <si>
    <t>非处方药</t>
  </si>
  <si>
    <t>中药</t>
  </si>
  <si>
    <t>保健食品</t>
  </si>
  <si>
    <t>医疗器械</t>
  </si>
  <si>
    <t>健康食品</t>
  </si>
  <si>
    <t>母婴类</t>
  </si>
  <si>
    <t>个人护理</t>
  </si>
  <si>
    <t>日常用品</t>
  </si>
  <si>
    <t>消毒用品</t>
  </si>
  <si>
    <t>健身康复</t>
  </si>
  <si>
    <t>普通食品</t>
  </si>
  <si>
    <t>20-25</t>
  </si>
  <si>
    <t>25-30</t>
  </si>
  <si>
    <t>品类销售结构：</t>
  </si>
  <si>
    <t>30-35</t>
  </si>
  <si>
    <t>一级品类名称</t>
  </si>
  <si>
    <t>消费次数</t>
  </si>
  <si>
    <t>人均消费次数</t>
  </si>
  <si>
    <t>销售占比</t>
  </si>
  <si>
    <t>35-40</t>
  </si>
  <si>
    <t>40-45</t>
  </si>
  <si>
    <t>45-50</t>
  </si>
  <si>
    <t>50-55</t>
  </si>
  <si>
    <t xml:space="preserve">55-60 </t>
  </si>
  <si>
    <t>60-65</t>
  </si>
  <si>
    <t>65-70</t>
  </si>
  <si>
    <t>70-75</t>
  </si>
  <si>
    <t>75-80</t>
  </si>
  <si>
    <t>80-85</t>
  </si>
  <si>
    <t>赠品</t>
  </si>
  <si>
    <t>消费会员占比</t>
  </si>
  <si>
    <t>消费会员占比</t>
    <phoneticPr fontId="8" type="noConversion"/>
  </si>
  <si>
    <t>30&lt;d&lt;=45</t>
    <phoneticPr fontId="8" type="noConversion"/>
  </si>
  <si>
    <t>45&lt;d&lt;=55</t>
    <phoneticPr fontId="8" type="noConversion"/>
  </si>
  <si>
    <t>55&lt;d&lt;=85</t>
    <phoneticPr fontId="8" type="noConversion"/>
  </si>
  <si>
    <t>外用药非处方药
医疗器械
中药
抗感冒用药非处方药
心脑血管用药处方药</t>
    <phoneticPr fontId="8" type="noConversion"/>
  </si>
  <si>
    <t>心脑血管用药处方药
外用药非处方药
中药
医疗器械
抗菌消炎药处方药</t>
    <phoneticPr fontId="8" type="noConversion"/>
  </si>
  <si>
    <t>外用药非处方药
抗菌消炎药处方药
医疗器械
中药
抗感冒用药非处方药</t>
    <phoneticPr fontId="8" type="noConversion"/>
  </si>
  <si>
    <t>外用药非处方药
抗菌消炎药处方药
抗感冒用药非处方药
心脑血管用药处方药
中药</t>
    <phoneticPr fontId="8" type="noConversion"/>
  </si>
  <si>
    <t>外用药非处方药
抗菌消炎药处方药
医疗器械
抗感冒用药非处方药
清热解毒用药非处方药</t>
    <phoneticPr fontId="8" type="noConversion"/>
  </si>
  <si>
    <t>外用药非处方药
医疗器械
抗感冒用药非处方药
抗菌消炎药处方药
心脑血管用药处方药</t>
    <phoneticPr fontId="8" type="noConversion"/>
  </si>
  <si>
    <t>外用药非处方药
医疗器械
抗菌消炎药处方药
抗感冒用药非处方药
清热解毒用药非处方药</t>
    <phoneticPr fontId="8" type="noConversion"/>
  </si>
  <si>
    <t>外用药非处方药
医疗器械
抗菌消炎药处方药
抗感冒用药非处方药
心脑血管用药处方药</t>
    <phoneticPr fontId="8" type="noConversion"/>
  </si>
  <si>
    <t>外用药非处方药
抗感冒用药非处方药
医疗器械
抗菌消炎药处方药
中药</t>
    <phoneticPr fontId="8" type="noConversion"/>
  </si>
  <si>
    <t>外用药非处方药
医疗器械
抗感冒用药非处方药
抗菌消炎药处方药
中药</t>
    <phoneticPr fontId="8" type="noConversion"/>
  </si>
  <si>
    <t>外用药非处方药
抗菌消炎药处方药
医疗器械
抗感冒用药非处方药
心脑血管用药处方药</t>
    <phoneticPr fontId="8" type="noConversion"/>
  </si>
  <si>
    <t>外用药非处方药
心脑血管用药处方药
医疗器械
抗感冒用药非处方药
抗菌消炎药处方药</t>
    <phoneticPr fontId="8" type="noConversion"/>
  </si>
  <si>
    <t>心脑血管用药处方药
中药
外用药非处方药
医疗器械
抗菌消炎药处方药</t>
    <phoneticPr fontId="8" type="noConversion"/>
  </si>
  <si>
    <t>外用药非处方药
心脑血管用药处方药
抗菌消炎药处方药
中药
医疗器械</t>
    <phoneticPr fontId="8" type="noConversion"/>
  </si>
  <si>
    <t>心脑血管用药处方药
外用药非处方药
中药
抗菌消炎药处方药
医疗器械</t>
    <phoneticPr fontId="8" type="noConversion"/>
  </si>
  <si>
    <t>外用药非处方药
抗菌消炎药处方药
医疗器械
心脑血管用药处方药
中药</t>
    <phoneticPr fontId="8" type="noConversion"/>
  </si>
  <si>
    <t>外用药非处方药
心脑血管用药处方药
抗菌消炎药处方药
医疗器械
感冒用药非处方药</t>
    <phoneticPr fontId="8" type="noConversion"/>
  </si>
  <si>
    <t>外用药非处方药
抗菌消炎药处方药
心脑血管用药处方药
医疗器械
抗感冒用药非处方药</t>
    <phoneticPr fontId="8" type="noConversion"/>
  </si>
  <si>
    <t>心脑血管用药处方药
外用药非处方药
抗菌消炎药处方药
医疗器械
抗感冒用药非处方药</t>
    <phoneticPr fontId="8" type="noConversion"/>
  </si>
  <si>
    <t>外用药非处方药
心脑血管用药处方药
医疗器械
抗菌消炎药处方药
中药</t>
    <phoneticPr fontId="8" type="noConversion"/>
  </si>
  <si>
    <t>心脑血管用药处方药
外用药非处方药
医疗器械
抗菌消炎药处方药
中药</t>
    <phoneticPr fontId="8" type="noConversion"/>
  </si>
  <si>
    <t>外用药非处方药
心脑血管用药处方药
抗菌消炎药处方药
医疗器械
补益药非处方药</t>
    <phoneticPr fontId="8" type="noConversion"/>
  </si>
  <si>
    <t>心脑血管用药处方药
外用药非处方药
中药
抗菌消炎药处方药/医疗器械</t>
    <phoneticPr fontId="8" type="noConversion"/>
  </si>
  <si>
    <t>心脑血管用药处方药
外用药非处方药
医疗器械
抗菌消炎药处方药
抗感冒用药非处方药</t>
    <phoneticPr fontId="8" type="noConversion"/>
  </si>
  <si>
    <t>外用药非处方药
心脑血管用药处方药
抗菌消炎药处方药
医疗器械
抗感冒用药非处方药</t>
    <phoneticPr fontId="8" type="noConversion"/>
  </si>
  <si>
    <t>心脑血管用药处方药
外用药非处方药
医疗器械
中药
抗菌消炎药处方药</t>
    <phoneticPr fontId="8" type="noConversion"/>
  </si>
  <si>
    <t>心脑血管用药处方药
外用药非处方药
抗菌消炎药处方药
抗感冒用药非处方药
医疗器械</t>
    <phoneticPr fontId="8" type="noConversion"/>
  </si>
  <si>
    <t>心脑血管用药处方药
外用药非处方药
抗感冒用药非处方药
医疗器械
抗菌消炎药处方药</t>
    <phoneticPr fontId="8" type="noConversion"/>
  </si>
  <si>
    <t>阿莫西林胶囊</t>
  </si>
  <si>
    <t>蓓靓洗洁精</t>
    <phoneticPr fontId="8" type="noConversion"/>
  </si>
  <si>
    <t>医用棉签 (稳邦)</t>
  </si>
  <si>
    <t>医用棉签 (稳邦)</t>
    <phoneticPr fontId="8" type="noConversion"/>
  </si>
  <si>
    <t>阿胶</t>
  </si>
  <si>
    <t>阿胶</t>
    <phoneticPr fontId="8" type="noConversion"/>
  </si>
  <si>
    <t>葡萄糖酸钙锌口服溶液</t>
  </si>
  <si>
    <t>葡萄糖酸钙锌口服溶液</t>
    <phoneticPr fontId="8" type="noConversion"/>
  </si>
  <si>
    <t>石塑环保购物袋</t>
  </si>
  <si>
    <t>石塑环保购物袋</t>
    <phoneticPr fontId="8" type="noConversion"/>
  </si>
  <si>
    <t>硫酸氢氯吡格雷片(瓶装) (泰嘉)</t>
  </si>
  <si>
    <t>硫酸氢氯吡格雷片(瓶装) (泰嘉)</t>
    <phoneticPr fontId="8" type="noConversion"/>
  </si>
  <si>
    <t>苯磺酸左旋氨氯地平片 (施慧达)</t>
    <phoneticPr fontId="8" type="noConversion"/>
  </si>
  <si>
    <t>盐酸左氧氟沙星胶囊 (允康)</t>
    <phoneticPr fontId="8" type="noConversion"/>
  </si>
  <si>
    <t>罗红霉素胶囊 (允康)</t>
  </si>
  <si>
    <t>罗红霉素胶囊 (允康)</t>
    <phoneticPr fontId="8" type="noConversion"/>
  </si>
  <si>
    <t xml:space="preserve">酒石酸美托洛尔片 (倍他乐克) </t>
  </si>
  <si>
    <t xml:space="preserve">酒石酸美托洛尔片 (倍他乐克) </t>
    <phoneticPr fontId="8" type="noConversion"/>
  </si>
  <si>
    <t>绿豆(散装) 500克</t>
  </si>
  <si>
    <t>绿豆(散装) 500克</t>
    <phoneticPr fontId="8" type="noConversion"/>
  </si>
  <si>
    <t>盐酸普拉克索片 (森福罗)</t>
    <phoneticPr fontId="8" type="noConversion"/>
  </si>
  <si>
    <t>*益安宁丸</t>
    <phoneticPr fontId="8" type="noConversion"/>
  </si>
  <si>
    <t>苯磺酸氨氯地平片</t>
    <phoneticPr fontId="8" type="noConversion"/>
  </si>
  <si>
    <t>汤臣倍健健力多氨糖软骨素钙片</t>
    <phoneticPr fontId="8" type="noConversion"/>
  </si>
  <si>
    <t>苯磺酸左旋氨氯地平片</t>
    <phoneticPr fontId="8" type="noConversion"/>
  </si>
  <si>
    <t>阿胶(允泰)</t>
    <phoneticPr fontId="8" type="noConversion"/>
  </si>
  <si>
    <t xml:space="preserve">苯磺酸氨氯地平片 (久保舒) </t>
    <phoneticPr fontId="8" type="noConversion"/>
  </si>
  <si>
    <t xml:space="preserve">棉签 (加倍佳) </t>
    <phoneticPr fontId="8" type="noConversion"/>
  </si>
  <si>
    <t>脑心通胶囊</t>
    <phoneticPr fontId="8" type="noConversion"/>
  </si>
  <si>
    <t>84消毒液</t>
    <phoneticPr fontId="8" type="noConversion"/>
  </si>
  <si>
    <t>重组甘精胰岛素注射液</t>
    <phoneticPr fontId="8" type="noConversion"/>
  </si>
  <si>
    <t>棉签</t>
    <phoneticPr fontId="8" type="noConversion"/>
  </si>
  <si>
    <t>棉签 (加倍佳)</t>
    <phoneticPr fontId="8" type="noConversion"/>
  </si>
  <si>
    <t>*益安宁丸 112丸*3瓶</t>
    <phoneticPr fontId="8" type="noConversion"/>
  </si>
  <si>
    <t>西洋参 (恒修堂)</t>
    <phoneticPr fontId="8" type="noConversion"/>
  </si>
  <si>
    <t>恩替卡韦分散片 (艾普丁)</t>
    <phoneticPr fontId="8" type="noConversion"/>
  </si>
  <si>
    <t>美素佳儿儿童配方奶粉4段罐装</t>
    <phoneticPr fontId="8" type="noConversion"/>
  </si>
  <si>
    <t>苯磺酸氨氯地平片 (久保舒)</t>
  </si>
  <si>
    <t>苯磺酸氨氯地平片 (久保舒)</t>
    <phoneticPr fontId="8" type="noConversion"/>
  </si>
  <si>
    <t>富马酸替诺福韦二吡呋酯片</t>
    <phoneticPr fontId="8" type="noConversion"/>
  </si>
  <si>
    <t xml:space="preserve">阿胶(允泰) </t>
    <phoneticPr fontId="8" type="noConversion"/>
  </si>
  <si>
    <t>六味地黄丸 (恒修堂)</t>
    <phoneticPr fontId="8" type="noConversion"/>
  </si>
  <si>
    <t>世纪青青维妥立钙加维生素D软胶囊</t>
    <phoneticPr fontId="8" type="noConversion"/>
  </si>
  <si>
    <t>盐酸二甲双胍缓释片 (允康)</t>
    <phoneticPr fontId="8" type="noConversion"/>
  </si>
  <si>
    <t>三七超细粉 (恒修堂)</t>
    <phoneticPr fontId="8" type="noConversion"/>
  </si>
  <si>
    <t>门店编码</t>
  </si>
  <si>
    <t>总体</t>
  </si>
  <si>
    <t>门店类型</t>
  </si>
  <si>
    <t>数量</t>
  </si>
  <si>
    <t>开业1-3年</t>
  </si>
  <si>
    <t>AT_YEAR</t>
  </si>
  <si>
    <t>PROD_CATE_LEV2_NAME</t>
  </si>
  <si>
    <t>品类销售占比</t>
    <phoneticPr fontId="8" type="noConversion"/>
  </si>
  <si>
    <t>毛利率</t>
  </si>
  <si>
    <t>会员渗透率</t>
  </si>
  <si>
    <t>品类复购</t>
    <phoneticPr fontId="8" type="noConversion"/>
  </si>
  <si>
    <t>补益药处方药</t>
  </si>
  <si>
    <t>补益药非处方药</t>
  </si>
  <si>
    <t>风湿伤科镇痛用药处方药</t>
  </si>
  <si>
    <t>风湿伤科镇痛用药非处方药</t>
  </si>
  <si>
    <t>妇科用药处方药</t>
  </si>
  <si>
    <t>妇科用药非处方药</t>
  </si>
  <si>
    <t>肝胆用药处方药</t>
  </si>
  <si>
    <t>肝胆用药非处方药</t>
  </si>
  <si>
    <t>激素和抗肿瘤用药处方药</t>
  </si>
  <si>
    <t>胶类非处方药</t>
  </si>
  <si>
    <t>精神病用药处方药</t>
  </si>
  <si>
    <t>精神病用药非处方药</t>
  </si>
  <si>
    <t>抗感冒用药处方药</t>
  </si>
  <si>
    <t>抗感冒用药非处方药</t>
  </si>
  <si>
    <t>抗菌消炎药处方药</t>
  </si>
  <si>
    <t>抗菌消炎药非处方药</t>
  </si>
  <si>
    <t>抗晕止吐抗过敏用药处方药</t>
  </si>
  <si>
    <t>抗晕止吐抗过敏用药非处方药</t>
  </si>
  <si>
    <t>泌尿系统用药处方药</t>
  </si>
  <si>
    <t>泌尿系统用药非处方药</t>
  </si>
  <si>
    <t>皮肤病用药处方药</t>
  </si>
  <si>
    <t>皮肤病用药非处方药</t>
  </si>
  <si>
    <t>其他药品处方药</t>
  </si>
  <si>
    <t>其他药品非处方药</t>
  </si>
  <si>
    <t>清热解毒用药处方药</t>
  </si>
  <si>
    <t>清热解毒用药非处方药</t>
  </si>
  <si>
    <t>祛痰止咳平喘用药处方药</t>
  </si>
  <si>
    <t>祛痰止咳平喘用药非处方药</t>
  </si>
  <si>
    <t>糖尿病用药处方药</t>
  </si>
  <si>
    <t>外用药处方药</t>
  </si>
  <si>
    <t>外用药非处方药</t>
  </si>
  <si>
    <t>维生素和钙类处方药</t>
  </si>
  <si>
    <t>维生素和钙类非处方药</t>
  </si>
  <si>
    <t>胃肠道用药处方药</t>
  </si>
  <si>
    <t>胃肠道用药非处方药</t>
  </si>
  <si>
    <t>五官科用药处方药</t>
  </si>
  <si>
    <t>五官科用药非处方药</t>
  </si>
  <si>
    <t>心脑血管用药处方药</t>
  </si>
  <si>
    <t>心脑血管用药非处方药</t>
  </si>
  <si>
    <t>注射药处方药</t>
  </si>
  <si>
    <t>注射药非处方药</t>
  </si>
  <si>
    <t>2015 汇总</t>
  </si>
  <si>
    <t>2016 汇总</t>
  </si>
  <si>
    <t>激素和抗肿瘤用药非处方药</t>
  </si>
  <si>
    <t>胶类处方药</t>
  </si>
  <si>
    <t>2017 汇总</t>
  </si>
  <si>
    <t>2018 汇总</t>
  </si>
  <si>
    <t>2019 汇总</t>
  </si>
  <si>
    <t>品类销售占比</t>
  </si>
  <si>
    <t>品类复购率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</si>
</sst>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%"/>
    <numFmt numFmtId="178" formatCode="0_ "/>
    <numFmt numFmtId="179" formatCode="#,##0_ "/>
    <numFmt numFmtId="180" formatCode="0.0_ "/>
  </numFmts>
  <fonts count="11" x14ac:knownFonts="1">
    <font>
      <sz val="12"/>
      <name val="宋体"/>
      <charset val="134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0"/>
      <name val="微软雅黑"/>
      <family val="2"/>
      <charset val="134"/>
    </font>
    <font>
      <sz val="1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3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3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3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9" fontId="4" fillId="0" borderId="1" xfId="1" applyFont="1" applyBorder="1">
      <alignment vertical="center"/>
    </xf>
    <xf numFmtId="0" fontId="0" fillId="0" borderId="1" xfId="0" applyBorder="1">
      <alignment vertical="center"/>
    </xf>
    <xf numFmtId="9" fontId="0" fillId="0" borderId="1" xfId="1" applyFont="1" applyBorder="1">
      <alignment vertical="center"/>
    </xf>
    <xf numFmtId="0" fontId="0" fillId="0" borderId="1" xfId="0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177" fontId="0" fillId="0" borderId="1" xfId="1" applyNumberFormat="1" applyFont="1" applyBorder="1">
      <alignment vertical="center"/>
    </xf>
    <xf numFmtId="4" fontId="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5" fillId="0" borderId="1" xfId="0" applyFont="1" applyBorder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0" xfId="0" applyFont="1" applyFill="1" applyBorder="1" applyAlignment="1">
      <alignment vertical="center"/>
    </xf>
    <xf numFmtId="49" fontId="1" fillId="0" borderId="1" xfId="0" applyNumberFormat="1" applyFont="1" applyBorder="1">
      <alignment vertical="center"/>
    </xf>
    <xf numFmtId="0" fontId="5" fillId="0" borderId="1" xfId="0" applyFont="1" applyFill="1" applyBorder="1" applyAlignment="1">
      <alignment vertical="center"/>
    </xf>
    <xf numFmtId="49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3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9" fontId="0" fillId="0" borderId="1" xfId="1" applyFont="1" applyBorder="1">
      <alignment vertical="center"/>
    </xf>
    <xf numFmtId="0" fontId="0" fillId="0" borderId="0" xfId="0" applyFont="1" applyFill="1" applyBorder="1" applyAlignment="1">
      <alignment vertical="top" wrapText="1"/>
    </xf>
    <xf numFmtId="0" fontId="4" fillId="0" borderId="0" xfId="0" applyFont="1">
      <alignment vertical="center"/>
    </xf>
    <xf numFmtId="49" fontId="0" fillId="0" borderId="1" xfId="0" applyNumberFormat="1" applyFill="1" applyBorder="1" applyAlignment="1">
      <alignment vertical="center"/>
    </xf>
    <xf numFmtId="9" fontId="0" fillId="0" borderId="0" xfId="1" applyFont="1">
      <alignment vertical="center"/>
    </xf>
    <xf numFmtId="0" fontId="1" fillId="0" borderId="0" xfId="0" applyFont="1">
      <alignment vertical="center"/>
    </xf>
    <xf numFmtId="179" fontId="0" fillId="0" borderId="1" xfId="0" applyNumberFormat="1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5" fillId="0" borderId="0" xfId="0" applyFont="1">
      <alignment vertical="center"/>
    </xf>
    <xf numFmtId="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0" xfId="0" applyFont="1">
      <alignment vertical="center"/>
    </xf>
    <xf numFmtId="9" fontId="0" fillId="0" borderId="0" xfId="1" applyNumberFormat="1" applyFont="1">
      <alignment vertical="center"/>
    </xf>
    <xf numFmtId="9" fontId="0" fillId="0" borderId="0" xfId="0" applyNumberFormat="1">
      <alignment vertical="center"/>
    </xf>
    <xf numFmtId="178" fontId="2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7" fillId="0" borderId="0" xfId="0" applyFont="1" applyAlignment="1">
      <alignment vertical="center" wrapText="1"/>
    </xf>
    <xf numFmtId="177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0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10" fontId="7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10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9" fillId="3" borderId="3" xfId="0" applyFont="1" applyFill="1" applyBorder="1">
      <alignment vertical="center"/>
    </xf>
    <xf numFmtId="10" fontId="9" fillId="3" borderId="3" xfId="0" applyNumberFormat="1" applyFont="1" applyFill="1" applyBorder="1" applyAlignment="1">
      <alignment horizontal="center" vertical="center"/>
    </xf>
    <xf numFmtId="176" fontId="9" fillId="3" borderId="3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right" vertical="center"/>
    </xf>
    <xf numFmtId="0" fontId="10" fillId="4" borderId="3" xfId="0" applyFont="1" applyFill="1" applyBorder="1">
      <alignment vertical="center"/>
    </xf>
    <xf numFmtId="0" fontId="10" fillId="5" borderId="3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[1]大数与分布!$E$20</c:f>
              <c:strCache>
                <c:ptCount val="1"/>
                <c:pt idx="0">
                  <c:v>开业1年以内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[1]大数与分布!$D$21:$D$26</c:f>
              <c:strCache>
                <c:ptCount val="6"/>
                <c:pt idx="0">
                  <c:v>特大店(特二)</c:v>
                </c:pt>
                <c:pt idx="1">
                  <c:v>大店(大二)</c:v>
                </c:pt>
                <c:pt idx="2">
                  <c:v>中店(中一)</c:v>
                </c:pt>
                <c:pt idx="3">
                  <c:v>中店(中二)</c:v>
                </c:pt>
                <c:pt idx="4">
                  <c:v>小店(小一)</c:v>
                </c:pt>
                <c:pt idx="5">
                  <c:v>小店(小二)</c:v>
                </c:pt>
              </c:strCache>
            </c:strRef>
          </c:cat>
          <c:val>
            <c:numRef>
              <c:f>[1]大数与分布!$E$21:$E$26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E-4C55-8D17-5156BFE1C091}"/>
            </c:ext>
          </c:extLst>
        </c:ser>
        <c:ser>
          <c:idx val="1"/>
          <c:order val="1"/>
          <c:tx>
            <c:strRef>
              <c:f>[1]大数与分布!$F$20</c:f>
              <c:strCache>
                <c:ptCount val="1"/>
                <c:pt idx="0">
                  <c:v>开业1-3年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[1]大数与分布!$D$21:$D$26</c:f>
              <c:strCache>
                <c:ptCount val="6"/>
                <c:pt idx="0">
                  <c:v>特大店(特二)</c:v>
                </c:pt>
                <c:pt idx="1">
                  <c:v>大店(大二)</c:v>
                </c:pt>
                <c:pt idx="2">
                  <c:v>中店(中一)</c:v>
                </c:pt>
                <c:pt idx="3">
                  <c:v>中店(中二)</c:v>
                </c:pt>
                <c:pt idx="4">
                  <c:v>小店(小一)</c:v>
                </c:pt>
                <c:pt idx="5">
                  <c:v>小店(小二)</c:v>
                </c:pt>
              </c:strCache>
            </c:strRef>
          </c:cat>
          <c:val>
            <c:numRef>
              <c:f>[1]大数与分布!$F$21:$F$26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E-4C55-8D17-5156BFE1C091}"/>
            </c:ext>
          </c:extLst>
        </c:ser>
        <c:ser>
          <c:idx val="2"/>
          <c:order val="2"/>
          <c:tx>
            <c:strRef>
              <c:f>[1]大数与分布!$G$20</c:f>
              <c:strCache>
                <c:ptCount val="1"/>
                <c:pt idx="0">
                  <c:v>开业3年以上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[1]大数与分布!$D$21:$D$26</c:f>
              <c:strCache>
                <c:ptCount val="6"/>
                <c:pt idx="0">
                  <c:v>特大店(特二)</c:v>
                </c:pt>
                <c:pt idx="1">
                  <c:v>大店(大二)</c:v>
                </c:pt>
                <c:pt idx="2">
                  <c:v>中店(中一)</c:v>
                </c:pt>
                <c:pt idx="3">
                  <c:v>中店(中二)</c:v>
                </c:pt>
                <c:pt idx="4">
                  <c:v>小店(小一)</c:v>
                </c:pt>
                <c:pt idx="5">
                  <c:v>小店(小二)</c:v>
                </c:pt>
              </c:strCache>
            </c:strRef>
          </c:cat>
          <c:val>
            <c:numRef>
              <c:f>[1]大数与分布!$G$21:$G$26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E-4C55-8D17-5156BFE1C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4196448"/>
        <c:axId val="1915470336"/>
        <c:axId val="1915868928"/>
      </c:bar3DChart>
      <c:catAx>
        <c:axId val="15641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470336"/>
        <c:crosses val="autoZero"/>
        <c:auto val="1"/>
        <c:lblAlgn val="ctr"/>
        <c:lblOffset val="100"/>
        <c:noMultiLvlLbl val="0"/>
      </c:catAx>
      <c:valAx>
        <c:axId val="191547033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196448"/>
        <c:crosses val="autoZero"/>
        <c:crossBetween val="between"/>
      </c:valAx>
      <c:serAx>
        <c:axId val="191586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47033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[1]大数与分布!$J$20</c:f>
              <c:strCache>
                <c:ptCount val="1"/>
                <c:pt idx="0">
                  <c:v>开业1年以内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[1]大数与分布!$I$21:$I$26</c:f>
              <c:strCache>
                <c:ptCount val="6"/>
                <c:pt idx="0">
                  <c:v>特大店(特二)</c:v>
                </c:pt>
                <c:pt idx="1">
                  <c:v>大店(大二)</c:v>
                </c:pt>
                <c:pt idx="2">
                  <c:v>中店(中一)</c:v>
                </c:pt>
                <c:pt idx="3">
                  <c:v>中店(中二)</c:v>
                </c:pt>
                <c:pt idx="4">
                  <c:v>小店(小一)</c:v>
                </c:pt>
                <c:pt idx="5">
                  <c:v>小店(小二)</c:v>
                </c:pt>
              </c:strCache>
            </c:strRef>
          </c:cat>
          <c:val>
            <c:numRef>
              <c:f>[1]大数与分布!$J$21:$J$26</c:f>
              <c:numCache>
                <c:formatCode>General</c:formatCode>
                <c:ptCount val="6"/>
                <c:pt idx="4">
                  <c:v>21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B-4279-AA37-D464062D6FAE}"/>
            </c:ext>
          </c:extLst>
        </c:ser>
        <c:ser>
          <c:idx val="1"/>
          <c:order val="1"/>
          <c:tx>
            <c:strRef>
              <c:f>[1]大数与分布!$K$20</c:f>
              <c:strCache>
                <c:ptCount val="1"/>
                <c:pt idx="0">
                  <c:v>开业1-3年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[1]大数与分布!$I$21:$I$26</c:f>
              <c:strCache>
                <c:ptCount val="6"/>
                <c:pt idx="0">
                  <c:v>特大店(特二)</c:v>
                </c:pt>
                <c:pt idx="1">
                  <c:v>大店(大二)</c:v>
                </c:pt>
                <c:pt idx="2">
                  <c:v>中店(中一)</c:v>
                </c:pt>
                <c:pt idx="3">
                  <c:v>中店(中二)</c:v>
                </c:pt>
                <c:pt idx="4">
                  <c:v>小店(小一)</c:v>
                </c:pt>
                <c:pt idx="5">
                  <c:v>小店(小二)</c:v>
                </c:pt>
              </c:strCache>
            </c:strRef>
          </c:cat>
          <c:val>
            <c:numRef>
              <c:f>[1]大数与分布!$K$21:$K$26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B-4279-AA37-D464062D6FAE}"/>
            </c:ext>
          </c:extLst>
        </c:ser>
        <c:ser>
          <c:idx val="2"/>
          <c:order val="2"/>
          <c:tx>
            <c:strRef>
              <c:f>[1]大数与分布!$L$20</c:f>
              <c:strCache>
                <c:ptCount val="1"/>
                <c:pt idx="0">
                  <c:v>开业3年以上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[1]大数与分布!$I$21:$I$26</c:f>
              <c:strCache>
                <c:ptCount val="6"/>
                <c:pt idx="0">
                  <c:v>特大店(特二)</c:v>
                </c:pt>
                <c:pt idx="1">
                  <c:v>大店(大二)</c:v>
                </c:pt>
                <c:pt idx="2">
                  <c:v>中店(中一)</c:v>
                </c:pt>
                <c:pt idx="3">
                  <c:v>中店(中二)</c:v>
                </c:pt>
                <c:pt idx="4">
                  <c:v>小店(小一)</c:v>
                </c:pt>
                <c:pt idx="5">
                  <c:v>小店(小二)</c:v>
                </c:pt>
              </c:strCache>
            </c:strRef>
          </c:cat>
          <c:val>
            <c:numRef>
              <c:f>[1]大数与分布!$L$21:$L$26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B-4279-AA37-D464062D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9862576"/>
        <c:axId val="1917298176"/>
        <c:axId val="1628233584"/>
      </c:bar3DChart>
      <c:catAx>
        <c:axId val="19198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98176"/>
        <c:crosses val="autoZero"/>
        <c:auto val="1"/>
        <c:lblAlgn val="ctr"/>
        <c:lblOffset val="100"/>
        <c:noMultiLvlLbl val="0"/>
      </c:catAx>
      <c:valAx>
        <c:axId val="19172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862576"/>
        <c:crosses val="autoZero"/>
        <c:crossBetween val="between"/>
      </c:valAx>
      <c:serAx>
        <c:axId val="162823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9817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年新增会员人均销售概览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年度会员销售概览!$D$13</c:f>
              <c:strCache>
                <c:ptCount val="1"/>
                <c:pt idx="0">
                  <c:v>人均年产值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年度会员销售概览!$A$14:$A$17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年度会员销售概览!$D$14:$D$17</c:f>
              <c:numCache>
                <c:formatCode>0_ </c:formatCode>
                <c:ptCount val="4"/>
                <c:pt idx="0">
                  <c:v>297.22074906191301</c:v>
                </c:pt>
                <c:pt idx="1">
                  <c:v>323.99259725948599</c:v>
                </c:pt>
                <c:pt idx="2">
                  <c:v>382.73364409914899</c:v>
                </c:pt>
                <c:pt idx="3">
                  <c:v>234.04686781408901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8-413F-8B1B-0D791D1D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614399"/>
        <c:axId val="294776111"/>
      </c:barChart>
      <c:lineChart>
        <c:grouping val="standard"/>
        <c:varyColors val="0"/>
        <c:ser>
          <c:idx val="1"/>
          <c:order val="1"/>
          <c:tx>
            <c:strRef>
              <c:f>年度会员销售概览!$E$13</c:f>
              <c:strCache>
                <c:ptCount val="1"/>
                <c:pt idx="0">
                  <c:v>人均消费频次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年度会员销售概览!$A$14:$A$17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年度会员销售概览!$E$14:$E$17</c:f>
              <c:numCache>
                <c:formatCode>0.0_ </c:formatCode>
                <c:ptCount val="4"/>
                <c:pt idx="0">
                  <c:v>3.0065659999999998</c:v>
                </c:pt>
                <c:pt idx="1">
                  <c:v>2.9933399999999999</c:v>
                </c:pt>
                <c:pt idx="2">
                  <c:v>3.1378089999999998</c:v>
                </c:pt>
                <c:pt idx="3">
                  <c:v>2.1198519999999998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8-413F-8B1B-0D791D1D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66159"/>
        <c:axId val="294779855"/>
      </c:lineChart>
      <c:catAx>
        <c:axId val="2896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776111"/>
        <c:crosses val="autoZero"/>
        <c:auto val="1"/>
        <c:lblAlgn val="ctr"/>
        <c:lblOffset val="100"/>
        <c:noMultiLvlLbl val="0"/>
      </c:catAx>
      <c:valAx>
        <c:axId val="2947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614399"/>
        <c:crosses val="autoZero"/>
        <c:crossBetween val="between"/>
      </c:valAx>
      <c:valAx>
        <c:axId val="294779855"/>
        <c:scaling>
          <c:orientation val="minMax"/>
        </c:scaling>
        <c:delete val="0"/>
        <c:axPos val="r"/>
        <c:numFmt formatCode="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66159"/>
        <c:crosses val="max"/>
        <c:crossBetween val="between"/>
      </c:valAx>
      <c:catAx>
        <c:axId val="102966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7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年新增会员人均销售概览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年度会员销售概览!$F$38</c:f>
              <c:strCache>
                <c:ptCount val="1"/>
                <c:pt idx="0">
                  <c:v>年新增消费会员数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年度会员销售概览!$A$40:$A$43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年度会员销售概览!$F$40:$F$43</c:f>
              <c:numCache>
                <c:formatCode>General</c:formatCode>
                <c:ptCount val="4"/>
                <c:pt idx="0">
                  <c:v>21320</c:v>
                </c:pt>
                <c:pt idx="1">
                  <c:v>20872</c:v>
                </c:pt>
                <c:pt idx="2">
                  <c:v>21624</c:v>
                </c:pt>
                <c:pt idx="3">
                  <c:v>14351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8-413F-8B1B-0D791D1D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614399"/>
        <c:axId val="294776111"/>
      </c:barChart>
      <c:lineChart>
        <c:grouping val="standard"/>
        <c:varyColors val="0"/>
        <c:ser>
          <c:idx val="1"/>
          <c:order val="1"/>
          <c:tx>
            <c:strRef>
              <c:f>年度会员销售概览!$G$38</c:f>
              <c:strCache>
                <c:ptCount val="1"/>
                <c:pt idx="0">
                  <c:v>年新增会员转化率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年度会员销售概览!$A$40:$A$43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年度会员销售概览!$G$40:$G$43</c:f>
              <c:numCache>
                <c:formatCode>0%</c:formatCode>
                <c:ptCount val="4"/>
                <c:pt idx="0">
                  <c:v>0.93463679803603528</c:v>
                </c:pt>
                <c:pt idx="1">
                  <c:v>0.8582942676206925</c:v>
                </c:pt>
                <c:pt idx="2">
                  <c:v>0.97046943721389467</c:v>
                </c:pt>
                <c:pt idx="3">
                  <c:v>0.85336266872807276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8-413F-8B1B-0D791D1D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66159"/>
        <c:axId val="294779855"/>
      </c:lineChart>
      <c:catAx>
        <c:axId val="2896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776111"/>
        <c:crosses val="autoZero"/>
        <c:auto val="1"/>
        <c:lblAlgn val="ctr"/>
        <c:lblOffset val="100"/>
        <c:noMultiLvlLbl val="0"/>
      </c:catAx>
      <c:valAx>
        <c:axId val="2947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614399"/>
        <c:crosses val="autoZero"/>
        <c:crossBetween val="between"/>
      </c:valAx>
      <c:valAx>
        <c:axId val="29477985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66159"/>
        <c:crosses val="max"/>
        <c:crossBetween val="between"/>
      </c:valAx>
      <c:catAx>
        <c:axId val="102966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7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年</a:t>
            </a:r>
            <a:r>
              <a:rPr lang="zh-CN" altLang="en-US" sz="1800" b="1" i="0" baseline="0">
                <a:effectLst/>
              </a:rPr>
              <a:t>复购</a:t>
            </a:r>
            <a:r>
              <a:rPr lang="zh-CN" altLang="zh-CN" sz="1800" b="1" i="0" baseline="0">
                <a:effectLst/>
              </a:rPr>
              <a:t>会员人均销售概览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年度会员销售概览!$D$13</c:f>
              <c:strCache>
                <c:ptCount val="1"/>
                <c:pt idx="0">
                  <c:v>人均年产值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年度会员销售概览!$A$14:$A$17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年度会员销售概览!$D$14:$D$17</c:f>
              <c:numCache>
                <c:formatCode>0_ </c:formatCode>
                <c:ptCount val="4"/>
                <c:pt idx="0">
                  <c:v>297.22074906191301</c:v>
                </c:pt>
                <c:pt idx="1">
                  <c:v>323.99259725948599</c:v>
                </c:pt>
                <c:pt idx="2">
                  <c:v>382.73364409914899</c:v>
                </c:pt>
                <c:pt idx="3">
                  <c:v>234.04686781408901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8-413F-8B1B-0D791D1D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614399"/>
        <c:axId val="294776111"/>
      </c:barChart>
      <c:lineChart>
        <c:grouping val="standard"/>
        <c:varyColors val="0"/>
        <c:ser>
          <c:idx val="1"/>
          <c:order val="1"/>
          <c:tx>
            <c:strRef>
              <c:f>年度会员销售概览!$E$13</c:f>
              <c:strCache>
                <c:ptCount val="1"/>
                <c:pt idx="0">
                  <c:v>人均消费频次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年度会员销售概览!$A$14:$A$17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年度会员销售概览!$E$14:$E$17</c:f>
              <c:numCache>
                <c:formatCode>0.0_ </c:formatCode>
                <c:ptCount val="4"/>
                <c:pt idx="0">
                  <c:v>3.0065659999999998</c:v>
                </c:pt>
                <c:pt idx="1">
                  <c:v>2.9933399999999999</c:v>
                </c:pt>
                <c:pt idx="2">
                  <c:v>3.1378089999999998</c:v>
                </c:pt>
                <c:pt idx="3">
                  <c:v>2.1198519999999998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8-413F-8B1B-0D791D1D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66159"/>
        <c:axId val="294779855"/>
      </c:lineChart>
      <c:catAx>
        <c:axId val="2896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776111"/>
        <c:crosses val="autoZero"/>
        <c:auto val="1"/>
        <c:lblAlgn val="ctr"/>
        <c:lblOffset val="100"/>
        <c:noMultiLvlLbl val="0"/>
      </c:catAx>
      <c:valAx>
        <c:axId val="2947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614399"/>
        <c:crosses val="autoZero"/>
        <c:crossBetween val="between"/>
      </c:valAx>
      <c:valAx>
        <c:axId val="294779855"/>
        <c:scaling>
          <c:orientation val="minMax"/>
        </c:scaling>
        <c:delete val="0"/>
        <c:axPos val="r"/>
        <c:numFmt formatCode="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66159"/>
        <c:crosses val="max"/>
        <c:crossBetween val="between"/>
      </c:valAx>
      <c:catAx>
        <c:axId val="102966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7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年</a:t>
            </a:r>
            <a:r>
              <a:rPr lang="zh-CN" altLang="zh-CN" sz="1400" b="1" i="0" u="none" strike="noStrike" baseline="0">
                <a:effectLst/>
              </a:rPr>
              <a:t>复购</a:t>
            </a:r>
            <a:r>
              <a:rPr lang="zh-CN" altLang="zh-CN" sz="1800" b="1" i="0" baseline="0">
                <a:effectLst/>
              </a:rPr>
              <a:t>会员销售概览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年度会员销售概览!$F$38</c:f>
              <c:strCache>
                <c:ptCount val="1"/>
                <c:pt idx="0">
                  <c:v>年新增消费会员数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年度会员销售概览!$A$40:$A$43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年度会员销售概览!$F$40:$F$43</c:f>
              <c:numCache>
                <c:formatCode>General</c:formatCode>
                <c:ptCount val="4"/>
                <c:pt idx="0">
                  <c:v>21320</c:v>
                </c:pt>
                <c:pt idx="1">
                  <c:v>20872</c:v>
                </c:pt>
                <c:pt idx="2">
                  <c:v>21624</c:v>
                </c:pt>
                <c:pt idx="3">
                  <c:v>14351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8-413F-8B1B-0D791D1D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614399"/>
        <c:axId val="294776111"/>
      </c:barChart>
      <c:lineChart>
        <c:grouping val="standard"/>
        <c:varyColors val="0"/>
        <c:ser>
          <c:idx val="1"/>
          <c:order val="1"/>
          <c:tx>
            <c:strRef>
              <c:f>年度会员销售概览!$G$38</c:f>
              <c:strCache>
                <c:ptCount val="1"/>
                <c:pt idx="0">
                  <c:v>年新增会员转化率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年度会员销售概览!$A$40:$A$43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年度会员销售概览!$G$40:$G$43</c:f>
              <c:numCache>
                <c:formatCode>0%</c:formatCode>
                <c:ptCount val="4"/>
                <c:pt idx="0">
                  <c:v>0.93463679803603528</c:v>
                </c:pt>
                <c:pt idx="1">
                  <c:v>0.8582942676206925</c:v>
                </c:pt>
                <c:pt idx="2">
                  <c:v>0.97046943721389467</c:v>
                </c:pt>
                <c:pt idx="3">
                  <c:v>0.85336266872807276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8-413F-8B1B-0D791D1D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66159"/>
        <c:axId val="294779855"/>
      </c:lineChart>
      <c:catAx>
        <c:axId val="2896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776111"/>
        <c:crosses val="autoZero"/>
        <c:auto val="1"/>
        <c:lblAlgn val="ctr"/>
        <c:lblOffset val="100"/>
        <c:noMultiLvlLbl val="0"/>
      </c:catAx>
      <c:valAx>
        <c:axId val="2947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614399"/>
        <c:crosses val="autoZero"/>
        <c:crossBetween val="between"/>
      </c:valAx>
      <c:valAx>
        <c:axId val="29477985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66159"/>
        <c:crosses val="max"/>
        <c:crossBetween val="between"/>
      </c:valAx>
      <c:catAx>
        <c:axId val="102966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7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会员年龄与品类结构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品类销售结构!$K$1</c:f>
              <c:strCache>
                <c:ptCount val="1"/>
                <c:pt idx="0">
                  <c:v>处方药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品类销售结构!$J$2:$J$14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品类销售结构!$K$2:$K$14</c:f>
              <c:numCache>
                <c:formatCode>0.0%</c:formatCode>
                <c:ptCount val="13"/>
                <c:pt idx="0">
                  <c:v>0.30461079778236899</c:v>
                </c:pt>
                <c:pt idx="1">
                  <c:v>0.29979247029551198</c:v>
                </c:pt>
                <c:pt idx="2">
                  <c:v>0.35045814834816702</c:v>
                </c:pt>
                <c:pt idx="3">
                  <c:v>0.37070528820488702</c:v>
                </c:pt>
                <c:pt idx="4">
                  <c:v>0.41593566933022602</c:v>
                </c:pt>
                <c:pt idx="5">
                  <c:v>0.435461261292447</c:v>
                </c:pt>
                <c:pt idx="6">
                  <c:v>0.46345819164166102</c:v>
                </c:pt>
                <c:pt idx="7">
                  <c:v>0.47982455556769299</c:v>
                </c:pt>
                <c:pt idx="8">
                  <c:v>0.490131362265119</c:v>
                </c:pt>
                <c:pt idx="9">
                  <c:v>0.51404252707979403</c:v>
                </c:pt>
                <c:pt idx="10">
                  <c:v>0.52282577649518802</c:v>
                </c:pt>
                <c:pt idx="11">
                  <c:v>0.55308509635440595</c:v>
                </c:pt>
                <c:pt idx="12">
                  <c:v>0.54427823909821005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B-4EFB-9401-ACE2A145C019}"/>
            </c:ext>
          </c:extLst>
        </c:ser>
        <c:ser>
          <c:idx val="1"/>
          <c:order val="1"/>
          <c:tx>
            <c:strRef>
              <c:f>品类销售结构!$L$1</c:f>
              <c:strCache>
                <c:ptCount val="1"/>
                <c:pt idx="0">
                  <c:v>非处方药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品类销售结构!$J$2:$J$14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品类销售结构!$L$2:$L$14</c:f>
              <c:numCache>
                <c:formatCode>0.0%</c:formatCode>
                <c:ptCount val="13"/>
                <c:pt idx="0">
                  <c:v>0.38797244038895501</c:v>
                </c:pt>
                <c:pt idx="1">
                  <c:v>0.39624221083808903</c:v>
                </c:pt>
                <c:pt idx="2">
                  <c:v>0.38694840865983399</c:v>
                </c:pt>
                <c:pt idx="3">
                  <c:v>0.369073938160075</c:v>
                </c:pt>
                <c:pt idx="4">
                  <c:v>0.32233523890736698</c:v>
                </c:pt>
                <c:pt idx="5">
                  <c:v>0.31182911558190402</c:v>
                </c:pt>
                <c:pt idx="6">
                  <c:v>0.27811175809665101</c:v>
                </c:pt>
                <c:pt idx="7">
                  <c:v>0.26683933818379701</c:v>
                </c:pt>
                <c:pt idx="8">
                  <c:v>0.25017540077142603</c:v>
                </c:pt>
                <c:pt idx="9">
                  <c:v>0.23325401729016099</c:v>
                </c:pt>
                <c:pt idx="10">
                  <c:v>0.22383075327837401</c:v>
                </c:pt>
                <c:pt idx="11">
                  <c:v>0.21282403598049299</c:v>
                </c:pt>
                <c:pt idx="12">
                  <c:v>0.21353746744371299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B-4EFB-9401-ACE2A145C019}"/>
            </c:ext>
          </c:extLst>
        </c:ser>
        <c:ser>
          <c:idx val="2"/>
          <c:order val="2"/>
          <c:tx>
            <c:strRef>
              <c:f>品类销售结构!$M$1</c:f>
              <c:strCache>
                <c:ptCount val="1"/>
                <c:pt idx="0">
                  <c:v>中药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品类销售结构!$J$2:$J$14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品类销售结构!$M$2:$M$14</c:f>
              <c:numCache>
                <c:formatCode>0.0%</c:formatCode>
                <c:ptCount val="13"/>
                <c:pt idx="0">
                  <c:v>8.95917392128385E-2</c:v>
                </c:pt>
                <c:pt idx="1">
                  <c:v>9.2560059264704495E-2</c:v>
                </c:pt>
                <c:pt idx="2">
                  <c:v>7.9672543762018502E-2</c:v>
                </c:pt>
                <c:pt idx="3">
                  <c:v>9.1835807306542505E-2</c:v>
                </c:pt>
                <c:pt idx="4">
                  <c:v>0.10307144679124</c:v>
                </c:pt>
                <c:pt idx="5">
                  <c:v>0.10150839400095001</c:v>
                </c:pt>
                <c:pt idx="6">
                  <c:v>0.107326408609712</c:v>
                </c:pt>
                <c:pt idx="7">
                  <c:v>0.105425511479877</c:v>
                </c:pt>
                <c:pt idx="8">
                  <c:v>0.110226527490211</c:v>
                </c:pt>
                <c:pt idx="9">
                  <c:v>0.116841170235692</c:v>
                </c:pt>
                <c:pt idx="10">
                  <c:v>0.109463687676291</c:v>
                </c:pt>
                <c:pt idx="11">
                  <c:v>9.9147275112348304E-2</c:v>
                </c:pt>
                <c:pt idx="12">
                  <c:v>0.110022031371503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B-4EFB-9401-ACE2A145C019}"/>
            </c:ext>
          </c:extLst>
        </c:ser>
        <c:ser>
          <c:idx val="3"/>
          <c:order val="3"/>
          <c:tx>
            <c:strRef>
              <c:f>品类销售结构!$N$1</c:f>
              <c:strCache>
                <c:ptCount val="1"/>
                <c:pt idx="0">
                  <c:v>保健食品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品类销售结构!$J$2:$J$14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品类销售结构!$N$2:$N$14</c:f>
              <c:numCache>
                <c:formatCode>0.0%</c:formatCode>
                <c:ptCount val="13"/>
                <c:pt idx="0">
                  <c:v>0.119705839066651</c:v>
                </c:pt>
                <c:pt idx="1">
                  <c:v>0.113209358699525</c:v>
                </c:pt>
                <c:pt idx="2">
                  <c:v>9.9429422122813804E-2</c:v>
                </c:pt>
                <c:pt idx="3">
                  <c:v>9.6681633209358298E-2</c:v>
                </c:pt>
                <c:pt idx="4">
                  <c:v>9.9105644907125007E-2</c:v>
                </c:pt>
                <c:pt idx="5">
                  <c:v>9.7658437021621497E-2</c:v>
                </c:pt>
                <c:pt idx="6">
                  <c:v>9.5350843934946097E-2</c:v>
                </c:pt>
                <c:pt idx="7">
                  <c:v>9.23861623445002E-2</c:v>
                </c:pt>
                <c:pt idx="8">
                  <c:v>9.7029613372539597E-2</c:v>
                </c:pt>
                <c:pt idx="9">
                  <c:v>9.3086910203163495E-2</c:v>
                </c:pt>
                <c:pt idx="10">
                  <c:v>0.1015266040481</c:v>
                </c:pt>
                <c:pt idx="11">
                  <c:v>9.6604013807218503E-2</c:v>
                </c:pt>
                <c:pt idx="12">
                  <c:v>9.1566595246853996E-2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B-4EFB-9401-ACE2A145C019}"/>
            </c:ext>
          </c:extLst>
        </c:ser>
        <c:ser>
          <c:idx val="4"/>
          <c:order val="4"/>
          <c:tx>
            <c:strRef>
              <c:f>品类销售结构!$O$1</c:f>
              <c:strCache>
                <c:ptCount val="1"/>
                <c:pt idx="0">
                  <c:v>医疗器械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品类销售结构!$J$2:$J$14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品类销售结构!$O$2:$O$14</c:f>
              <c:numCache>
                <c:formatCode>0.0%</c:formatCode>
                <c:ptCount val="13"/>
                <c:pt idx="0">
                  <c:v>4.28223939800456E-2</c:v>
                </c:pt>
                <c:pt idx="1">
                  <c:v>4.4541999216578497E-2</c:v>
                </c:pt>
                <c:pt idx="2">
                  <c:v>3.6367762899497003E-2</c:v>
                </c:pt>
                <c:pt idx="3">
                  <c:v>3.2112127336156503E-2</c:v>
                </c:pt>
                <c:pt idx="4">
                  <c:v>2.78871294900194E-2</c:v>
                </c:pt>
                <c:pt idx="5">
                  <c:v>2.5010559643405799E-2</c:v>
                </c:pt>
                <c:pt idx="6">
                  <c:v>2.6854566932934198E-2</c:v>
                </c:pt>
                <c:pt idx="7">
                  <c:v>2.5317867502799799E-2</c:v>
                </c:pt>
                <c:pt idx="8">
                  <c:v>2.24264295638123E-2</c:v>
                </c:pt>
                <c:pt idx="9">
                  <c:v>2.1422761481385E-2</c:v>
                </c:pt>
                <c:pt idx="10">
                  <c:v>2.0079719415277399E-2</c:v>
                </c:pt>
                <c:pt idx="11">
                  <c:v>1.7685979417488E-2</c:v>
                </c:pt>
                <c:pt idx="12">
                  <c:v>2.04146355405781E-2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FB-4EFB-9401-ACE2A145C019}"/>
            </c:ext>
          </c:extLst>
        </c:ser>
        <c:ser>
          <c:idx val="5"/>
          <c:order val="5"/>
          <c:tx>
            <c:strRef>
              <c:f>品类销售结构!$P$1</c:f>
              <c:strCache>
                <c:ptCount val="1"/>
                <c:pt idx="0">
                  <c:v>健康食品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品类销售结构!$J$2:$J$14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品类销售结构!$P$2:$P$14</c:f>
              <c:numCache>
                <c:formatCode>0.0%</c:formatCode>
                <c:ptCount val="13"/>
                <c:pt idx="0">
                  <c:v>9.9353556418002899E-3</c:v>
                </c:pt>
                <c:pt idx="1">
                  <c:v>9.6270829736536494E-3</c:v>
                </c:pt>
                <c:pt idx="2">
                  <c:v>9.4650023876721202E-3</c:v>
                </c:pt>
                <c:pt idx="3">
                  <c:v>9.1525335363156091E-3</c:v>
                </c:pt>
                <c:pt idx="4">
                  <c:v>9.0858302854841897E-3</c:v>
                </c:pt>
                <c:pt idx="5">
                  <c:v>7.1340515648096198E-3</c:v>
                </c:pt>
                <c:pt idx="6">
                  <c:v>7.7909016335347596E-3</c:v>
                </c:pt>
                <c:pt idx="7">
                  <c:v>7.9764981139831808E-3</c:v>
                </c:pt>
                <c:pt idx="8">
                  <c:v>7.6276339028084903E-3</c:v>
                </c:pt>
                <c:pt idx="9">
                  <c:v>5.97179320972396E-3</c:v>
                </c:pt>
                <c:pt idx="10">
                  <c:v>7.0586996177100002E-3</c:v>
                </c:pt>
                <c:pt idx="11">
                  <c:v>5.8827236692506196E-3</c:v>
                </c:pt>
                <c:pt idx="12">
                  <c:v>6.0354749513817502E-3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FB-4EFB-9401-ACE2A145C019}"/>
            </c:ext>
          </c:extLst>
        </c:ser>
        <c:ser>
          <c:idx val="6"/>
          <c:order val="6"/>
          <c:tx>
            <c:strRef>
              <c:f>品类销售结构!$Q$1</c:f>
              <c:strCache>
                <c:ptCount val="1"/>
                <c:pt idx="0">
                  <c:v>母婴类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品类销售结构!$J$2:$J$14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品类销售结构!$Q$2:$Q$14</c:f>
              <c:numCache>
                <c:formatCode>0.0%</c:formatCode>
                <c:ptCount val="13"/>
                <c:pt idx="0">
                  <c:v>1.95458193283693E-2</c:v>
                </c:pt>
                <c:pt idx="1">
                  <c:v>2.2197355230233501E-2</c:v>
                </c:pt>
                <c:pt idx="2">
                  <c:v>1.7337322232640499E-2</c:v>
                </c:pt>
                <c:pt idx="3">
                  <c:v>9.7800739463852794E-3</c:v>
                </c:pt>
                <c:pt idx="4">
                  <c:v>3.03551308456349E-3</c:v>
                </c:pt>
                <c:pt idx="5">
                  <c:v>3.0189096943001401E-3</c:v>
                </c:pt>
                <c:pt idx="6">
                  <c:v>3.0973613298226899E-3</c:v>
                </c:pt>
                <c:pt idx="7">
                  <c:v>4.9836883771555499E-3</c:v>
                </c:pt>
                <c:pt idx="8">
                  <c:v>6.2112313194872901E-3</c:v>
                </c:pt>
                <c:pt idx="9">
                  <c:v>1.4137755975881399E-3</c:v>
                </c:pt>
                <c:pt idx="10">
                  <c:v>1.84982258614596E-4</c:v>
                </c:pt>
                <c:pt idx="11">
                  <c:v>1.52184154219617E-3</c:v>
                </c:pt>
                <c:pt idx="12">
                  <c:v>1.0684018484810101E-4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FB-4EFB-9401-ACE2A145C019}"/>
            </c:ext>
          </c:extLst>
        </c:ser>
        <c:ser>
          <c:idx val="7"/>
          <c:order val="7"/>
          <c:tx>
            <c:strRef>
              <c:f>品类销售结构!$R$1</c:f>
              <c:strCache>
                <c:ptCount val="1"/>
                <c:pt idx="0">
                  <c:v>个人护理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品类销售结构!$J$2:$J$14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品类销售结构!$R$2:$R$14</c:f>
              <c:numCache>
                <c:formatCode>0.0%</c:formatCode>
                <c:ptCount val="13"/>
                <c:pt idx="0">
                  <c:v>8.3660811640388702E-3</c:v>
                </c:pt>
                <c:pt idx="1">
                  <c:v>6.8590509639945398E-3</c:v>
                </c:pt>
                <c:pt idx="2">
                  <c:v>5.6468909716930697E-3</c:v>
                </c:pt>
                <c:pt idx="3">
                  <c:v>6.2971803621930103E-3</c:v>
                </c:pt>
                <c:pt idx="4">
                  <c:v>6.5254132995414098E-3</c:v>
                </c:pt>
                <c:pt idx="5">
                  <c:v>5.7591319097051704E-3</c:v>
                </c:pt>
                <c:pt idx="6">
                  <c:v>4.8688099663030601E-3</c:v>
                </c:pt>
                <c:pt idx="7">
                  <c:v>4.7539249508510902E-3</c:v>
                </c:pt>
                <c:pt idx="8">
                  <c:v>3.9040780255176098E-3</c:v>
                </c:pt>
                <c:pt idx="9">
                  <c:v>3.7978446162146998E-3</c:v>
                </c:pt>
                <c:pt idx="10">
                  <c:v>3.7888141167281199E-3</c:v>
                </c:pt>
                <c:pt idx="11">
                  <c:v>3.1133509514522499E-3</c:v>
                </c:pt>
                <c:pt idx="12">
                  <c:v>2.8942893907177602E-3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FB-4EFB-9401-ACE2A145C019}"/>
            </c:ext>
          </c:extLst>
        </c:ser>
        <c:ser>
          <c:idx val="8"/>
          <c:order val="8"/>
          <c:tx>
            <c:strRef>
              <c:f>品类销售结构!$S$1</c:f>
              <c:strCache>
                <c:ptCount val="1"/>
                <c:pt idx="0">
                  <c:v>日常用品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品类销售结构!$J$2:$J$14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品类销售结构!$S$2:$S$14</c:f>
              <c:numCache>
                <c:formatCode>0.0%</c:formatCode>
                <c:ptCount val="13"/>
                <c:pt idx="0">
                  <c:v>7.7967899783397297E-3</c:v>
                </c:pt>
                <c:pt idx="1">
                  <c:v>7.7008994092280904E-3</c:v>
                </c:pt>
                <c:pt idx="2">
                  <c:v>7.5972796567524399E-3</c:v>
                </c:pt>
                <c:pt idx="3">
                  <c:v>7.3220922418128099E-3</c:v>
                </c:pt>
                <c:pt idx="4">
                  <c:v>7.2889145294162596E-3</c:v>
                </c:pt>
                <c:pt idx="5">
                  <c:v>6.8889139509476002E-3</c:v>
                </c:pt>
                <c:pt idx="6">
                  <c:v>7.0443619344031797E-3</c:v>
                </c:pt>
                <c:pt idx="7">
                  <c:v>6.7600599428922301E-3</c:v>
                </c:pt>
                <c:pt idx="8">
                  <c:v>6.5197339784947702E-3</c:v>
                </c:pt>
                <c:pt idx="9">
                  <c:v>5.8911111640440796E-3</c:v>
                </c:pt>
                <c:pt idx="10">
                  <c:v>6.8662758319280896E-3</c:v>
                </c:pt>
                <c:pt idx="11">
                  <c:v>6.5956759808895003E-3</c:v>
                </c:pt>
                <c:pt idx="12">
                  <c:v>6.0463973272343301E-3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FB-4EFB-9401-ACE2A145C019}"/>
            </c:ext>
          </c:extLst>
        </c:ser>
        <c:ser>
          <c:idx val="9"/>
          <c:order val="9"/>
          <c:tx>
            <c:strRef>
              <c:f>品类销售结构!$T$1</c:f>
              <c:strCache>
                <c:ptCount val="1"/>
                <c:pt idx="0">
                  <c:v>消毒用品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品类销售结构!$J$2:$J$14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品类销售结构!$T$2:$T$14</c:f>
              <c:numCache>
                <c:formatCode>0.0%</c:formatCode>
                <c:ptCount val="13"/>
                <c:pt idx="0">
                  <c:v>3.6144167065678299E-3</c:v>
                </c:pt>
                <c:pt idx="1">
                  <c:v>3.3538043009299001E-3</c:v>
                </c:pt>
                <c:pt idx="2">
                  <c:v>3.1446795916012901E-3</c:v>
                </c:pt>
                <c:pt idx="3">
                  <c:v>3.18067116223522E-3</c:v>
                </c:pt>
                <c:pt idx="4">
                  <c:v>2.3460064096524499E-3</c:v>
                </c:pt>
                <c:pt idx="5">
                  <c:v>2.3242395448900099E-3</c:v>
                </c:pt>
                <c:pt idx="6">
                  <c:v>2.2165506297526501E-3</c:v>
                </c:pt>
                <c:pt idx="7">
                  <c:v>2.2148863159465802E-3</c:v>
                </c:pt>
                <c:pt idx="8">
                  <c:v>2.28953632524184E-3</c:v>
                </c:pt>
                <c:pt idx="9">
                  <c:v>1.9188556974571E-3</c:v>
                </c:pt>
                <c:pt idx="10">
                  <c:v>1.44139417975581E-3</c:v>
                </c:pt>
                <c:pt idx="11">
                  <c:v>1.2164107640271701E-3</c:v>
                </c:pt>
                <c:pt idx="12">
                  <c:v>1.79750899445032E-3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FB-4EFB-9401-ACE2A145C019}"/>
            </c:ext>
          </c:extLst>
        </c:ser>
        <c:ser>
          <c:idx val="10"/>
          <c:order val="10"/>
          <c:tx>
            <c:strRef>
              <c:f>品类销售结构!$U$1</c:f>
              <c:strCache>
                <c:ptCount val="1"/>
                <c:pt idx="0">
                  <c:v>健身康复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品类销售结构!$J$2:$J$14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品类销售结构!$U$2:$U$14</c:f>
              <c:numCache>
                <c:formatCode>0.0%</c:formatCode>
                <c:ptCount val="13"/>
                <c:pt idx="0">
                  <c:v>3.00241766502679E-3</c:v>
                </c:pt>
                <c:pt idx="1">
                  <c:v>2.1256737481551002E-3</c:v>
                </c:pt>
                <c:pt idx="2">
                  <c:v>2.3729394736091199E-3</c:v>
                </c:pt>
                <c:pt idx="3">
                  <c:v>2.49585922862824E-3</c:v>
                </c:pt>
                <c:pt idx="4">
                  <c:v>1.81325214556585E-3</c:v>
                </c:pt>
                <c:pt idx="5">
                  <c:v>1.9976348744728798E-3</c:v>
                </c:pt>
                <c:pt idx="6">
                  <c:v>2.4009620415066202E-3</c:v>
                </c:pt>
                <c:pt idx="7">
                  <c:v>2.2570670578971599E-3</c:v>
                </c:pt>
                <c:pt idx="8">
                  <c:v>1.69785132111433E-3</c:v>
                </c:pt>
                <c:pt idx="9">
                  <c:v>1.4733352801335499E-3</c:v>
                </c:pt>
                <c:pt idx="10">
                  <c:v>1.92702999560653E-3</c:v>
                </c:pt>
                <c:pt idx="11">
                  <c:v>1.59390947861807E-3</c:v>
                </c:pt>
                <c:pt idx="12">
                  <c:v>2.89522879916721E-3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FB-4EFB-9401-ACE2A145C019}"/>
            </c:ext>
          </c:extLst>
        </c:ser>
        <c:ser>
          <c:idx val="11"/>
          <c:order val="11"/>
          <c:tx>
            <c:strRef>
              <c:f>品类销售结构!$V$1</c:f>
              <c:strCache>
                <c:ptCount val="1"/>
                <c:pt idx="0">
                  <c:v>普通食品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品类销售结构!$J$2:$J$14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品类销售结构!$V$2:$V$14</c:f>
              <c:numCache>
                <c:formatCode>0.0%</c:formatCode>
                <c:ptCount val="13"/>
                <c:pt idx="0">
                  <c:v>3.0355565437343102E-3</c:v>
                </c:pt>
                <c:pt idx="1">
                  <c:v>1.78994398580925E-3</c:v>
                </c:pt>
                <c:pt idx="2">
                  <c:v>1.5593601643591199E-3</c:v>
                </c:pt>
                <c:pt idx="3">
                  <c:v>1.3626803911005901E-3</c:v>
                </c:pt>
                <c:pt idx="4">
                  <c:v>1.5698900180518001E-3</c:v>
                </c:pt>
                <c:pt idx="5">
                  <c:v>1.4092959371546599E-3</c:v>
                </c:pt>
                <c:pt idx="6">
                  <c:v>1.4792141240128199E-3</c:v>
                </c:pt>
                <c:pt idx="7">
                  <c:v>1.2603137287507901E-3</c:v>
                </c:pt>
                <c:pt idx="8">
                  <c:v>1.76057896560377E-3</c:v>
                </c:pt>
                <c:pt idx="9">
                  <c:v>8.8589814464189295E-4</c:v>
                </c:pt>
                <c:pt idx="10">
                  <c:v>1.00626308642426E-3</c:v>
                </c:pt>
                <c:pt idx="11">
                  <c:v>7.2962840333402705E-4</c:v>
                </c:pt>
                <c:pt idx="12">
                  <c:v>4.0529165134110503E-4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FB-4EFB-9401-ACE2A145C019}"/>
            </c:ext>
          </c:extLst>
        </c:ser>
        <c:ser>
          <c:idx val="12"/>
          <c:order val="12"/>
          <c:tx>
            <c:strRef>
              <c:f>品类销售结构!$W$1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品类销售结构!$J$2:$J$14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品类销售结构!$W$2:$W$14</c:f>
              <c:numCache>
                <c:formatCode>0.0%</c:formatCode>
                <c:ptCount val="13"/>
                <c:pt idx="0">
                  <c:v>3.5254126284586301E-7</c:v>
                </c:pt>
                <c:pt idx="1">
                  <c:v>9.1073585476214194E-8</c:v>
                </c:pt>
                <c:pt idx="2">
                  <c:v>2.3972934060863E-7</c:v>
                </c:pt>
                <c:pt idx="3">
                  <c:v>1.14914308687297E-7</c:v>
                </c:pt>
                <c:pt idx="4">
                  <c:v>5.0801744329419E-8</c:v>
                </c:pt>
                <c:pt idx="5">
                  <c:v>5.4983390250917002E-8</c:v>
                </c:pt>
                <c:pt idx="6">
                  <c:v>6.9124757375941807E-8</c:v>
                </c:pt>
                <c:pt idx="7">
                  <c:v>1.26433853976906E-7</c:v>
                </c:pt>
                <c:pt idx="8">
                  <c:v>2.2698622938102402E-8</c:v>
                </c:pt>
                <c:pt idx="9">
                  <c:v>2.2698622938102402E-8</c:v>
                </c:pt>
                <c:pt idx="10">
                  <c:v>2.2698622938102402E-8</c:v>
                </c:pt>
                <c:pt idx="11">
                  <c:v>2.2698622938102402E-8</c:v>
                </c:pt>
                <c:pt idx="12">
                  <c:v>2.2698622938102402E-8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FB-4EFB-9401-ACE2A145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18192"/>
        <c:axId val="1"/>
      </c:areaChart>
      <c:catAx>
        <c:axId val="210261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1026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84344164849751"/>
          <c:y val="0.84989979937354665"/>
          <c:w val="0.84036201373747921"/>
          <c:h val="0.10432901728836949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27</xdr:row>
      <xdr:rowOff>129539</xdr:rowOff>
    </xdr:from>
    <xdr:to>
      <xdr:col>7</xdr:col>
      <xdr:colOff>429577</xdr:colOff>
      <xdr:row>46</xdr:row>
      <xdr:rowOff>133349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79212E2-A536-4DC7-B806-5143D4CE4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27</xdr:row>
      <xdr:rowOff>114300</xdr:rowOff>
    </xdr:from>
    <xdr:to>
      <xdr:col>13</xdr:col>
      <xdr:colOff>314325</xdr:colOff>
      <xdr:row>46</xdr:row>
      <xdr:rowOff>87630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B638B09-F6F1-4470-B77B-C39C94FF9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181927</xdr:colOff>
      <xdr:row>11</xdr:row>
      <xdr:rowOff>59055</xdr:rowOff>
    </xdr:from>
    <xdr:to>
      <xdr:col>11</xdr:col>
      <xdr:colOff>458152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96B69-9ED8-4F1B-A60D-283F2E414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608647</xdr:colOff>
      <xdr:row>11</xdr:row>
      <xdr:rowOff>36195</xdr:rowOff>
    </xdr:from>
    <xdr:to>
      <xdr:col>18</xdr:col>
      <xdr:colOff>381952</xdr:colOff>
      <xdr:row>24</xdr:row>
      <xdr:rowOff>180975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5D610F-8C05-4BF6-9C94-698E4B912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237172</xdr:colOff>
      <xdr:row>26</xdr:row>
      <xdr:rowOff>36195</xdr:rowOff>
    </xdr:from>
    <xdr:to>
      <xdr:col>13</xdr:col>
      <xdr:colOff>334327</xdr:colOff>
      <xdr:row>39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2205BF-1C6C-490F-A293-241EEA39D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484822</xdr:colOff>
      <xdr:row>26</xdr:row>
      <xdr:rowOff>17145</xdr:rowOff>
    </xdr:from>
    <xdr:to>
      <xdr:col>20</xdr:col>
      <xdr:colOff>258127</xdr:colOff>
      <xdr:row>39</xdr:row>
      <xdr:rowOff>169545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F1B881C-4C78-45B2-8C64-76C109D6F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16</xdr:row>
      <xdr:rowOff>91440</xdr:rowOff>
    </xdr:from>
    <xdr:to>
      <xdr:col>22</xdr:col>
      <xdr:colOff>518160</xdr:colOff>
      <xdr:row>35</xdr:row>
      <xdr:rowOff>38100</xdr:rowOff>
    </xdr:to>
    <xdr:graphicFrame macro="">
      <xdr:nvGraphicFramePr>
        <xdr:cNvPr id="1035" name="图表 3">
          <a:extLst>
            <a:ext uri="{FF2B5EF4-FFF2-40B4-BE49-F238E27FC236}">
              <a16:creationId xmlns:a16="http://schemas.microsoft.com/office/drawing/2014/main" id="{070FD75E-E36D-4FB7-8E84-E8A6FE5CB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32993;&#24188;&#23665;\Documents\WXWork\1688851873641875\Cache\File\2019-09\&#23731;&#38451;&#20250;&#21592;&#33258;&#33829;&#24215;&#25968;&#25454;&#26356;&#26032;V1.0_20190822%20-%20&#25972;&#29702;&#29256;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大数与分布"/>
      <sheetName val="年度会员销售概览"/>
      <sheetName val="会员权益"/>
      <sheetName val="会员画像"/>
      <sheetName val="疾病分布"/>
      <sheetName val="Sheet2"/>
      <sheetName val="品类销售结构"/>
      <sheetName val="品类销售结构分年"/>
      <sheetName val="Sheet3"/>
      <sheetName val="13大品类"/>
    </sheetNames>
    <sheetDataSet>
      <sheetData sheetId="0"/>
      <sheetData sheetId="1">
        <row r="20">
          <cell r="E20" t="str">
            <v>开业1年以内</v>
          </cell>
          <cell r="F20" t="str">
            <v>开业1-3年</v>
          </cell>
          <cell r="G20" t="str">
            <v>开业3年以上</v>
          </cell>
          <cell r="J20" t="str">
            <v>开业1年以内</v>
          </cell>
          <cell r="K20" t="str">
            <v>开业1-3年</v>
          </cell>
          <cell r="L20" t="str">
            <v>开业3年以上</v>
          </cell>
        </row>
        <row r="21">
          <cell r="D21" t="str">
            <v>特大店(特二)</v>
          </cell>
          <cell r="G21">
            <v>1</v>
          </cell>
          <cell r="I21" t="str">
            <v>特大店(特二)</v>
          </cell>
          <cell r="L21">
            <v>1</v>
          </cell>
        </row>
        <row r="22">
          <cell r="D22" t="str">
            <v>大店(大二)</v>
          </cell>
          <cell r="G22">
            <v>1</v>
          </cell>
          <cell r="I22" t="str">
            <v>大店(大二)</v>
          </cell>
          <cell r="L22">
            <v>1</v>
          </cell>
        </row>
        <row r="23">
          <cell r="D23" t="str">
            <v>中店(中一)</v>
          </cell>
          <cell r="F23">
            <v>2</v>
          </cell>
          <cell r="G23">
            <v>3</v>
          </cell>
          <cell r="I23" t="str">
            <v>中店(中一)</v>
          </cell>
          <cell r="K23">
            <v>2</v>
          </cell>
          <cell r="L23">
            <v>3</v>
          </cell>
        </row>
        <row r="24">
          <cell r="D24" t="str">
            <v>中店(中二)</v>
          </cell>
          <cell r="F24">
            <v>1</v>
          </cell>
          <cell r="G24">
            <v>3</v>
          </cell>
          <cell r="I24" t="str">
            <v>中店(中二)</v>
          </cell>
          <cell r="K24">
            <v>1</v>
          </cell>
          <cell r="L24">
            <v>3</v>
          </cell>
        </row>
        <row r="25">
          <cell r="D25" t="str">
            <v>小店(小一)</v>
          </cell>
          <cell r="G25">
            <v>1</v>
          </cell>
          <cell r="I25" t="str">
            <v>小店(小一)</v>
          </cell>
          <cell r="J25">
            <v>21</v>
          </cell>
          <cell r="L25">
            <v>1</v>
          </cell>
        </row>
        <row r="26">
          <cell r="D26" t="str">
            <v>小店(小二)</v>
          </cell>
          <cell r="E26">
            <v>1</v>
          </cell>
          <cell r="I26" t="str">
            <v>小店(小二)</v>
          </cell>
          <cell r="J26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opLeftCell="A16" zoomScaleSheetLayoutView="100" workbookViewId="0">
      <selection activeCell="O36" sqref="O36"/>
    </sheetView>
  </sheetViews>
  <sheetFormatPr defaultColWidth="9" defaultRowHeight="15.6" x14ac:dyDescent="0.25"/>
  <cols>
    <col min="1" max="1" width="13.8984375" customWidth="1"/>
    <col min="2" max="2" width="15.5" customWidth="1"/>
    <col min="3" max="3" width="16.5" customWidth="1"/>
    <col min="4" max="4" width="15.3984375" customWidth="1"/>
    <col min="5" max="5" width="12.69921875" bestFit="1" customWidth="1"/>
    <col min="6" max="6" width="10.5" bestFit="1" customWidth="1"/>
    <col min="7" max="7" width="12.69921875" bestFit="1" customWidth="1"/>
    <col min="8" max="8" width="13.8984375" bestFit="1" customWidth="1"/>
    <col min="9" max="10" width="12.69921875" bestFit="1" customWidth="1"/>
    <col min="11" max="11" width="10.5" bestFit="1" customWidth="1"/>
    <col min="12" max="12" width="12.69921875" bestFit="1" customWidth="1"/>
  </cols>
  <sheetData>
    <row r="1" spans="1:11" x14ac:dyDescent="0.25">
      <c r="A1" s="41" t="s">
        <v>0</v>
      </c>
      <c r="B1" t="s">
        <v>1</v>
      </c>
    </row>
    <row r="2" spans="1:11" x14ac:dyDescent="0.25">
      <c r="B2" s="41" t="s">
        <v>2</v>
      </c>
      <c r="C2" s="22">
        <v>163066</v>
      </c>
    </row>
    <row r="3" spans="1:11" x14ac:dyDescent="0.25">
      <c r="B3" s="41" t="s">
        <v>3</v>
      </c>
      <c r="C3" s="22">
        <v>137849</v>
      </c>
      <c r="D3" t="s">
        <v>4</v>
      </c>
    </row>
    <row r="4" spans="1:11" x14ac:dyDescent="0.25">
      <c r="B4" t="s">
        <v>5</v>
      </c>
      <c r="C4">
        <v>13</v>
      </c>
    </row>
    <row r="6" spans="1:11" x14ac:dyDescent="0.25">
      <c r="A6" s="41" t="s">
        <v>6</v>
      </c>
      <c r="I6" t="s">
        <v>346</v>
      </c>
    </row>
    <row r="7" spans="1:11" x14ac:dyDescent="0.25">
      <c r="A7" s="20" t="s">
        <v>7</v>
      </c>
      <c r="B7" s="20" t="s">
        <v>8</v>
      </c>
      <c r="D7" s="20" t="s">
        <v>347</v>
      </c>
      <c r="E7" s="20" t="s">
        <v>15</v>
      </c>
      <c r="F7" s="20" t="s">
        <v>348</v>
      </c>
      <c r="I7" s="20" t="s">
        <v>347</v>
      </c>
      <c r="J7" s="20" t="s">
        <v>15</v>
      </c>
      <c r="K7" s="20" t="s">
        <v>348</v>
      </c>
    </row>
    <row r="8" spans="1:11" x14ac:dyDescent="0.25">
      <c r="A8" s="13" t="s">
        <v>9</v>
      </c>
      <c r="B8" s="13">
        <v>1</v>
      </c>
      <c r="D8" s="13" t="s">
        <v>9</v>
      </c>
      <c r="E8" s="13" t="s">
        <v>17</v>
      </c>
      <c r="F8" s="13">
        <v>1</v>
      </c>
      <c r="I8" s="13" t="s">
        <v>9</v>
      </c>
      <c r="J8" s="13" t="s">
        <v>17</v>
      </c>
      <c r="K8" s="13">
        <v>1</v>
      </c>
    </row>
    <row r="9" spans="1:11" x14ac:dyDescent="0.25">
      <c r="A9" s="13" t="s">
        <v>10</v>
      </c>
      <c r="B9" s="13">
        <v>1</v>
      </c>
      <c r="D9" s="13" t="s">
        <v>10</v>
      </c>
      <c r="E9" s="13" t="s">
        <v>17</v>
      </c>
      <c r="F9" s="13">
        <v>1</v>
      </c>
      <c r="I9" s="13" t="s">
        <v>10</v>
      </c>
      <c r="J9" s="13" t="s">
        <v>17</v>
      </c>
      <c r="K9" s="13">
        <v>1</v>
      </c>
    </row>
    <row r="10" spans="1:11" x14ac:dyDescent="0.25">
      <c r="A10" s="13" t="s">
        <v>11</v>
      </c>
      <c r="B10" s="13">
        <v>5</v>
      </c>
      <c r="D10" s="82" t="s">
        <v>11</v>
      </c>
      <c r="E10" s="13" t="s">
        <v>349</v>
      </c>
      <c r="F10" s="13">
        <v>2</v>
      </c>
      <c r="I10" s="13" t="s">
        <v>11</v>
      </c>
      <c r="J10" s="13" t="s">
        <v>349</v>
      </c>
      <c r="K10" s="13">
        <v>2</v>
      </c>
    </row>
    <row r="11" spans="1:11" x14ac:dyDescent="0.25">
      <c r="A11" s="13" t="s">
        <v>12</v>
      </c>
      <c r="B11" s="13">
        <v>4</v>
      </c>
      <c r="D11" s="82"/>
      <c r="E11" s="13" t="s">
        <v>17</v>
      </c>
      <c r="F11" s="13">
        <v>3</v>
      </c>
      <c r="I11" s="13" t="s">
        <v>11</v>
      </c>
      <c r="J11" s="13" t="s">
        <v>17</v>
      </c>
      <c r="K11" s="13">
        <v>3</v>
      </c>
    </row>
    <row r="12" spans="1:11" x14ac:dyDescent="0.25">
      <c r="A12" s="13" t="s">
        <v>13</v>
      </c>
      <c r="B12" s="13">
        <v>1</v>
      </c>
      <c r="C12" s="68"/>
      <c r="D12" s="82" t="s">
        <v>12</v>
      </c>
      <c r="E12" s="13" t="s">
        <v>349</v>
      </c>
      <c r="F12" s="13">
        <v>1</v>
      </c>
      <c r="I12" s="13" t="s">
        <v>12</v>
      </c>
      <c r="J12" s="13" t="s">
        <v>349</v>
      </c>
      <c r="K12" s="13">
        <v>1</v>
      </c>
    </row>
    <row r="13" spans="1:11" x14ac:dyDescent="0.25">
      <c r="A13" s="13" t="s">
        <v>14</v>
      </c>
      <c r="B13" s="13">
        <v>1</v>
      </c>
      <c r="D13" s="82"/>
      <c r="E13" s="13" t="s">
        <v>17</v>
      </c>
      <c r="F13" s="13">
        <v>3</v>
      </c>
      <c r="I13" s="13" t="s">
        <v>12</v>
      </c>
      <c r="J13" s="13" t="s">
        <v>17</v>
      </c>
      <c r="K13" s="13">
        <v>3</v>
      </c>
    </row>
    <row r="14" spans="1:11" x14ac:dyDescent="0.25">
      <c r="B14" s="68"/>
      <c r="D14" s="13" t="s">
        <v>13</v>
      </c>
      <c r="E14" s="13" t="s">
        <v>17</v>
      </c>
      <c r="F14" s="13">
        <v>1</v>
      </c>
      <c r="I14" s="13" t="s">
        <v>13</v>
      </c>
      <c r="J14" s="13" t="s">
        <v>16</v>
      </c>
      <c r="K14" s="13">
        <v>21</v>
      </c>
    </row>
    <row r="15" spans="1:11" x14ac:dyDescent="0.25">
      <c r="A15" s="20" t="s">
        <v>15</v>
      </c>
      <c r="B15" s="20" t="s">
        <v>8</v>
      </c>
      <c r="D15" s="13" t="s">
        <v>14</v>
      </c>
      <c r="E15" s="13" t="s">
        <v>16</v>
      </c>
      <c r="F15" s="13">
        <v>1</v>
      </c>
      <c r="I15" s="13" t="s">
        <v>13</v>
      </c>
      <c r="J15" s="13" t="s">
        <v>17</v>
      </c>
      <c r="K15" s="13">
        <v>1</v>
      </c>
    </row>
    <row r="16" spans="1:11" x14ac:dyDescent="0.25">
      <c r="A16" s="13" t="s">
        <v>16</v>
      </c>
      <c r="B16" s="13">
        <v>1</v>
      </c>
      <c r="I16" s="13" t="s">
        <v>14</v>
      </c>
      <c r="J16" s="13" t="s">
        <v>16</v>
      </c>
      <c r="K16" s="13">
        <v>4</v>
      </c>
    </row>
    <row r="17" spans="1:12" x14ac:dyDescent="0.25">
      <c r="A17" s="13" t="s">
        <v>349</v>
      </c>
      <c r="B17" s="13">
        <v>3</v>
      </c>
    </row>
    <row r="18" spans="1:12" x14ac:dyDescent="0.25">
      <c r="A18" s="13" t="s">
        <v>17</v>
      </c>
      <c r="B18" s="13">
        <v>9</v>
      </c>
    </row>
    <row r="19" spans="1:12" x14ac:dyDescent="0.25">
      <c r="B19" s="68"/>
    </row>
    <row r="20" spans="1:12" x14ac:dyDescent="0.25">
      <c r="A20" s="20" t="s">
        <v>18</v>
      </c>
      <c r="B20" s="20" t="s">
        <v>8</v>
      </c>
      <c r="D20" s="69"/>
      <c r="E20" s="69" t="s">
        <v>16</v>
      </c>
      <c r="F20" s="69" t="s">
        <v>349</v>
      </c>
      <c r="G20" s="69" t="s">
        <v>17</v>
      </c>
      <c r="I20" s="69"/>
      <c r="J20" s="69" t="s">
        <v>16</v>
      </c>
      <c r="K20" s="69" t="s">
        <v>349</v>
      </c>
      <c r="L20" s="69" t="s">
        <v>17</v>
      </c>
    </row>
    <row r="21" spans="1:12" x14ac:dyDescent="0.25">
      <c r="A21" s="13" t="s">
        <v>19</v>
      </c>
      <c r="B21" s="13">
        <v>2</v>
      </c>
      <c r="D21" s="69" t="s">
        <v>9</v>
      </c>
      <c r="E21" s="69"/>
      <c r="F21" s="69"/>
      <c r="G21" s="69">
        <v>1</v>
      </c>
      <c r="I21" s="69" t="s">
        <v>9</v>
      </c>
      <c r="J21" s="69"/>
      <c r="K21" s="69"/>
      <c r="L21" s="69">
        <v>1</v>
      </c>
    </row>
    <row r="22" spans="1:12" x14ac:dyDescent="0.25">
      <c r="A22" s="13" t="s">
        <v>20</v>
      </c>
      <c r="B22" s="13">
        <v>11</v>
      </c>
      <c r="D22" s="69" t="s">
        <v>10</v>
      </c>
      <c r="E22" s="69"/>
      <c r="F22" s="69"/>
      <c r="G22" s="69">
        <v>1</v>
      </c>
      <c r="I22" s="69" t="s">
        <v>10</v>
      </c>
      <c r="J22" s="69"/>
      <c r="K22" s="69"/>
      <c r="L22" s="69">
        <v>1</v>
      </c>
    </row>
    <row r="23" spans="1:12" x14ac:dyDescent="0.25">
      <c r="B23" s="68"/>
      <c r="D23" s="69" t="s">
        <v>11</v>
      </c>
      <c r="E23" s="69"/>
      <c r="F23" s="69">
        <v>2</v>
      </c>
      <c r="G23" s="69">
        <v>3</v>
      </c>
      <c r="I23" s="69" t="s">
        <v>11</v>
      </c>
      <c r="J23" s="69"/>
      <c r="K23" s="69">
        <v>2</v>
      </c>
      <c r="L23" s="69">
        <v>3</v>
      </c>
    </row>
    <row r="24" spans="1:12" x14ac:dyDescent="0.25">
      <c r="B24" s="68"/>
      <c r="D24" s="69" t="s">
        <v>12</v>
      </c>
      <c r="E24" s="69"/>
      <c r="F24" s="69">
        <v>1</v>
      </c>
      <c r="G24" s="69">
        <v>3</v>
      </c>
      <c r="I24" s="69" t="s">
        <v>12</v>
      </c>
      <c r="J24" s="69"/>
      <c r="K24" s="69">
        <v>1</v>
      </c>
      <c r="L24" s="69">
        <v>3</v>
      </c>
    </row>
    <row r="25" spans="1:12" x14ac:dyDescent="0.25">
      <c r="D25" s="69" t="s">
        <v>13</v>
      </c>
      <c r="E25" s="69"/>
      <c r="F25" s="69"/>
      <c r="G25" s="69">
        <v>1</v>
      </c>
      <c r="I25" s="69" t="s">
        <v>13</v>
      </c>
      <c r="J25" s="69">
        <v>21</v>
      </c>
      <c r="K25" s="69"/>
      <c r="L25" s="69">
        <v>1</v>
      </c>
    </row>
    <row r="26" spans="1:12" x14ac:dyDescent="0.25">
      <c r="D26" s="69" t="s">
        <v>14</v>
      </c>
      <c r="E26" s="69">
        <v>1</v>
      </c>
      <c r="F26" s="69"/>
      <c r="G26" s="69"/>
      <c r="I26" s="69" t="s">
        <v>14</v>
      </c>
      <c r="J26" s="69">
        <v>4</v>
      </c>
      <c r="K26" s="69"/>
      <c r="L26" s="69"/>
    </row>
  </sheetData>
  <mergeCells count="2">
    <mergeCell ref="D10:D11"/>
    <mergeCell ref="D12:D13"/>
  </mergeCells>
  <phoneticPr fontId="8" type="noConversion"/>
  <pageMargins left="0.75" right="0.75" top="1" bottom="1" header="0.51180555555555551" footer="0.51180555555555551"/>
  <pageSetup paperSize="9" orientation="portrait" horizontalDpi="360" verticalDpi="36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9C33-1B08-45F2-B679-8BDBE81028E8}">
  <dimension ref="A1:N66"/>
  <sheetViews>
    <sheetView workbookViewId="0">
      <selection activeCell="I26" sqref="I26"/>
    </sheetView>
  </sheetViews>
  <sheetFormatPr defaultRowHeight="15.6" x14ac:dyDescent="0.25"/>
  <cols>
    <col min="1" max="1" width="27.19921875" bestFit="1" customWidth="1"/>
    <col min="2" max="2" width="13.8984375" style="52" bestFit="1" customWidth="1"/>
    <col min="3" max="3" width="7.5" style="52" bestFit="1" customWidth="1"/>
    <col min="4" max="4" width="11.59765625" style="52" bestFit="1" customWidth="1"/>
    <col min="5" max="5" width="13.8984375" style="52" bestFit="1" customWidth="1"/>
    <col min="6" max="6" width="11.59765625" style="71" bestFit="1" customWidth="1"/>
    <col min="9" max="9" width="27.19921875" customWidth="1"/>
    <col min="10" max="14" width="26.69921875" customWidth="1"/>
  </cols>
  <sheetData>
    <row r="1" spans="1:14" ht="27.6" customHeight="1" x14ac:dyDescent="0.25">
      <c r="A1" t="s">
        <v>351</v>
      </c>
      <c r="B1" s="71" t="s">
        <v>404</v>
      </c>
      <c r="C1" s="71" t="s">
        <v>353</v>
      </c>
      <c r="D1" s="71" t="s">
        <v>354</v>
      </c>
      <c r="E1" s="72" t="s">
        <v>34</v>
      </c>
      <c r="F1" s="70" t="s">
        <v>405</v>
      </c>
      <c r="I1" s="76"/>
      <c r="J1" s="77" t="s">
        <v>404</v>
      </c>
      <c r="K1" s="77" t="s">
        <v>353</v>
      </c>
      <c r="L1" s="77" t="s">
        <v>354</v>
      </c>
      <c r="M1" s="78" t="s">
        <v>34</v>
      </c>
      <c r="N1" s="77" t="s">
        <v>405</v>
      </c>
    </row>
    <row r="2" spans="1:14" ht="25.95" customHeight="1" x14ac:dyDescent="0.25">
      <c r="A2" t="s">
        <v>239</v>
      </c>
      <c r="B2" s="71">
        <v>0.11216811213169786</v>
      </c>
      <c r="C2" s="71">
        <v>0.64030663106624097</v>
      </c>
      <c r="D2" s="71">
        <v>5.1353184144010848E-2</v>
      </c>
      <c r="E2" s="72">
        <v>1.649939</v>
      </c>
      <c r="F2" s="71">
        <v>0.36161799999999999</v>
      </c>
      <c r="I2" s="79" t="s">
        <v>239</v>
      </c>
      <c r="J2" s="80"/>
      <c r="K2" s="80"/>
      <c r="L2" s="80"/>
      <c r="M2" s="80"/>
      <c r="N2" s="80"/>
    </row>
    <row r="3" spans="1:14" ht="25.95" customHeight="1" x14ac:dyDescent="0.25">
      <c r="A3" t="s">
        <v>239</v>
      </c>
      <c r="B3" s="71">
        <v>0.10596223129998426</v>
      </c>
      <c r="C3" s="71">
        <v>0.64786728650790548</v>
      </c>
      <c r="D3" s="71">
        <v>4.8235855319120544E-2</v>
      </c>
      <c r="E3" s="72">
        <v>1.6014520000000001</v>
      </c>
      <c r="F3" s="71">
        <v>0.37110799999999999</v>
      </c>
      <c r="I3" s="79" t="s">
        <v>356</v>
      </c>
      <c r="J3" s="81"/>
      <c r="K3" s="81"/>
      <c r="L3" s="81"/>
      <c r="M3" s="81"/>
      <c r="N3" s="81"/>
    </row>
    <row r="4" spans="1:14" ht="25.95" customHeight="1" x14ac:dyDescent="0.25">
      <c r="A4" t="s">
        <v>239</v>
      </c>
      <c r="B4" s="71">
        <v>0.10385932637018944</v>
      </c>
      <c r="C4" s="71">
        <v>0.62519101339585614</v>
      </c>
      <c r="D4" s="71">
        <v>5.0951745496204348E-2</v>
      </c>
      <c r="E4" s="72">
        <v>1.606214</v>
      </c>
      <c r="F4" s="71">
        <v>0.35746800000000001</v>
      </c>
      <c r="I4" s="79" t="s">
        <v>369</v>
      </c>
      <c r="J4" s="80"/>
      <c r="K4" s="80"/>
      <c r="L4" s="80"/>
      <c r="M4" s="80"/>
      <c r="N4" s="80"/>
    </row>
    <row r="5" spans="1:14" ht="25.95" customHeight="1" x14ac:dyDescent="0.25">
      <c r="A5" t="s">
        <v>239</v>
      </c>
      <c r="B5" s="71">
        <v>0.10968426289970945</v>
      </c>
      <c r="C5" s="71">
        <v>0.58223100671266081</v>
      </c>
      <c r="D5" s="71">
        <v>4.8770060250025733E-2</v>
      </c>
      <c r="E5" s="72">
        <v>1.643181</v>
      </c>
      <c r="F5" s="71">
        <v>0.37259799999999998</v>
      </c>
      <c r="I5" s="79" t="s">
        <v>370</v>
      </c>
      <c r="J5" s="81"/>
      <c r="K5" s="81"/>
      <c r="L5" s="81"/>
      <c r="M5" s="81"/>
      <c r="N5" s="81"/>
    </row>
    <row r="6" spans="1:14" ht="25.95" customHeight="1" x14ac:dyDescent="0.25">
      <c r="A6" s="73" t="s">
        <v>356</v>
      </c>
      <c r="B6" s="74">
        <v>1.2297240262944565E-2</v>
      </c>
      <c r="C6" s="74">
        <v>0.28006428486219892</v>
      </c>
      <c r="D6" s="74">
        <v>8.934919754228058E-3</v>
      </c>
      <c r="E6" s="75">
        <v>1.957681</v>
      </c>
      <c r="F6" s="74">
        <v>0.24706400000000001</v>
      </c>
      <c r="I6" s="79" t="s">
        <v>381</v>
      </c>
      <c r="J6" s="80"/>
      <c r="K6" s="80"/>
      <c r="L6" s="80"/>
      <c r="M6" s="80"/>
      <c r="N6" s="80"/>
    </row>
    <row r="7" spans="1:14" ht="25.95" customHeight="1" x14ac:dyDescent="0.25">
      <c r="A7" s="73" t="s">
        <v>356</v>
      </c>
      <c r="B7" s="74">
        <v>1.218358927349973E-2</v>
      </c>
      <c r="C7" s="74">
        <v>0.27303218657147377</v>
      </c>
      <c r="D7" s="74">
        <v>8.0659957234877934E-3</v>
      </c>
      <c r="E7" s="75">
        <v>1.8143089999999999</v>
      </c>
      <c r="F7" s="74">
        <v>0.23413</v>
      </c>
      <c r="I7" s="79" t="s">
        <v>383</v>
      </c>
      <c r="J7" s="81"/>
      <c r="K7" s="81"/>
      <c r="L7" s="81"/>
      <c r="M7" s="81"/>
      <c r="N7" s="81"/>
    </row>
    <row r="8" spans="1:14" ht="25.95" customHeight="1" x14ac:dyDescent="0.25">
      <c r="A8" s="73" t="s">
        <v>356</v>
      </c>
      <c r="B8" s="74">
        <v>1.1183845508099127E-2</v>
      </c>
      <c r="C8" s="74">
        <v>0.22111931489896289</v>
      </c>
      <c r="D8" s="74">
        <v>8.2081754434554909E-3</v>
      </c>
      <c r="E8" s="75">
        <v>1.9175610000000001</v>
      </c>
      <c r="F8" s="74">
        <v>0.21587999999999999</v>
      </c>
      <c r="I8" s="79" t="s">
        <v>384</v>
      </c>
      <c r="J8" s="80"/>
      <c r="K8" s="80"/>
      <c r="L8" s="80"/>
      <c r="M8" s="80"/>
      <c r="N8" s="80"/>
    </row>
    <row r="9" spans="1:14" ht="25.95" customHeight="1" x14ac:dyDescent="0.25">
      <c r="A9" s="73" t="s">
        <v>356</v>
      </c>
      <c r="B9" s="74">
        <v>9.0835475873912754E-3</v>
      </c>
      <c r="C9" s="74">
        <v>0.21810409828990571</v>
      </c>
      <c r="D9" s="74">
        <v>6.4815621198086142E-3</v>
      </c>
      <c r="E9" s="75">
        <v>1.9039079999999999</v>
      </c>
      <c r="F9" s="74">
        <v>0.20513799999999999</v>
      </c>
      <c r="I9" s="79" t="s">
        <v>385</v>
      </c>
      <c r="J9" s="81"/>
      <c r="K9" s="81"/>
      <c r="L9" s="81"/>
      <c r="M9" s="81"/>
      <c r="N9" s="81"/>
    </row>
    <row r="10" spans="1:14" ht="25.95" customHeight="1" x14ac:dyDescent="0.25">
      <c r="A10" t="s">
        <v>369</v>
      </c>
      <c r="B10" s="71">
        <v>2.1811026381530891E-2</v>
      </c>
      <c r="C10" s="71">
        <v>0.46713030425713875</v>
      </c>
      <c r="D10" s="71">
        <v>5.5475412531081111E-2</v>
      </c>
      <c r="E10" s="72">
        <v>2.0963099999999999</v>
      </c>
      <c r="F10" s="71">
        <v>0.49920399999999998</v>
      </c>
      <c r="I10" s="79" t="s">
        <v>388</v>
      </c>
      <c r="J10" s="80"/>
      <c r="K10" s="80"/>
      <c r="L10" s="80"/>
      <c r="M10" s="80"/>
      <c r="N10" s="80"/>
    </row>
    <row r="11" spans="1:14" ht="25.95" customHeight="1" x14ac:dyDescent="0.25">
      <c r="A11" t="s">
        <v>369</v>
      </c>
      <c r="B11" s="71">
        <v>2.5437258896422409E-2</v>
      </c>
      <c r="C11" s="71">
        <v>0.48542405940931194</v>
      </c>
      <c r="D11" s="71">
        <v>5.7322609806622925E-2</v>
      </c>
      <c r="E11" s="72">
        <v>2.0517919999999998</v>
      </c>
      <c r="F11" s="71">
        <v>0.52096600000000004</v>
      </c>
      <c r="I11" s="79" t="s">
        <v>386</v>
      </c>
      <c r="J11" s="81"/>
      <c r="K11" s="81"/>
      <c r="L11" s="81"/>
      <c r="M11" s="81"/>
      <c r="N11" s="81"/>
    </row>
    <row r="12" spans="1:14" ht="25.95" customHeight="1" x14ac:dyDescent="0.25">
      <c r="A12" t="s">
        <v>369</v>
      </c>
      <c r="B12" s="71">
        <v>2.6137546502119233E-2</v>
      </c>
      <c r="C12" s="71">
        <v>0.49374903606509185</v>
      </c>
      <c r="D12" s="71">
        <v>5.9103269422028627E-2</v>
      </c>
      <c r="E12" s="72">
        <v>2.0404170000000001</v>
      </c>
      <c r="F12" s="71">
        <v>0.47154299999999999</v>
      </c>
      <c r="I12" s="79" t="s">
        <v>393</v>
      </c>
      <c r="J12" s="80"/>
      <c r="K12" s="80"/>
      <c r="L12" s="80"/>
      <c r="M12" s="80"/>
      <c r="N12" s="80"/>
    </row>
    <row r="13" spans="1:14" ht="25.95" customHeight="1" x14ac:dyDescent="0.25">
      <c r="A13" t="s">
        <v>369</v>
      </c>
      <c r="B13" s="71">
        <v>2.4306456502003977E-2</v>
      </c>
      <c r="C13" s="71">
        <v>0.5211263333610312</v>
      </c>
      <c r="D13" s="71">
        <v>5.6030148764518201E-2</v>
      </c>
      <c r="E13" s="72">
        <v>2.0367380000000002</v>
      </c>
      <c r="F13" s="71">
        <v>0.489589</v>
      </c>
      <c r="I13" s="79" t="s">
        <v>240</v>
      </c>
      <c r="J13" s="81"/>
      <c r="K13" s="81"/>
      <c r="L13" s="81"/>
      <c r="M13" s="81"/>
      <c r="N13" s="81"/>
    </row>
    <row r="14" spans="1:14" ht="25.95" customHeight="1" x14ac:dyDescent="0.25">
      <c r="A14" s="73" t="s">
        <v>370</v>
      </c>
      <c r="B14" s="74">
        <v>3.0518030601648424E-2</v>
      </c>
      <c r="C14" s="74">
        <v>0.58170360059178006</v>
      </c>
      <c r="D14" s="74">
        <v>6.2125228613114689E-2</v>
      </c>
      <c r="E14" s="75">
        <v>2.3109280000000001</v>
      </c>
      <c r="F14" s="74">
        <v>0.49274400000000002</v>
      </c>
      <c r="I14" s="79" t="s">
        <v>238</v>
      </c>
      <c r="J14" s="80"/>
      <c r="K14" s="80"/>
      <c r="L14" s="80"/>
      <c r="M14" s="80"/>
      <c r="N14" s="80"/>
    </row>
    <row r="15" spans="1:14" x14ac:dyDescent="0.25">
      <c r="A15" s="73" t="s">
        <v>370</v>
      </c>
      <c r="B15" s="74">
        <v>3.2122692498187638E-2</v>
      </c>
      <c r="C15" s="74">
        <v>0.58028990999265528</v>
      </c>
      <c r="D15" s="74">
        <v>6.2930111382794543E-2</v>
      </c>
      <c r="E15" s="75">
        <v>2.2478660000000001</v>
      </c>
      <c r="F15" s="74">
        <v>0.51521499999999998</v>
      </c>
    </row>
    <row r="16" spans="1:14" x14ac:dyDescent="0.25">
      <c r="A16" s="73" t="s">
        <v>370</v>
      </c>
      <c r="B16" s="74">
        <v>2.9612751881224558E-2</v>
      </c>
      <c r="C16" s="74">
        <v>0.56086032014499576</v>
      </c>
      <c r="D16" s="74">
        <v>6.3393048229325344E-2</v>
      </c>
      <c r="E16" s="75">
        <v>2.2334420000000001</v>
      </c>
      <c r="F16" s="74">
        <v>0.461754</v>
      </c>
    </row>
    <row r="17" spans="1:6" x14ac:dyDescent="0.25">
      <c r="A17" s="73" t="s">
        <v>370</v>
      </c>
      <c r="B17" s="74">
        <v>2.7535828472934433E-2</v>
      </c>
      <c r="C17" s="74">
        <v>0.56168289575541619</v>
      </c>
      <c r="D17" s="74">
        <v>6.0751449510583998E-2</v>
      </c>
      <c r="E17" s="75">
        <v>2.234969</v>
      </c>
      <c r="F17" s="74">
        <v>0.48580000000000001</v>
      </c>
    </row>
    <row r="18" spans="1:6" x14ac:dyDescent="0.25">
      <c r="A18" t="s">
        <v>381</v>
      </c>
      <c r="B18" s="71">
        <v>1.3302482143325052E-2</v>
      </c>
      <c r="C18" s="71">
        <v>0.58850118862743739</v>
      </c>
      <c r="D18" s="71">
        <v>4.2040153710211046E-2</v>
      </c>
      <c r="E18" s="72">
        <v>1.7427900000000001</v>
      </c>
      <c r="F18" s="71">
        <v>0.40053100000000003</v>
      </c>
    </row>
    <row r="19" spans="1:6" x14ac:dyDescent="0.25">
      <c r="A19" t="s">
        <v>381</v>
      </c>
      <c r="B19" s="71">
        <v>1.5978855920117701E-2</v>
      </c>
      <c r="C19" s="71">
        <v>0.55397909860922656</v>
      </c>
      <c r="D19" s="71">
        <v>4.3745851082638093E-2</v>
      </c>
      <c r="E19" s="72">
        <v>1.7299059999999999</v>
      </c>
      <c r="F19" s="71">
        <v>0.42301299999999997</v>
      </c>
    </row>
    <row r="20" spans="1:6" x14ac:dyDescent="0.25">
      <c r="A20" t="s">
        <v>381</v>
      </c>
      <c r="B20" s="71">
        <v>1.4291179074094502E-2</v>
      </c>
      <c r="C20" s="71">
        <v>0.56708330884408553</v>
      </c>
      <c r="D20" s="71">
        <v>4.2979618042878906E-2</v>
      </c>
      <c r="E20" s="72">
        <v>1.709212</v>
      </c>
      <c r="F20" s="71">
        <v>0.37669599999999998</v>
      </c>
    </row>
    <row r="21" spans="1:6" x14ac:dyDescent="0.25">
      <c r="A21" t="s">
        <v>381</v>
      </c>
      <c r="B21" s="71">
        <v>1.5818747996043957E-2</v>
      </c>
      <c r="C21" s="71">
        <v>0.55899444475758175</v>
      </c>
      <c r="D21" s="71">
        <v>4.4927570654569156E-2</v>
      </c>
      <c r="E21" s="72">
        <v>1.7736130000000001</v>
      </c>
      <c r="F21" s="71">
        <v>0.42457499999999998</v>
      </c>
    </row>
    <row r="22" spans="1:6" x14ac:dyDescent="0.25">
      <c r="A22" s="73" t="s">
        <v>383</v>
      </c>
      <c r="B22" s="74">
        <v>1.7092682314402051E-2</v>
      </c>
      <c r="C22" s="74">
        <v>0.49983530775999174</v>
      </c>
      <c r="D22" s="74">
        <v>3.8957729691963094E-2</v>
      </c>
      <c r="E22" s="75">
        <v>1.816119</v>
      </c>
      <c r="F22" s="74">
        <v>0.40826000000000001</v>
      </c>
    </row>
    <row r="23" spans="1:6" x14ac:dyDescent="0.25">
      <c r="A23" s="73" t="s">
        <v>383</v>
      </c>
      <c r="B23" s="74">
        <v>1.8227575648137456E-2</v>
      </c>
      <c r="C23" s="74">
        <v>0.52279611591537034</v>
      </c>
      <c r="D23" s="74">
        <v>3.8885571608228781E-2</v>
      </c>
      <c r="E23" s="75">
        <v>1.796602</v>
      </c>
      <c r="F23" s="74">
        <v>0.413018</v>
      </c>
    </row>
    <row r="24" spans="1:6" x14ac:dyDescent="0.25">
      <c r="A24" s="73" t="s">
        <v>383</v>
      </c>
      <c r="B24" s="74">
        <v>2.0476006825816719E-2</v>
      </c>
      <c r="C24" s="74">
        <v>0.5258027137917588</v>
      </c>
      <c r="D24" s="74">
        <v>4.1991363790867778E-2</v>
      </c>
      <c r="E24" s="75">
        <v>1.8163689999999999</v>
      </c>
      <c r="F24" s="74">
        <v>0.398816</v>
      </c>
    </row>
    <row r="25" spans="1:6" x14ac:dyDescent="0.25">
      <c r="A25" s="73" t="s">
        <v>383</v>
      </c>
      <c r="B25" s="74">
        <v>2.1498430904239214E-2</v>
      </c>
      <c r="C25" s="74">
        <v>0.52135914616264056</v>
      </c>
      <c r="D25" s="74">
        <v>4.0501846031230783E-2</v>
      </c>
      <c r="E25" s="75">
        <v>1.825307</v>
      </c>
      <c r="F25" s="74">
        <v>0.41508</v>
      </c>
    </row>
    <row r="26" spans="1:6" x14ac:dyDescent="0.25">
      <c r="A26" t="s">
        <v>384</v>
      </c>
      <c r="B26" s="71">
        <v>2.595937724184116E-2</v>
      </c>
      <c r="C26" s="71">
        <v>0.22827267388930883</v>
      </c>
      <c r="D26" s="71">
        <v>1.0192548753673222E-2</v>
      </c>
      <c r="E26" s="72">
        <v>3.0959669999999999</v>
      </c>
      <c r="F26" s="71">
        <v>0.47216900000000001</v>
      </c>
    </row>
    <row r="27" spans="1:6" x14ac:dyDescent="0.25">
      <c r="A27" t="s">
        <v>384</v>
      </c>
      <c r="B27" s="71">
        <v>2.6283040534713462E-2</v>
      </c>
      <c r="C27" s="71">
        <v>0.23579011870270042</v>
      </c>
      <c r="D27" s="71">
        <v>1.0160886258785697E-2</v>
      </c>
      <c r="E27" s="72">
        <v>2.9402490000000001</v>
      </c>
      <c r="F27" s="71">
        <v>0.47903200000000001</v>
      </c>
    </row>
    <row r="28" spans="1:6" x14ac:dyDescent="0.25">
      <c r="A28" t="s">
        <v>384</v>
      </c>
      <c r="B28" s="71">
        <v>2.5856774909613228E-2</v>
      </c>
      <c r="C28" s="71">
        <v>0.22639596341027157</v>
      </c>
      <c r="D28" s="71">
        <v>1.0420731937607796E-2</v>
      </c>
      <c r="E28" s="72">
        <v>3.0616119999999998</v>
      </c>
      <c r="F28" s="71">
        <v>0.47078100000000001</v>
      </c>
    </row>
    <row r="29" spans="1:6" x14ac:dyDescent="0.25">
      <c r="A29" t="s">
        <v>384</v>
      </c>
      <c r="B29" s="71">
        <v>2.9850712325583229E-2</v>
      </c>
      <c r="C29" s="71">
        <v>0.22090106423217409</v>
      </c>
      <c r="D29" s="71">
        <v>1.1157998632960433E-2</v>
      </c>
      <c r="E29" s="72">
        <v>3.395931</v>
      </c>
      <c r="F29" s="71">
        <v>0.52763499999999997</v>
      </c>
    </row>
    <row r="30" spans="1:6" x14ac:dyDescent="0.25">
      <c r="A30" s="73" t="s">
        <v>385</v>
      </c>
      <c r="B30" s="74">
        <v>1.8313926785971414E-2</v>
      </c>
      <c r="C30" s="74">
        <v>0.35097367499916376</v>
      </c>
      <c r="D30" s="74">
        <v>3.9623533279904651E-2</v>
      </c>
      <c r="E30" s="75">
        <v>1.7068760000000001</v>
      </c>
      <c r="F30" s="74">
        <v>0.39069199999999998</v>
      </c>
    </row>
    <row r="31" spans="1:6" x14ac:dyDescent="0.25">
      <c r="A31" s="73" t="s">
        <v>385</v>
      </c>
      <c r="B31" s="74">
        <v>1.906921500855438E-2</v>
      </c>
      <c r="C31" s="74">
        <v>0.33473216496011532</v>
      </c>
      <c r="D31" s="74">
        <v>3.867875120506243E-2</v>
      </c>
      <c r="E31" s="75">
        <v>1.6975420000000001</v>
      </c>
      <c r="F31" s="74">
        <v>0.389067</v>
      </c>
    </row>
    <row r="32" spans="1:6" x14ac:dyDescent="0.25">
      <c r="A32" s="73" t="s">
        <v>385</v>
      </c>
      <c r="B32" s="74">
        <v>1.7111189653466148E-2</v>
      </c>
      <c r="C32" s="74">
        <v>0.32929362652285732</v>
      </c>
      <c r="D32" s="74">
        <v>3.7342792038573387E-2</v>
      </c>
      <c r="E32" s="75">
        <v>1.6809099999999999</v>
      </c>
      <c r="F32" s="74">
        <v>0.34661399999999998</v>
      </c>
    </row>
    <row r="33" spans="1:6" x14ac:dyDescent="0.25">
      <c r="A33" s="73" t="s">
        <v>385</v>
      </c>
      <c r="B33" s="74">
        <v>1.5201284482008495E-2</v>
      </c>
      <c r="C33" s="74">
        <v>0.32394459458012392</v>
      </c>
      <c r="D33" s="74">
        <v>3.5704012181958775E-2</v>
      </c>
      <c r="E33" s="75">
        <v>1.674107</v>
      </c>
      <c r="F33" s="74">
        <v>0.36780400000000002</v>
      </c>
    </row>
    <row r="34" spans="1:6" x14ac:dyDescent="0.25">
      <c r="A34" t="s">
        <v>388</v>
      </c>
      <c r="B34" s="71">
        <v>3.8908849339785209E-2</v>
      </c>
      <c r="C34" s="71">
        <v>0.29502123190048102</v>
      </c>
      <c r="D34" s="71">
        <v>4.0186589400571279E-2</v>
      </c>
      <c r="E34" s="72">
        <v>1.818163</v>
      </c>
      <c r="F34" s="71">
        <v>0.39821699999999999</v>
      </c>
    </row>
    <row r="35" spans="1:6" x14ac:dyDescent="0.25">
      <c r="A35" t="s">
        <v>388</v>
      </c>
      <c r="B35" s="71">
        <v>3.905549511498968E-2</v>
      </c>
      <c r="C35" s="71">
        <v>0.3491416001769132</v>
      </c>
      <c r="D35" s="71">
        <v>4.0229904228810079E-2</v>
      </c>
      <c r="E35" s="72">
        <v>1.7914589999999999</v>
      </c>
      <c r="F35" s="71">
        <v>0.40632000000000001</v>
      </c>
    </row>
    <row r="36" spans="1:6" x14ac:dyDescent="0.25">
      <c r="A36" t="s">
        <v>388</v>
      </c>
      <c r="B36" s="71">
        <v>4.0478052385718083E-2</v>
      </c>
      <c r="C36" s="71">
        <v>0.38276271760696751</v>
      </c>
      <c r="D36" s="71">
        <v>3.9832311507811614E-2</v>
      </c>
      <c r="E36" s="72">
        <v>1.778524</v>
      </c>
      <c r="F36" s="71">
        <v>0.37562099999999998</v>
      </c>
    </row>
    <row r="37" spans="1:6" x14ac:dyDescent="0.25">
      <c r="A37" t="s">
        <v>388</v>
      </c>
      <c r="B37" s="71">
        <v>4.1600034920577421E-2</v>
      </c>
      <c r="C37" s="71">
        <v>0.35904993031297083</v>
      </c>
      <c r="D37" s="71">
        <v>3.906355150545892E-2</v>
      </c>
      <c r="E37" s="72">
        <v>1.825226</v>
      </c>
      <c r="F37" s="71">
        <v>0.40778999999999999</v>
      </c>
    </row>
    <row r="38" spans="1:6" x14ac:dyDescent="0.25">
      <c r="A38" s="73" t="s">
        <v>386</v>
      </c>
      <c r="B38" s="74">
        <v>4.372608702941598E-2</v>
      </c>
      <c r="C38" s="74">
        <v>0.37573637562932827</v>
      </c>
      <c r="D38" s="74">
        <v>8.1055421983848103E-2</v>
      </c>
      <c r="E38" s="75">
        <v>2.3169040000000001</v>
      </c>
      <c r="F38" s="74">
        <v>0.54641799999999996</v>
      </c>
    </row>
    <row r="39" spans="1:6" x14ac:dyDescent="0.25">
      <c r="A39" s="73" t="s">
        <v>386</v>
      </c>
      <c r="B39" s="74">
        <v>4.2962658917262218E-2</v>
      </c>
      <c r="C39" s="74">
        <v>0.40809175710174916</v>
      </c>
      <c r="D39" s="74">
        <v>8.2854922158804717E-2</v>
      </c>
      <c r="E39" s="75">
        <v>2.2819060000000002</v>
      </c>
      <c r="F39" s="74">
        <v>0.55709299999999995</v>
      </c>
    </row>
    <row r="40" spans="1:6" x14ac:dyDescent="0.25">
      <c r="A40" s="73" t="s">
        <v>386</v>
      </c>
      <c r="B40" s="74">
        <v>4.1452897885964499E-2</v>
      </c>
      <c r="C40" s="74">
        <v>0.41294575615098961</v>
      </c>
      <c r="D40" s="74">
        <v>8.2355570103105763E-2</v>
      </c>
      <c r="E40" s="75">
        <v>2.2389260000000002</v>
      </c>
      <c r="F40" s="74">
        <v>0.50173100000000004</v>
      </c>
    </row>
    <row r="41" spans="1:6" x14ac:dyDescent="0.25">
      <c r="A41" s="73" t="s">
        <v>386</v>
      </c>
      <c r="B41" s="74">
        <v>4.1262263813858752E-2</v>
      </c>
      <c r="C41" s="74">
        <v>0.40903813375991582</v>
      </c>
      <c r="D41" s="74">
        <v>8.05339371531269E-2</v>
      </c>
      <c r="E41" s="75">
        <v>2.3492259999999998</v>
      </c>
      <c r="F41" s="74">
        <v>0.53598000000000001</v>
      </c>
    </row>
    <row r="42" spans="1:6" x14ac:dyDescent="0.25">
      <c r="A42" t="s">
        <v>393</v>
      </c>
      <c r="B42" s="71">
        <v>0.15730279264686073</v>
      </c>
      <c r="C42" s="71">
        <v>0.13787492359417844</v>
      </c>
      <c r="D42" s="71">
        <v>5.0169533321003636E-2</v>
      </c>
      <c r="E42" s="72">
        <v>3.8500040000000002</v>
      </c>
      <c r="F42" s="71">
        <v>0.55207499999999998</v>
      </c>
    </row>
    <row r="43" spans="1:6" x14ac:dyDescent="0.25">
      <c r="A43" t="s">
        <v>393</v>
      </c>
      <c r="B43" s="71">
        <v>0.14197540683060725</v>
      </c>
      <c r="C43" s="71">
        <v>0.13736104128395982</v>
      </c>
      <c r="D43" s="71">
        <v>5.1281452546392818E-2</v>
      </c>
      <c r="E43" s="72">
        <v>3.666623</v>
      </c>
      <c r="F43" s="71">
        <v>0.56115300000000001</v>
      </c>
    </row>
    <row r="44" spans="1:6" x14ac:dyDescent="0.25">
      <c r="A44" t="s">
        <v>393</v>
      </c>
      <c r="B44" s="71">
        <v>0.14034431626775234</v>
      </c>
      <c r="C44" s="71">
        <v>0.13204091671361326</v>
      </c>
      <c r="D44" s="71">
        <v>5.2301939999748213E-2</v>
      </c>
      <c r="E44" s="72">
        <v>3.9708139999999998</v>
      </c>
      <c r="F44" s="71">
        <v>0.52312400000000003</v>
      </c>
    </row>
    <row r="45" spans="1:6" x14ac:dyDescent="0.25">
      <c r="A45" t="s">
        <v>393</v>
      </c>
      <c r="B45" s="71">
        <v>0.15514074492767335</v>
      </c>
      <c r="C45" s="71">
        <v>0.12931723180583024</v>
      </c>
      <c r="D45" s="71">
        <v>5.2111126065855419E-2</v>
      </c>
      <c r="E45" s="72">
        <v>4.3156080000000001</v>
      </c>
      <c r="F45" s="71">
        <v>0.56595200000000001</v>
      </c>
    </row>
    <row r="46" spans="1:6" x14ac:dyDescent="0.25">
      <c r="A46" s="73" t="s">
        <v>240</v>
      </c>
      <c r="B46" s="74">
        <v>2.9197193829657426E-2</v>
      </c>
      <c r="C46" s="74">
        <v>0.48500594975492345</v>
      </c>
      <c r="D46" s="74">
        <v>6.606251155909007E-2</v>
      </c>
      <c r="E46" s="75">
        <v>1.9517850000000001</v>
      </c>
      <c r="F46" s="74">
        <v>0.47577900000000001</v>
      </c>
    </row>
    <row r="47" spans="1:6" x14ac:dyDescent="0.25">
      <c r="A47" s="73" t="s">
        <v>240</v>
      </c>
      <c r="B47" s="74">
        <v>2.8234575777211324E-2</v>
      </c>
      <c r="C47" s="74">
        <v>0.52033550432899422</v>
      </c>
      <c r="D47" s="74">
        <v>6.9631759607975255E-2</v>
      </c>
      <c r="E47" s="75">
        <v>1.923732</v>
      </c>
      <c r="F47" s="74">
        <v>0.50267499999999998</v>
      </c>
    </row>
    <row r="48" spans="1:6" x14ac:dyDescent="0.25">
      <c r="A48" s="73" t="s">
        <v>240</v>
      </c>
      <c r="B48" s="74">
        <v>2.5658912908132964E-2</v>
      </c>
      <c r="C48" s="74">
        <v>0.52787685730847089</v>
      </c>
      <c r="D48" s="74">
        <v>6.6433346342200342E-2</v>
      </c>
      <c r="E48" s="75">
        <v>1.895821</v>
      </c>
      <c r="F48" s="74">
        <v>0.43206800000000001</v>
      </c>
    </row>
    <row r="49" spans="1:6" x14ac:dyDescent="0.25">
      <c r="A49" s="73" t="s">
        <v>240</v>
      </c>
      <c r="B49" s="74">
        <v>2.6776120292330376E-2</v>
      </c>
      <c r="C49" s="74">
        <v>0.49562672065164964</v>
      </c>
      <c r="D49" s="74">
        <v>6.9961812620572619E-2</v>
      </c>
      <c r="E49" s="75">
        <v>2.0178039999999999</v>
      </c>
      <c r="F49" s="74">
        <v>0.49606699999999998</v>
      </c>
    </row>
    <row r="50" spans="1:6" x14ac:dyDescent="0.25">
      <c r="A50" t="s">
        <v>238</v>
      </c>
      <c r="B50" s="71">
        <v>8.3312439073264161E-2</v>
      </c>
      <c r="C50" s="71">
        <v>0.37444695097465625</v>
      </c>
      <c r="D50" s="71">
        <v>5.9856564535684192E-2</v>
      </c>
      <c r="E50" s="72">
        <v>2.092282</v>
      </c>
      <c r="F50" s="71">
        <v>0.46382200000000001</v>
      </c>
    </row>
    <row r="51" spans="1:6" x14ac:dyDescent="0.25">
      <c r="A51" t="s">
        <v>238</v>
      </c>
      <c r="B51" s="71">
        <v>9.2502789796850032E-2</v>
      </c>
      <c r="C51" s="71">
        <v>0.37480329302910886</v>
      </c>
      <c r="D51" s="71">
        <v>6.4054280348392306E-2</v>
      </c>
      <c r="E51" s="72">
        <v>2.0398390000000002</v>
      </c>
      <c r="F51" s="71">
        <v>0.484962</v>
      </c>
    </row>
    <row r="52" spans="1:6" x14ac:dyDescent="0.25">
      <c r="A52" t="s">
        <v>238</v>
      </c>
      <c r="B52" s="71">
        <v>0.10203989754294862</v>
      </c>
      <c r="C52" s="71">
        <v>0.40659660042921009</v>
      </c>
      <c r="D52" s="71">
        <v>6.3166442158800504E-2</v>
      </c>
      <c r="E52" s="72">
        <v>2.1088680000000002</v>
      </c>
      <c r="F52" s="71">
        <v>0.43885999999999997</v>
      </c>
    </row>
    <row r="53" spans="1:6" x14ac:dyDescent="0.25">
      <c r="A53" t="s">
        <v>238</v>
      </c>
      <c r="B53" s="71">
        <v>0.10202360624749847</v>
      </c>
      <c r="C53" s="71">
        <v>0.42761170142200827</v>
      </c>
      <c r="D53" s="71">
        <v>5.7856386951369812E-2</v>
      </c>
      <c r="E53" s="72">
        <v>2.152488</v>
      </c>
      <c r="F53" s="71">
        <v>0.447135</v>
      </c>
    </row>
    <row r="54" spans="1:6" x14ac:dyDescent="0.25">
      <c r="B54" s="71"/>
      <c r="C54" s="71"/>
      <c r="D54" s="71"/>
      <c r="E54" s="72"/>
    </row>
    <row r="55" spans="1:6" x14ac:dyDescent="0.25">
      <c r="B55" s="71"/>
      <c r="C55" s="71"/>
      <c r="D55" s="71"/>
      <c r="E55" s="72"/>
    </row>
    <row r="56" spans="1:6" x14ac:dyDescent="0.25">
      <c r="B56" s="71"/>
      <c r="C56" s="71"/>
      <c r="D56" s="71"/>
      <c r="E56" s="72"/>
    </row>
    <row r="57" spans="1:6" x14ac:dyDescent="0.25">
      <c r="B57" s="71"/>
      <c r="C57" s="71"/>
      <c r="D57" s="71"/>
      <c r="E57" s="72"/>
    </row>
    <row r="58" spans="1:6" x14ac:dyDescent="0.25">
      <c r="B58" s="71"/>
      <c r="C58" s="71"/>
      <c r="D58" s="71"/>
      <c r="E58" s="72"/>
    </row>
    <row r="59" spans="1:6" x14ac:dyDescent="0.25">
      <c r="B59" s="71"/>
      <c r="C59" s="71"/>
      <c r="D59" s="71"/>
      <c r="E59" s="72"/>
    </row>
    <row r="60" spans="1:6" x14ac:dyDescent="0.25">
      <c r="B60" s="71"/>
      <c r="C60" s="71"/>
      <c r="D60" s="71"/>
      <c r="E60" s="72"/>
    </row>
    <row r="61" spans="1:6" x14ac:dyDescent="0.25">
      <c r="B61" s="71"/>
      <c r="C61" s="71"/>
      <c r="D61" s="71"/>
      <c r="E61" s="72"/>
    </row>
    <row r="62" spans="1:6" x14ac:dyDescent="0.25">
      <c r="B62" s="71"/>
      <c r="C62" s="71"/>
      <c r="D62" s="71"/>
      <c r="E62" s="72"/>
    </row>
    <row r="63" spans="1:6" x14ac:dyDescent="0.25">
      <c r="B63" s="71"/>
      <c r="C63" s="71"/>
      <c r="D63" s="71"/>
      <c r="E63" s="72"/>
    </row>
    <row r="64" spans="1:6" x14ac:dyDescent="0.25">
      <c r="B64" s="71"/>
      <c r="C64" s="71"/>
      <c r="D64" s="71"/>
      <c r="E64" s="72"/>
    </row>
    <row r="65" spans="2:5" x14ac:dyDescent="0.25">
      <c r="B65" s="71"/>
      <c r="C65" s="71"/>
      <c r="D65" s="71"/>
      <c r="E65" s="72"/>
    </row>
    <row r="66" spans="2:5" x14ac:dyDescent="0.25">
      <c r="B66" s="71"/>
      <c r="C66" s="71"/>
      <c r="D66" s="71"/>
      <c r="E66" s="72"/>
    </row>
  </sheetData>
  <phoneticPr fontId="8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630D6682-4B13-4791-B49F-4C932B7A6FBD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'13大品类'!F50:F53</xm:f>
              <xm:sqref>N14</xm:sqref>
            </x14:sparkline>
          </x14:sparklines>
        </x14:sparklineGroup>
        <x14:sparklineGroup displayEmptyCellsAs="gap" markers="1" xr2:uid="{2E8F9736-A69C-4EBE-B93D-D4EB11CEF491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'13大品类'!E50:E53</xm:f>
              <xm:sqref>M14</xm:sqref>
            </x14:sparkline>
          </x14:sparklines>
        </x14:sparklineGroup>
        <x14:sparklineGroup displayEmptyCellsAs="gap" markers="1" xr2:uid="{CA1B47E1-683C-4511-8B86-FD5E13774A6A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'13大品类'!D50:D53</xm:f>
              <xm:sqref>L14</xm:sqref>
            </x14:sparkline>
          </x14:sparklines>
        </x14:sparklineGroup>
        <x14:sparklineGroup displayEmptyCellsAs="gap" markers="1" xr2:uid="{2A45612D-9553-409F-AB5C-4C2A3ACB486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'13大品类'!C50:C53</xm:f>
              <xm:sqref>K14</xm:sqref>
            </x14:sparkline>
          </x14:sparklines>
        </x14:sparklineGroup>
        <x14:sparklineGroup displayEmptyCellsAs="gap" markers="1" xr2:uid="{B3F14D21-DD17-4E4C-9154-D7F2A37165F8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'13大品类'!F46:F49</xm:f>
              <xm:sqref>N13</xm:sqref>
            </x14:sparkline>
          </x14:sparklines>
        </x14:sparklineGroup>
        <x14:sparklineGroup displayEmptyCellsAs="gap" markers="1" xr2:uid="{1A85DBDC-02F5-4DAC-9A58-398F79C0151B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'13大品类'!E46:E49</xm:f>
              <xm:sqref>M13</xm:sqref>
            </x14:sparkline>
          </x14:sparklines>
        </x14:sparklineGroup>
        <x14:sparklineGroup displayEmptyCellsAs="gap" markers="1" xr2:uid="{942143F1-4267-42A7-B913-B1178908656F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'13大品类'!D46:D49</xm:f>
              <xm:sqref>L13</xm:sqref>
            </x14:sparkline>
          </x14:sparklines>
        </x14:sparklineGroup>
        <x14:sparklineGroup displayEmptyCellsAs="gap" markers="1" xr2:uid="{87B1A846-9319-42D9-B869-A32F75BA27DD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'13大品类'!C46:C49</xm:f>
              <xm:sqref>K13</xm:sqref>
            </x14:sparkline>
          </x14:sparklines>
        </x14:sparklineGroup>
        <x14:sparklineGroup displayEmptyCellsAs="gap" markers="1" xr2:uid="{AF1582DD-9159-4135-B7CD-C1256984D1D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'13大品类'!F42:F45</xm:f>
              <xm:sqref>N12</xm:sqref>
            </x14:sparkline>
          </x14:sparklines>
        </x14:sparklineGroup>
        <x14:sparklineGroup displayEmptyCellsAs="gap" markers="1" xr2:uid="{6E783580-1815-4A30-B84F-985A9D8E929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'13大品类'!E42:E45</xm:f>
              <xm:sqref>M12</xm:sqref>
            </x14:sparkline>
          </x14:sparklines>
        </x14:sparklineGroup>
        <x14:sparklineGroup displayEmptyCellsAs="gap" markers="1" xr2:uid="{C928FAF9-128D-42AD-96F8-1991270464D3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'13大品类'!D42:D45</xm:f>
              <xm:sqref>L12</xm:sqref>
            </x14:sparkline>
          </x14:sparklines>
        </x14:sparklineGroup>
        <x14:sparklineGroup displayEmptyCellsAs="gap" markers="1" xr2:uid="{2C6B5365-1F32-4177-A13E-FFA2D609DE1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'13大品类'!C42:C45</xm:f>
              <xm:sqref>K12</xm:sqref>
            </x14:sparkline>
          </x14:sparklines>
        </x14:sparklineGroup>
        <x14:sparklineGroup displayEmptyCellsAs="gap" markers="1" xr2:uid="{9ED9EC49-4F52-4644-97BB-8F5435047D5D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'13大品类'!F38:F41</xm:f>
              <xm:sqref>N11</xm:sqref>
            </x14:sparkline>
          </x14:sparklines>
        </x14:sparklineGroup>
        <x14:sparklineGroup displayEmptyCellsAs="gap" markers="1" xr2:uid="{521A7FFE-1BBC-4E43-A734-5D93EC1402F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'13大品类'!E38:E41</xm:f>
              <xm:sqref>M11</xm:sqref>
            </x14:sparkline>
          </x14:sparklines>
        </x14:sparklineGroup>
        <x14:sparklineGroup displayEmptyCellsAs="gap" markers="1" xr2:uid="{EFDCECF0-D899-4257-86E6-6300D296EFCA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'13大品类'!D38:D41</xm:f>
              <xm:sqref>L11</xm:sqref>
            </x14:sparkline>
          </x14:sparklines>
        </x14:sparklineGroup>
        <x14:sparklineGroup displayEmptyCellsAs="gap" markers="1" xr2:uid="{047403D3-47D0-4383-80A4-349F5DBD8706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'13大品类'!C38:C41</xm:f>
              <xm:sqref>K11</xm:sqref>
            </x14:sparkline>
          </x14:sparklines>
        </x14:sparklineGroup>
        <x14:sparklineGroup displayEmptyCellsAs="gap" markers="1" xr2:uid="{E50A76AE-BDAE-45F0-9DE0-ED5EAA2D1053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'13大品类'!F34:F37</xm:f>
              <xm:sqref>N10</xm:sqref>
            </x14:sparkline>
          </x14:sparklines>
        </x14:sparklineGroup>
        <x14:sparklineGroup displayEmptyCellsAs="gap" markers="1" xr2:uid="{41F7D940-83B3-4E00-8BA2-B2D9BF69C7D2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'13大品类'!E34:E37</xm:f>
              <xm:sqref>M10</xm:sqref>
            </x14:sparkline>
          </x14:sparklines>
        </x14:sparklineGroup>
        <x14:sparklineGroup displayEmptyCellsAs="gap" markers="1" xr2:uid="{C92F15DD-2E14-4F42-9B4D-A38A19EA00CA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'13大品类'!D34:D37</xm:f>
              <xm:sqref>L10</xm:sqref>
            </x14:sparkline>
          </x14:sparklines>
        </x14:sparklineGroup>
        <x14:sparklineGroup displayEmptyCellsAs="gap" markers="1" xr2:uid="{B1AEDD74-5DF5-4252-A7FC-BF3343CFA6A8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'13大品类'!C34:C37</xm:f>
              <xm:sqref>K10</xm:sqref>
            </x14:sparkline>
          </x14:sparklines>
        </x14:sparklineGroup>
        <x14:sparklineGroup displayEmptyCellsAs="gap" markers="1" xr2:uid="{6DC41CE8-34AE-46EB-82EB-CC76D9E4FE98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'13大品类'!F30:F33</xm:f>
              <xm:sqref>N9</xm:sqref>
            </x14:sparkline>
          </x14:sparklines>
        </x14:sparklineGroup>
        <x14:sparklineGroup displayEmptyCellsAs="gap" markers="1" xr2:uid="{B9133D35-C7CD-43A1-B4BF-8C29FE5F942E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'13大品类'!E30:E33</xm:f>
              <xm:sqref>M9</xm:sqref>
            </x14:sparkline>
          </x14:sparklines>
        </x14:sparklineGroup>
        <x14:sparklineGroup displayEmptyCellsAs="gap" markers="1" xr2:uid="{F66E7795-CDA4-46FE-84BE-DE612AEFCE00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'13大品类'!D30:D33</xm:f>
              <xm:sqref>L9</xm:sqref>
            </x14:sparkline>
          </x14:sparklines>
        </x14:sparklineGroup>
        <x14:sparklineGroup displayEmptyCellsAs="gap" markers="1" xr2:uid="{BB866F8E-A1B2-4168-950D-15CB1F1E2598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'13大品类'!C30:C33</xm:f>
              <xm:sqref>K9</xm:sqref>
            </x14:sparkline>
          </x14:sparklines>
        </x14:sparklineGroup>
        <x14:sparklineGroup displayEmptyCellsAs="gap" markers="1" xr2:uid="{9AAE29C6-945C-4C28-96C0-59960757B4ED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'13大品类'!F26:F29</xm:f>
              <xm:sqref>N8</xm:sqref>
            </x14:sparkline>
          </x14:sparklines>
        </x14:sparklineGroup>
        <x14:sparklineGroup displayEmptyCellsAs="gap" markers="1" xr2:uid="{60A5E107-065C-41FD-87D7-91EA1CAFE3C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'13大品类'!E26:E29</xm:f>
              <xm:sqref>M8</xm:sqref>
            </x14:sparkline>
          </x14:sparklines>
        </x14:sparklineGroup>
        <x14:sparklineGroup displayEmptyCellsAs="gap" markers="1" xr2:uid="{D1DFA9AC-7936-45DF-83B6-095D9A4DF760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'13大品类'!D26:D29</xm:f>
              <xm:sqref>L8</xm:sqref>
            </x14:sparkline>
          </x14:sparklines>
        </x14:sparklineGroup>
        <x14:sparklineGroup displayEmptyCellsAs="gap" markers="1" xr2:uid="{2D40AEA5-5B67-4B42-A601-2A8B9C3CEF89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'13大品类'!C26:C29</xm:f>
              <xm:sqref>K8</xm:sqref>
            </x14:sparkline>
          </x14:sparklines>
        </x14:sparklineGroup>
        <x14:sparklineGroup displayEmptyCellsAs="gap" markers="1" xr2:uid="{474341EE-8AE8-4652-9D9F-4C2CC4D9E676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'13大品类'!F22:F25</xm:f>
              <xm:sqref>N7</xm:sqref>
            </x14:sparkline>
          </x14:sparklines>
        </x14:sparklineGroup>
        <x14:sparklineGroup displayEmptyCellsAs="gap" markers="1" xr2:uid="{10E187FC-2B7A-4D17-9B47-8AA8F543C5EC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'13大品类'!E22:E25</xm:f>
              <xm:sqref>M7</xm:sqref>
            </x14:sparkline>
          </x14:sparklines>
        </x14:sparklineGroup>
        <x14:sparklineGroup displayEmptyCellsAs="gap" markers="1" xr2:uid="{D4BCFD53-4C6F-44F3-A83F-66D8D65E3FD0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'13大品类'!D22:D25</xm:f>
              <xm:sqref>L7</xm:sqref>
            </x14:sparkline>
          </x14:sparklines>
        </x14:sparklineGroup>
        <x14:sparklineGroup displayEmptyCellsAs="gap" markers="1" xr2:uid="{51D2615C-A877-40AC-BE81-11C4F4FB094C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'13大品类'!C22:C25</xm:f>
              <xm:sqref>K7</xm:sqref>
            </x14:sparkline>
          </x14:sparklines>
        </x14:sparklineGroup>
        <x14:sparklineGroup displayEmptyCellsAs="gap" markers="1" xr2:uid="{1BAD2778-1461-4571-AD88-603900920C3C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'13大品类'!F18:F21</xm:f>
              <xm:sqref>N6</xm:sqref>
            </x14:sparkline>
          </x14:sparklines>
        </x14:sparklineGroup>
        <x14:sparklineGroup displayEmptyCellsAs="gap" markers="1" xr2:uid="{4A3ABCAA-92F0-4E4A-A4F4-6677A788D753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'13大品类'!E18:E21</xm:f>
              <xm:sqref>M6</xm:sqref>
            </x14:sparkline>
          </x14:sparklines>
        </x14:sparklineGroup>
        <x14:sparklineGroup displayEmptyCellsAs="gap" markers="1" xr2:uid="{27AEFCBD-B26F-409F-8871-65CE3EF9F4B2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'13大品类'!D18:D21</xm:f>
              <xm:sqref>L6</xm:sqref>
            </x14:sparkline>
          </x14:sparklines>
        </x14:sparklineGroup>
        <x14:sparklineGroup displayEmptyCellsAs="gap" markers="1" xr2:uid="{83BD3EF7-EE90-4F1E-ACD4-4A1CE692CCB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'13大品类'!C18:C21</xm:f>
              <xm:sqref>K6</xm:sqref>
            </x14:sparkline>
          </x14:sparklines>
        </x14:sparklineGroup>
        <x14:sparklineGroup displayEmptyCellsAs="gap" markers="1" xr2:uid="{94A911F6-331A-44A7-8D18-02908C28C7C1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'13大品类'!F14:F17</xm:f>
              <xm:sqref>N5</xm:sqref>
            </x14:sparkline>
          </x14:sparklines>
        </x14:sparklineGroup>
        <x14:sparklineGroup displayEmptyCellsAs="gap" markers="1" xr2:uid="{B072176B-253C-481B-894C-E5007AEF64D5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'13大品类'!E14:E17</xm:f>
              <xm:sqref>M5</xm:sqref>
            </x14:sparkline>
          </x14:sparklines>
        </x14:sparklineGroup>
        <x14:sparklineGroup displayEmptyCellsAs="gap" markers="1" xr2:uid="{0F1BF25E-0C72-41FD-884B-8A30FC3F82AF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'13大品类'!D14:D17</xm:f>
              <xm:sqref>L5</xm:sqref>
            </x14:sparkline>
          </x14:sparklines>
        </x14:sparklineGroup>
        <x14:sparklineGroup displayEmptyCellsAs="gap" markers="1" xr2:uid="{755D9C47-D1B4-47E9-83E7-81FDCACD1A6A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'13大品类'!C14:C17</xm:f>
              <xm:sqref>K5</xm:sqref>
            </x14:sparkline>
          </x14:sparklines>
        </x14:sparklineGroup>
        <x14:sparklineGroup displayEmptyCellsAs="gap" markers="1" xr2:uid="{FE8D1668-97A0-4D3E-8A88-5ACB9B17540F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'13大品类'!F10:F13</xm:f>
              <xm:sqref>N4</xm:sqref>
            </x14:sparkline>
          </x14:sparklines>
        </x14:sparklineGroup>
        <x14:sparklineGroup displayEmptyCellsAs="gap" markers="1" xr2:uid="{3CD00091-F192-4161-892B-56388B200B47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'13大品类'!E10:E13</xm:f>
              <xm:sqref>M4</xm:sqref>
            </x14:sparkline>
          </x14:sparklines>
        </x14:sparklineGroup>
        <x14:sparklineGroup displayEmptyCellsAs="gap" markers="1" xr2:uid="{0370589C-9816-469B-BBEF-6905C3F23177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'13大品类'!D10:D13</xm:f>
              <xm:sqref>L4</xm:sqref>
            </x14:sparkline>
          </x14:sparklines>
        </x14:sparklineGroup>
        <x14:sparklineGroup displayEmptyCellsAs="gap" markers="1" xr2:uid="{65C0BC98-AF78-4DCF-A88A-CD3B72CFE6FC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'13大品类'!C10:C13</xm:f>
              <xm:sqref>K4</xm:sqref>
            </x14:sparkline>
          </x14:sparklines>
        </x14:sparklineGroup>
        <x14:sparklineGroup displayEmptyCellsAs="gap" markers="1" xr2:uid="{1150957F-BEDA-4CE7-ACD5-68C86427D8AA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'13大品类'!F6:F9</xm:f>
              <xm:sqref>N3</xm:sqref>
            </x14:sparkline>
          </x14:sparklines>
        </x14:sparklineGroup>
        <x14:sparklineGroup displayEmptyCellsAs="gap" markers="1" xr2:uid="{67AFC4BB-F95E-4C16-B4CF-1605F116BBFE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'13大品类'!E6:E9</xm:f>
              <xm:sqref>M3</xm:sqref>
            </x14:sparkline>
          </x14:sparklines>
        </x14:sparklineGroup>
        <x14:sparklineGroup displayEmptyCellsAs="gap" markers="1" xr2:uid="{FC29F04A-1317-436A-91C5-263E461DE058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'13大品类'!D6:D9</xm:f>
              <xm:sqref>L3</xm:sqref>
            </x14:sparkline>
          </x14:sparklines>
        </x14:sparklineGroup>
        <x14:sparklineGroup displayEmptyCellsAs="gap" markers="1" xr2:uid="{8C457E7D-BA6B-4802-B8AB-B1822BC977EF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'13大品类'!C6:C9</xm:f>
              <xm:sqref>K3</xm:sqref>
            </x14:sparkline>
          </x14:sparklines>
        </x14:sparklineGroup>
        <x14:sparklineGroup displayEmptyCellsAs="gap" markers="1" xr2:uid="{88472A12-0B0F-4474-9D75-8957349A28F8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'13大品类'!F2:F5</xm:f>
              <xm:sqref>N2</xm:sqref>
            </x14:sparkline>
          </x14:sparklines>
        </x14:sparklineGroup>
        <x14:sparklineGroup displayEmptyCellsAs="gap" markers="1" xr2:uid="{B08739BC-B568-4C9A-81C2-61F90C493E5B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'13大品类'!E2:E5</xm:f>
              <xm:sqref>M2</xm:sqref>
            </x14:sparkline>
          </x14:sparklines>
        </x14:sparklineGroup>
        <x14:sparklineGroup displayEmptyCellsAs="gap" markers="1" xr2:uid="{EE038576-7118-4D8E-B401-F808C8D3EF39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'13大品类'!D2:D5</xm:f>
              <xm:sqref>L2</xm:sqref>
            </x14:sparkline>
          </x14:sparklines>
        </x14:sparklineGroup>
        <x14:sparklineGroup displayEmptyCellsAs="gap" markers="1" xr2:uid="{322066E3-5984-4C5A-A495-78604EA4C76A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'13大品类'!C2:C5</xm:f>
              <xm:sqref>K2</xm:sqref>
            </x14:sparkline>
          </x14:sparklines>
        </x14:sparklineGroup>
        <x14:sparklineGroup displayEmptyCellsAs="gap" markers="1" xr2:uid="{839EB7AE-3795-4B66-8E81-1434B822682B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'13大品类'!B2:B5</xm:f>
              <xm:sqref>J2</xm:sqref>
            </x14:sparkline>
          </x14:sparklines>
        </x14:sparklineGroup>
        <x14:sparklineGroup displayEmptyCellsAs="gap" markers="1" xr2:uid="{A0B7E1A9-4161-4DC9-8255-F7A651B71DEC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'13大品类'!B50:B53</xm:f>
              <xm:sqref>J14</xm:sqref>
            </x14:sparkline>
          </x14:sparklines>
        </x14:sparklineGroup>
        <x14:sparklineGroup displayEmptyCellsAs="gap" markers="1" xr2:uid="{00B9D656-22B8-4AED-872A-9F86B1B527FD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'13大品类'!B46:B49</xm:f>
              <xm:sqref>J13</xm:sqref>
            </x14:sparkline>
          </x14:sparklines>
        </x14:sparklineGroup>
        <x14:sparklineGroup displayEmptyCellsAs="gap" markers="1" xr2:uid="{C5D8792D-64F4-4ECE-A0CF-B83AE6D2C2B3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'13大品类'!B42:B45</xm:f>
              <xm:sqref>J12</xm:sqref>
            </x14:sparkline>
          </x14:sparklines>
        </x14:sparklineGroup>
        <x14:sparklineGroup displayEmptyCellsAs="gap" markers="1" xr2:uid="{26319DC2-D8A4-4423-BB1E-5B3622A0B613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'13大品类'!B38:B41</xm:f>
              <xm:sqref>J11</xm:sqref>
            </x14:sparkline>
          </x14:sparklines>
        </x14:sparklineGroup>
        <x14:sparklineGroup displayEmptyCellsAs="gap" markers="1" xr2:uid="{ED1E9CC8-362B-4CDF-8D52-D0D4F2F8A860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'13大品类'!B34:B37</xm:f>
              <xm:sqref>J10</xm:sqref>
            </x14:sparkline>
          </x14:sparklines>
        </x14:sparklineGroup>
        <x14:sparklineGroup displayEmptyCellsAs="gap" markers="1" xr2:uid="{BBC790D5-ADA5-403F-8BC2-CFFACDBFA1F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'13大品类'!B30:B33</xm:f>
              <xm:sqref>J9</xm:sqref>
            </x14:sparkline>
          </x14:sparklines>
        </x14:sparklineGroup>
        <x14:sparklineGroup displayEmptyCellsAs="gap" markers="1" xr2:uid="{3D3CEA77-8A48-436D-9651-AAC3084486AB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'13大品类'!B26:B29</xm:f>
              <xm:sqref>J8</xm:sqref>
            </x14:sparkline>
          </x14:sparklines>
        </x14:sparklineGroup>
        <x14:sparklineGroup displayEmptyCellsAs="gap" markers="1" xr2:uid="{6AA26338-185D-4D9C-99C9-70C6EBD75DFA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'13大品类'!B22:B25</xm:f>
              <xm:sqref>J7</xm:sqref>
            </x14:sparkline>
          </x14:sparklines>
        </x14:sparklineGroup>
        <x14:sparklineGroup displayEmptyCellsAs="gap" markers="1" xr2:uid="{9A4F0091-BDF2-4852-ADE9-672D3D81E231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'13大品类'!B18:B21</xm:f>
              <xm:sqref>J6</xm:sqref>
            </x14:sparkline>
          </x14:sparklines>
        </x14:sparklineGroup>
        <x14:sparklineGroup displayEmptyCellsAs="gap" markers="1" xr2:uid="{4CB6474D-5E8C-4BB8-89AB-9A85604DE9F1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'13大品类'!B14:B17</xm:f>
              <xm:sqref>J5</xm:sqref>
            </x14:sparkline>
          </x14:sparklines>
        </x14:sparklineGroup>
        <x14:sparklineGroup displayEmptyCellsAs="gap" markers="1" xr2:uid="{BDD6E40D-3402-4ACD-BE94-4919ED9FC32A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'13大品类'!B10:B13</xm:f>
              <xm:sqref>J4</xm:sqref>
            </x14:sparkline>
          </x14:sparklines>
        </x14:sparklineGroup>
        <x14:sparklineGroup displayEmptyCellsAs="gap" markers="1" xr2:uid="{F439A50C-0DD9-45C1-8412-F0E40181A093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'13大品类'!B6:B9</xm:f>
              <xm:sqref>J3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opLeftCell="A13" zoomScaleSheetLayoutView="100" workbookViewId="0">
      <selection activeCell="P45" sqref="P45"/>
    </sheetView>
  </sheetViews>
  <sheetFormatPr defaultColWidth="9" defaultRowHeight="15.6" x14ac:dyDescent="0.25"/>
  <cols>
    <col min="1" max="1" width="28.8984375" customWidth="1"/>
    <col min="2" max="2" width="14.09765625" customWidth="1"/>
    <col min="3" max="3" width="12.59765625" customWidth="1"/>
    <col min="4" max="4" width="12.59765625" bestFit="1" customWidth="1"/>
    <col min="5" max="5" width="33.3984375" customWidth="1"/>
    <col min="6" max="6" width="12.8984375" customWidth="1"/>
    <col min="7" max="7" width="15.59765625" customWidth="1"/>
    <col min="8" max="8" width="13.69921875" bestFit="1" customWidth="1"/>
  </cols>
  <sheetData>
    <row r="1" spans="1:8" x14ac:dyDescent="0.25">
      <c r="A1" s="20" t="s">
        <v>21</v>
      </c>
      <c r="B1" s="20" t="s">
        <v>22</v>
      </c>
      <c r="C1" s="20" t="s">
        <v>23</v>
      </c>
      <c r="D1" s="41"/>
      <c r="E1" s="20" t="s">
        <v>24</v>
      </c>
      <c r="F1" s="20" t="s">
        <v>22</v>
      </c>
      <c r="G1" s="20" t="s">
        <v>23</v>
      </c>
    </row>
    <row r="2" spans="1:8" x14ac:dyDescent="0.25">
      <c r="A2" s="13" t="s">
        <v>25</v>
      </c>
      <c r="B2" s="42">
        <v>50281536.009999998</v>
      </c>
      <c r="C2" s="43"/>
      <c r="E2" s="42" t="s">
        <v>25</v>
      </c>
      <c r="F2" s="42">
        <v>33495538.829999998</v>
      </c>
      <c r="G2" s="43"/>
    </row>
    <row r="3" spans="1:8" x14ac:dyDescent="0.25">
      <c r="A3" s="13" t="s">
        <v>26</v>
      </c>
      <c r="B3" s="42">
        <v>44290893.18</v>
      </c>
      <c r="C3" s="14">
        <v>0.88085799867353742</v>
      </c>
      <c r="E3" s="13" t="s">
        <v>26</v>
      </c>
      <c r="F3" s="42">
        <v>29644610.899999999</v>
      </c>
      <c r="G3" s="14">
        <v>0.88503161720894763</v>
      </c>
      <c r="H3" s="48">
        <f>G3-C3</f>
        <v>4.1736185354102062E-3</v>
      </c>
    </row>
    <row r="4" spans="1:8" x14ac:dyDescent="0.25">
      <c r="A4" s="13" t="s">
        <v>27</v>
      </c>
      <c r="B4" s="42">
        <v>42204113.129999973</v>
      </c>
      <c r="C4" s="14">
        <v>0.83935608334650746</v>
      </c>
      <c r="E4" s="13" t="s">
        <v>27</v>
      </c>
      <c r="F4" s="42">
        <v>27895661.199999973</v>
      </c>
      <c r="G4" s="14">
        <v>0.83281721012397802</v>
      </c>
      <c r="H4" s="48">
        <f>G4-C4</f>
        <v>-6.5388732225294399E-3</v>
      </c>
    </row>
    <row r="5" spans="1:8" x14ac:dyDescent="0.25">
      <c r="A5" s="13" t="s">
        <v>28</v>
      </c>
      <c r="B5" s="42">
        <v>8276232.3199999975</v>
      </c>
      <c r="C5" s="14">
        <v>0.16459784200613958</v>
      </c>
      <c r="E5" s="13" t="s">
        <v>28</v>
      </c>
      <c r="F5" s="42">
        <v>3358806.5999999912</v>
      </c>
      <c r="G5" s="14">
        <v>0.1002762372937767</v>
      </c>
      <c r="H5" s="48">
        <f>G5-C5</f>
        <v>-6.4321604712362881E-2</v>
      </c>
    </row>
    <row r="6" spans="1:8" x14ac:dyDescent="0.25">
      <c r="A6" s="13" t="s">
        <v>29</v>
      </c>
      <c r="B6" s="42">
        <v>31965469.249999978</v>
      </c>
      <c r="C6" s="14">
        <v>0.63572976855048102</v>
      </c>
      <c r="E6" s="13" t="s">
        <v>29</v>
      </c>
      <c r="F6" s="42">
        <v>23375456.089999985</v>
      </c>
      <c r="G6" s="14">
        <v>0.69786774318327893</v>
      </c>
      <c r="H6" s="48">
        <f>G6-C6</f>
        <v>6.213797463279791E-2</v>
      </c>
    </row>
    <row r="12" spans="1:8" x14ac:dyDescent="0.25">
      <c r="A12" s="34" t="s">
        <v>30</v>
      </c>
    </row>
    <row r="13" spans="1:8" x14ac:dyDescent="0.25">
      <c r="A13" s="35" t="s">
        <v>31</v>
      </c>
      <c r="B13" s="35" t="s">
        <v>32</v>
      </c>
      <c r="C13" s="8" t="s">
        <v>3</v>
      </c>
      <c r="D13" s="8" t="s">
        <v>33</v>
      </c>
      <c r="E13" s="8" t="s">
        <v>34</v>
      </c>
      <c r="F13" s="20" t="s">
        <v>22</v>
      </c>
    </row>
    <row r="14" spans="1:8" x14ac:dyDescent="0.25">
      <c r="A14" s="27" t="s">
        <v>35</v>
      </c>
      <c r="B14" s="27" t="s">
        <v>36</v>
      </c>
      <c r="C14" s="10">
        <v>21320</v>
      </c>
      <c r="D14" s="28">
        <v>297.22074906191301</v>
      </c>
      <c r="E14" s="67">
        <v>3.0065659999999998</v>
      </c>
      <c r="F14" s="10">
        <f t="shared" ref="F14:F25" si="0">C14*D14</f>
        <v>6336746.3699999852</v>
      </c>
    </row>
    <row r="15" spans="1:8" x14ac:dyDescent="0.25">
      <c r="A15" s="27" t="s">
        <v>39</v>
      </c>
      <c r="B15" s="27" t="s">
        <v>36</v>
      </c>
      <c r="C15" s="10">
        <v>20872</v>
      </c>
      <c r="D15" s="28">
        <v>323.99259725948599</v>
      </c>
      <c r="E15" s="67">
        <v>2.9933399999999999</v>
      </c>
      <c r="F15" s="10">
        <f>C15*D15</f>
        <v>6762373.4899999918</v>
      </c>
    </row>
    <row r="16" spans="1:8" x14ac:dyDescent="0.25">
      <c r="A16" s="27" t="s">
        <v>40</v>
      </c>
      <c r="B16" s="27" t="s">
        <v>36</v>
      </c>
      <c r="C16" s="10">
        <v>21624</v>
      </c>
      <c r="D16" s="28">
        <v>382.73364409914899</v>
      </c>
      <c r="E16" s="67">
        <v>3.1378089999999998</v>
      </c>
      <c r="F16" s="10">
        <f>C16*D16</f>
        <v>8276232.3199999975</v>
      </c>
    </row>
    <row r="17" spans="1:7" x14ac:dyDescent="0.25">
      <c r="A17" s="27" t="s">
        <v>41</v>
      </c>
      <c r="B17" s="27" t="s">
        <v>36</v>
      </c>
      <c r="C17" s="10">
        <v>14351</v>
      </c>
      <c r="D17" s="28">
        <v>234.04686781408901</v>
      </c>
      <c r="E17" s="67">
        <v>2.1198519999999998</v>
      </c>
      <c r="F17" s="10">
        <f>C17*D17</f>
        <v>3358806.5999999912</v>
      </c>
    </row>
    <row r="18" spans="1:7" x14ac:dyDescent="0.25">
      <c r="A18" s="27" t="s">
        <v>35</v>
      </c>
      <c r="B18" s="27" t="s">
        <v>37</v>
      </c>
      <c r="C18" s="10">
        <v>30280</v>
      </c>
      <c r="D18" s="28">
        <v>687.06118031704</v>
      </c>
      <c r="E18" s="67">
        <v>8.2566380000000006</v>
      </c>
      <c r="F18" s="10">
        <f t="shared" si="0"/>
        <v>20804212.539999969</v>
      </c>
    </row>
    <row r="19" spans="1:7" x14ac:dyDescent="0.25">
      <c r="A19" s="27" t="s">
        <v>39</v>
      </c>
      <c r="B19" s="27" t="s">
        <v>37</v>
      </c>
      <c r="C19" s="10">
        <v>37063</v>
      </c>
      <c r="D19" s="28">
        <v>699.39318403798904</v>
      </c>
      <c r="E19" s="67">
        <v>7.7839080000000003</v>
      </c>
      <c r="F19" s="10">
        <f>C19*D19</f>
        <v>25921609.579999987</v>
      </c>
    </row>
    <row r="20" spans="1:7" x14ac:dyDescent="0.25">
      <c r="A20" s="27" t="s">
        <v>40</v>
      </c>
      <c r="B20" s="27" t="s">
        <v>37</v>
      </c>
      <c r="C20" s="10">
        <v>42460</v>
      </c>
      <c r="D20" s="28">
        <v>752.83724093264198</v>
      </c>
      <c r="E20" s="67">
        <v>8.3180399999999999</v>
      </c>
      <c r="F20" s="10">
        <f>C20*D20</f>
        <v>31965469.249999978</v>
      </c>
    </row>
    <row r="21" spans="1:7" x14ac:dyDescent="0.25">
      <c r="A21" s="27" t="s">
        <v>41</v>
      </c>
      <c r="B21" s="27" t="s">
        <v>37</v>
      </c>
      <c r="C21" s="10">
        <v>44478</v>
      </c>
      <c r="D21" s="28">
        <v>525.55097104186302</v>
      </c>
      <c r="E21" s="67">
        <v>5.5434140000000003</v>
      </c>
      <c r="F21" s="10">
        <f>C21*D21</f>
        <v>23375456.089999985</v>
      </c>
    </row>
    <row r="22" spans="1:7" x14ac:dyDescent="0.25">
      <c r="A22" s="27" t="s">
        <v>35</v>
      </c>
      <c r="B22" s="27" t="s">
        <v>38</v>
      </c>
      <c r="C22" s="10">
        <v>5313</v>
      </c>
      <c r="D22" s="28">
        <v>235.12471296819101</v>
      </c>
      <c r="E22" s="67">
        <v>2.8609070000000001</v>
      </c>
      <c r="F22" s="10">
        <f t="shared" si="0"/>
        <v>1249217.5999999987</v>
      </c>
    </row>
    <row r="23" spans="1:7" x14ac:dyDescent="0.25">
      <c r="A23" s="27" t="s">
        <v>39</v>
      </c>
      <c r="B23" s="27" t="s">
        <v>38</v>
      </c>
      <c r="C23" s="10">
        <v>4605</v>
      </c>
      <c r="D23" s="28">
        <v>273.27054723126997</v>
      </c>
      <c r="E23" s="67">
        <v>2.6043430000000001</v>
      </c>
      <c r="F23" s="10">
        <f t="shared" si="0"/>
        <v>1258410.8699999982</v>
      </c>
    </row>
    <row r="24" spans="1:7" x14ac:dyDescent="0.25">
      <c r="A24" s="27" t="s">
        <v>40</v>
      </c>
      <c r="B24" s="27" t="s">
        <v>38</v>
      </c>
      <c r="C24" s="10">
        <v>7021</v>
      </c>
      <c r="D24" s="28">
        <v>279.505990599629</v>
      </c>
      <c r="E24" s="67">
        <v>2.8025920000000002</v>
      </c>
      <c r="F24" s="10">
        <f t="shared" si="0"/>
        <v>1962411.5599999952</v>
      </c>
    </row>
    <row r="25" spans="1:7" x14ac:dyDescent="0.25">
      <c r="A25" s="27" t="s">
        <v>41</v>
      </c>
      <c r="B25" s="27" t="s">
        <v>38</v>
      </c>
      <c r="C25" s="10">
        <v>5796</v>
      </c>
      <c r="D25" s="28">
        <v>200.379315044858</v>
      </c>
      <c r="E25" s="67">
        <v>1.9810209999999999</v>
      </c>
      <c r="F25" s="10">
        <f t="shared" si="0"/>
        <v>1161398.509999997</v>
      </c>
    </row>
    <row r="28" spans="1:7" x14ac:dyDescent="0.25">
      <c r="A28" s="44" t="s">
        <v>42</v>
      </c>
    </row>
    <row r="29" spans="1:7" x14ac:dyDescent="0.25">
      <c r="A29" s="35" t="s">
        <v>31</v>
      </c>
      <c r="B29" s="8" t="s">
        <v>43</v>
      </c>
      <c r="C29" s="8" t="s">
        <v>44</v>
      </c>
      <c r="D29" s="8" t="s">
        <v>45</v>
      </c>
      <c r="E29" s="20" t="s">
        <v>46</v>
      </c>
      <c r="F29" s="20" t="s">
        <v>47</v>
      </c>
      <c r="G29" s="20" t="s">
        <v>48</v>
      </c>
    </row>
    <row r="30" spans="1:7" x14ac:dyDescent="0.25">
      <c r="A30" s="27" t="s">
        <v>35</v>
      </c>
      <c r="B30" s="10">
        <v>29699773.550000001</v>
      </c>
      <c r="C30" s="10">
        <v>4377018.68</v>
      </c>
      <c r="D30" s="45">
        <f t="shared" ref="D30:D33" si="1">B30/(B30+C30)</f>
        <v>0.87155426336911401</v>
      </c>
      <c r="E30" s="10">
        <v>344517</v>
      </c>
      <c r="F30" s="10">
        <v>137771</v>
      </c>
      <c r="G30" s="14">
        <f t="shared" ref="G30:G33" si="2">E30/(E30+F30)</f>
        <v>0.71433873536144377</v>
      </c>
    </row>
    <row r="31" spans="1:7" x14ac:dyDescent="0.25">
      <c r="A31" s="27" t="s">
        <v>39</v>
      </c>
      <c r="B31" s="10">
        <v>35628893.170000002</v>
      </c>
      <c r="C31" s="10">
        <v>5039097.6100000003</v>
      </c>
      <c r="D31" s="45">
        <f t="shared" si="1"/>
        <v>0.87609179815988936</v>
      </c>
      <c r="E31" s="10">
        <v>379888</v>
      </c>
      <c r="F31" s="10">
        <v>142752</v>
      </c>
      <c r="G31" s="14">
        <f t="shared" si="2"/>
        <v>0.7268636154905862</v>
      </c>
    </row>
    <row r="32" spans="1:7" x14ac:dyDescent="0.25">
      <c r="A32" s="27" t="s">
        <v>40</v>
      </c>
      <c r="B32" s="10">
        <v>44290893.18</v>
      </c>
      <c r="C32" s="10">
        <v>5990642.8300000001</v>
      </c>
      <c r="D32" s="45">
        <f t="shared" si="1"/>
        <v>0.88085799867353742</v>
      </c>
      <c r="E32" s="10">
        <v>462121</v>
      </c>
      <c r="F32" s="10">
        <v>170640</v>
      </c>
      <c r="G32" s="14">
        <f t="shared" si="2"/>
        <v>0.73032471975990931</v>
      </c>
    </row>
    <row r="33" spans="1:7" x14ac:dyDescent="0.25">
      <c r="A33" s="27" t="s">
        <v>41</v>
      </c>
      <c r="B33" s="10">
        <v>29644610.899999999</v>
      </c>
      <c r="C33" s="10">
        <v>3850927.93</v>
      </c>
      <c r="D33" s="45">
        <f t="shared" si="1"/>
        <v>0.88503161720894763</v>
      </c>
      <c r="E33" s="10">
        <v>306319</v>
      </c>
      <c r="F33" s="10">
        <v>104112</v>
      </c>
      <c r="G33" s="14">
        <f t="shared" si="2"/>
        <v>0.74633495033269903</v>
      </c>
    </row>
    <row r="36" spans="1:7" ht="15" customHeight="1" x14ac:dyDescent="0.25"/>
    <row r="37" spans="1:7" x14ac:dyDescent="0.25">
      <c r="A37" s="44" t="s">
        <v>49</v>
      </c>
    </row>
    <row r="38" spans="1:7" x14ac:dyDescent="0.25">
      <c r="A38" s="20" t="s">
        <v>31</v>
      </c>
      <c r="B38" s="20" t="s">
        <v>50</v>
      </c>
      <c r="C38" s="20" t="s">
        <v>51</v>
      </c>
      <c r="D38" s="20" t="s">
        <v>52</v>
      </c>
      <c r="E38" s="20" t="s">
        <v>53</v>
      </c>
      <c r="F38" s="20" t="s">
        <v>54</v>
      </c>
      <c r="G38" s="20" t="s">
        <v>55</v>
      </c>
    </row>
    <row r="39" spans="1:7" x14ac:dyDescent="0.25">
      <c r="A39" s="46">
        <v>2015</v>
      </c>
      <c r="B39" s="13">
        <v>42323</v>
      </c>
      <c r="C39" s="13"/>
      <c r="D39" s="13"/>
      <c r="E39" s="13"/>
      <c r="F39" s="13"/>
      <c r="G39" s="13"/>
    </row>
    <row r="40" spans="1:7" x14ac:dyDescent="0.25">
      <c r="A40" s="46">
        <v>2016</v>
      </c>
      <c r="B40" s="13">
        <v>56913</v>
      </c>
      <c r="C40" s="13">
        <v>30280</v>
      </c>
      <c r="D40" s="14">
        <v>0.71545022800841152</v>
      </c>
      <c r="E40" s="13">
        <v>22811</v>
      </c>
      <c r="F40" s="13">
        <v>21320</v>
      </c>
      <c r="G40" s="14">
        <v>0.93463679803603528</v>
      </c>
    </row>
    <row r="41" spans="1:7" x14ac:dyDescent="0.25">
      <c r="A41" s="46">
        <v>2017</v>
      </c>
      <c r="B41" s="13">
        <v>62540</v>
      </c>
      <c r="C41" s="13">
        <v>37063</v>
      </c>
      <c r="D41" s="14">
        <v>0.65122204065854905</v>
      </c>
      <c r="E41" s="13">
        <v>24318</v>
      </c>
      <c r="F41" s="13">
        <v>20872</v>
      </c>
      <c r="G41" s="14">
        <v>0.8582942676206925</v>
      </c>
    </row>
    <row r="42" spans="1:7" x14ac:dyDescent="0.25">
      <c r="A42" s="46">
        <v>2018</v>
      </c>
      <c r="B42" s="13">
        <v>71105</v>
      </c>
      <c r="C42" s="13">
        <v>42460</v>
      </c>
      <c r="D42" s="14">
        <v>0.67892548768787975</v>
      </c>
      <c r="E42" s="13">
        <v>22282</v>
      </c>
      <c r="F42" s="13">
        <v>21624</v>
      </c>
      <c r="G42" s="14">
        <v>0.97046943721389467</v>
      </c>
    </row>
    <row r="43" spans="1:7" x14ac:dyDescent="0.25">
      <c r="A43" s="46">
        <v>2019</v>
      </c>
      <c r="B43" s="13">
        <v>64625</v>
      </c>
      <c r="C43" s="13">
        <v>44478</v>
      </c>
      <c r="D43" s="14">
        <v>0.62552563110892345</v>
      </c>
      <c r="E43" s="13">
        <v>16817</v>
      </c>
      <c r="F43" s="13">
        <v>14351</v>
      </c>
      <c r="G43" s="14">
        <v>0.85336266872807276</v>
      </c>
    </row>
  </sheetData>
  <phoneticPr fontId="8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32"/>
  <sheetViews>
    <sheetView topLeftCell="A124" zoomScaleSheetLayoutView="100" workbookViewId="0">
      <selection activeCell="A63" sqref="A63:XFD136"/>
    </sheetView>
  </sheetViews>
  <sheetFormatPr defaultColWidth="9" defaultRowHeight="15.6" x14ac:dyDescent="0.25"/>
  <cols>
    <col min="3" max="3" width="13" style="52" bestFit="1" customWidth="1"/>
    <col min="4" max="5" width="12.59765625" bestFit="1" customWidth="1"/>
    <col min="6" max="6" width="14.8984375" bestFit="1" customWidth="1"/>
    <col min="7" max="7" width="11.5" bestFit="1" customWidth="1"/>
    <col min="8" max="9" width="17.09765625" bestFit="1" customWidth="1"/>
    <col min="10" max="11" width="16" customWidth="1"/>
    <col min="12" max="12" width="15.09765625" customWidth="1"/>
    <col min="16" max="16" width="19.69921875" customWidth="1"/>
    <col min="17" max="17" width="12.59765625" bestFit="1" customWidth="1"/>
    <col min="19" max="19" width="9.3984375" bestFit="1" customWidth="1"/>
    <col min="20" max="20" width="11.5" bestFit="1" customWidth="1"/>
    <col min="21" max="21" width="12.59765625" bestFit="1" customWidth="1"/>
    <col min="30" max="30" width="12.59765625" bestFit="1" customWidth="1"/>
    <col min="32" max="32" width="9.3984375" bestFit="1" customWidth="1"/>
    <col min="33" max="33" width="11.5" bestFit="1" customWidth="1"/>
    <col min="34" max="34" width="12.59765625" bestFit="1" customWidth="1"/>
    <col min="43" max="43" width="12.59765625" bestFit="1" customWidth="1"/>
    <col min="45" max="45" width="9.3984375" bestFit="1" customWidth="1"/>
    <col min="46" max="47" width="10.3984375" bestFit="1" customWidth="1"/>
  </cols>
  <sheetData>
    <row r="1" spans="1:15" x14ac:dyDescent="0.25">
      <c r="A1" s="24" t="s">
        <v>56</v>
      </c>
    </row>
    <row r="2" spans="1:15" x14ac:dyDescent="0.25">
      <c r="A2" s="5" t="s">
        <v>88</v>
      </c>
    </row>
    <row r="6" spans="1:15" x14ac:dyDescent="0.25">
      <c r="A6" s="25" t="s">
        <v>89</v>
      </c>
      <c r="B6" s="26" t="s">
        <v>90</v>
      </c>
      <c r="C6" s="53" t="s">
        <v>3</v>
      </c>
      <c r="D6" s="26" t="s">
        <v>91</v>
      </c>
      <c r="E6" s="8" t="s">
        <v>92</v>
      </c>
      <c r="F6" s="26" t="s">
        <v>34</v>
      </c>
      <c r="G6" s="8" t="s">
        <v>93</v>
      </c>
      <c r="H6" s="8" t="s">
        <v>94</v>
      </c>
      <c r="I6" s="26" t="s">
        <v>95</v>
      </c>
      <c r="J6" s="26" t="s">
        <v>96</v>
      </c>
      <c r="K6" s="26" t="s">
        <v>97</v>
      </c>
      <c r="L6" s="26" t="s">
        <v>98</v>
      </c>
      <c r="M6" s="26" t="s">
        <v>99</v>
      </c>
      <c r="N6" s="26" t="s">
        <v>100</v>
      </c>
      <c r="O6" s="26" t="s">
        <v>101</v>
      </c>
    </row>
    <row r="7" spans="1:15" x14ac:dyDescent="0.25">
      <c r="A7" s="27" t="s">
        <v>102</v>
      </c>
      <c r="B7" s="13" t="s">
        <v>103</v>
      </c>
      <c r="C7" s="54">
        <v>2813</v>
      </c>
      <c r="D7" s="28">
        <v>496.43234269463198</v>
      </c>
      <c r="E7" s="28">
        <v>14492</v>
      </c>
      <c r="F7" s="28">
        <v>5.1517949999999999</v>
      </c>
      <c r="G7" s="28">
        <v>1396464.18</v>
      </c>
      <c r="H7" s="28">
        <v>474228.69669999997</v>
      </c>
      <c r="I7" s="13" t="s">
        <v>104</v>
      </c>
      <c r="J7" s="13" t="s">
        <v>105</v>
      </c>
      <c r="K7" s="13" t="s">
        <v>104</v>
      </c>
      <c r="L7" s="13" t="s">
        <v>106</v>
      </c>
      <c r="M7" s="13" t="s">
        <v>107</v>
      </c>
      <c r="N7" s="13" t="s">
        <v>108</v>
      </c>
      <c r="O7" s="13" t="s">
        <v>109</v>
      </c>
    </row>
    <row r="8" spans="1:15" x14ac:dyDescent="0.25">
      <c r="A8" s="27" t="s">
        <v>102</v>
      </c>
      <c r="B8" s="13" t="s">
        <v>110</v>
      </c>
      <c r="C8" s="54">
        <v>1970</v>
      </c>
      <c r="D8" s="28">
        <v>596.98744162436503</v>
      </c>
      <c r="E8" s="28">
        <v>11025</v>
      </c>
      <c r="F8" s="28">
        <v>5.5964460000000003</v>
      </c>
      <c r="G8" s="28">
        <v>1176065.26</v>
      </c>
      <c r="H8" s="28">
        <v>380359.84370000003</v>
      </c>
      <c r="I8" s="13" t="s">
        <v>104</v>
      </c>
      <c r="J8" s="13" t="s">
        <v>105</v>
      </c>
      <c r="K8" s="13" t="s">
        <v>104</v>
      </c>
      <c r="L8" s="13" t="s">
        <v>111</v>
      </c>
      <c r="M8" s="13" t="s">
        <v>112</v>
      </c>
      <c r="N8" s="13" t="s">
        <v>108</v>
      </c>
      <c r="O8" s="13" t="s">
        <v>109</v>
      </c>
    </row>
    <row r="9" spans="1:15" x14ac:dyDescent="0.25">
      <c r="A9" s="27" t="s">
        <v>102</v>
      </c>
      <c r="B9" s="13" t="s">
        <v>113</v>
      </c>
      <c r="C9" s="54">
        <v>2059</v>
      </c>
      <c r="D9" s="28">
        <v>740.79953861097601</v>
      </c>
      <c r="E9" s="28">
        <v>15252</v>
      </c>
      <c r="F9" s="28">
        <v>7.4074790000000004</v>
      </c>
      <c r="G9" s="28">
        <v>1525306.25</v>
      </c>
      <c r="H9" s="28">
        <v>505862.68320000003</v>
      </c>
      <c r="I9" s="13" t="s">
        <v>104</v>
      </c>
      <c r="J9" s="13" t="s">
        <v>104</v>
      </c>
      <c r="K9" s="13" t="s">
        <v>104</v>
      </c>
      <c r="L9" s="13" t="s">
        <v>111</v>
      </c>
      <c r="M9" s="13" t="s">
        <v>114</v>
      </c>
      <c r="N9" s="13" t="s">
        <v>115</v>
      </c>
      <c r="O9" s="13" t="s">
        <v>116</v>
      </c>
    </row>
    <row r="10" spans="1:15" x14ac:dyDescent="0.25">
      <c r="A10" s="27" t="s">
        <v>102</v>
      </c>
      <c r="B10" s="13" t="s">
        <v>38</v>
      </c>
      <c r="C10" s="55">
        <v>759</v>
      </c>
      <c r="D10" s="28">
        <v>342.51801054018398</v>
      </c>
      <c r="E10" s="28">
        <v>2906</v>
      </c>
      <c r="F10" s="28">
        <v>3.828722</v>
      </c>
      <c r="G10" s="28">
        <v>259971.17</v>
      </c>
      <c r="H10" s="28">
        <v>87832.448000000004</v>
      </c>
      <c r="I10" s="13" t="s">
        <v>105</v>
      </c>
      <c r="J10" s="13" t="s">
        <v>105</v>
      </c>
      <c r="K10" s="13" t="s">
        <v>105</v>
      </c>
      <c r="L10" s="13" t="s">
        <v>117</v>
      </c>
      <c r="M10" s="13" t="s">
        <v>118</v>
      </c>
      <c r="N10" s="13" t="s">
        <v>108</v>
      </c>
      <c r="O10" s="13" t="s">
        <v>108</v>
      </c>
    </row>
    <row r="11" spans="1:15" x14ac:dyDescent="0.25">
      <c r="A11" s="27" t="s">
        <v>119</v>
      </c>
      <c r="B11" s="13" t="s">
        <v>103</v>
      </c>
      <c r="C11" s="54">
        <v>5732</v>
      </c>
      <c r="D11" s="28">
        <v>527.08762386601495</v>
      </c>
      <c r="E11" s="28">
        <v>23434</v>
      </c>
      <c r="F11" s="28">
        <v>4.0882759999999996</v>
      </c>
      <c r="G11" s="28">
        <v>3021266.26</v>
      </c>
      <c r="H11" s="28">
        <v>802130.9558</v>
      </c>
      <c r="I11" s="13" t="s">
        <v>120</v>
      </c>
      <c r="J11" s="13" t="s">
        <v>120</v>
      </c>
      <c r="K11" s="13" t="s">
        <v>120</v>
      </c>
      <c r="L11" s="13" t="s">
        <v>111</v>
      </c>
      <c r="M11" s="13" t="s">
        <v>121</v>
      </c>
      <c r="N11" s="13" t="s">
        <v>108</v>
      </c>
      <c r="O11" s="13" t="s">
        <v>122</v>
      </c>
    </row>
    <row r="12" spans="1:15" x14ac:dyDescent="0.25">
      <c r="A12" s="27" t="s">
        <v>119</v>
      </c>
      <c r="B12" s="13" t="s">
        <v>110</v>
      </c>
      <c r="C12" s="54">
        <v>4732</v>
      </c>
      <c r="D12" s="28">
        <v>693.48949915469098</v>
      </c>
      <c r="E12" s="28">
        <v>22622</v>
      </c>
      <c r="F12" s="28">
        <v>4.7806420000000003</v>
      </c>
      <c r="G12" s="28">
        <v>3281592.31</v>
      </c>
      <c r="H12" s="28">
        <v>818368.99950000003</v>
      </c>
      <c r="I12" s="13" t="s">
        <v>104</v>
      </c>
      <c r="J12" s="13" t="s">
        <v>104</v>
      </c>
      <c r="K12" s="13" t="s">
        <v>104</v>
      </c>
      <c r="L12" s="13" t="s">
        <v>123</v>
      </c>
      <c r="M12" s="13" t="s">
        <v>121</v>
      </c>
      <c r="N12" s="13" t="s">
        <v>108</v>
      </c>
      <c r="O12" s="13" t="s">
        <v>116</v>
      </c>
    </row>
    <row r="13" spans="1:15" x14ac:dyDescent="0.25">
      <c r="A13" s="27" t="s">
        <v>119</v>
      </c>
      <c r="B13" s="13" t="s">
        <v>113</v>
      </c>
      <c r="C13" s="54">
        <v>7002</v>
      </c>
      <c r="D13" s="28">
        <v>800.79890602684895</v>
      </c>
      <c r="E13" s="28">
        <v>39119</v>
      </c>
      <c r="F13" s="28">
        <v>5.5868320000000002</v>
      </c>
      <c r="G13" s="28">
        <v>5607193.9400000004</v>
      </c>
      <c r="H13" s="28">
        <v>1458856.8824</v>
      </c>
      <c r="I13" s="13" t="s">
        <v>104</v>
      </c>
      <c r="J13" s="13" t="s">
        <v>104</v>
      </c>
      <c r="K13" s="13" t="s">
        <v>104</v>
      </c>
      <c r="L13" s="13" t="s">
        <v>123</v>
      </c>
      <c r="M13" s="13" t="s">
        <v>114</v>
      </c>
      <c r="N13" s="13" t="s">
        <v>121</v>
      </c>
      <c r="O13" s="13" t="s">
        <v>116</v>
      </c>
    </row>
    <row r="14" spans="1:15" x14ac:dyDescent="0.25">
      <c r="A14" s="27" t="s">
        <v>119</v>
      </c>
      <c r="B14" s="13" t="s">
        <v>38</v>
      </c>
      <c r="C14" s="54">
        <v>1627</v>
      </c>
      <c r="D14" s="28">
        <v>404.08872771972898</v>
      </c>
      <c r="E14" s="28">
        <v>4752</v>
      </c>
      <c r="F14" s="28">
        <v>2.920712</v>
      </c>
      <c r="G14" s="28">
        <v>657452.36</v>
      </c>
      <c r="H14" s="28">
        <v>174593.4718</v>
      </c>
      <c r="I14" s="13" t="s">
        <v>120</v>
      </c>
      <c r="J14" s="13" t="s">
        <v>120</v>
      </c>
      <c r="K14" s="13" t="s">
        <v>120</v>
      </c>
      <c r="L14" s="13" t="s">
        <v>124</v>
      </c>
      <c r="M14" s="13" t="s">
        <v>125</v>
      </c>
      <c r="N14" s="13" t="s">
        <v>108</v>
      </c>
      <c r="O14" s="13" t="s">
        <v>122</v>
      </c>
    </row>
    <row r="15" spans="1:15" x14ac:dyDescent="0.25">
      <c r="A15" s="27" t="s">
        <v>126</v>
      </c>
      <c r="B15" s="13" t="s">
        <v>103</v>
      </c>
      <c r="C15" s="54">
        <v>4469</v>
      </c>
      <c r="D15" s="28">
        <v>360.839051241888</v>
      </c>
      <c r="E15" s="28">
        <v>19665</v>
      </c>
      <c r="F15" s="28">
        <v>4.4003129999999997</v>
      </c>
      <c r="G15" s="28">
        <v>1612589.72</v>
      </c>
      <c r="H15" s="28">
        <v>567661.83920000005</v>
      </c>
      <c r="I15" s="13" t="s">
        <v>120</v>
      </c>
      <c r="J15" s="13" t="s">
        <v>120</v>
      </c>
      <c r="K15" s="13" t="s">
        <v>104</v>
      </c>
      <c r="L15" s="13" t="s">
        <v>127</v>
      </c>
      <c r="M15" s="13" t="s">
        <v>128</v>
      </c>
      <c r="N15" s="13" t="s">
        <v>108</v>
      </c>
      <c r="O15" s="13" t="s">
        <v>122</v>
      </c>
    </row>
    <row r="16" spans="1:15" x14ac:dyDescent="0.25">
      <c r="A16" s="27" t="s">
        <v>126</v>
      </c>
      <c r="B16" s="13" t="s">
        <v>110</v>
      </c>
      <c r="C16" s="54">
        <v>3325</v>
      </c>
      <c r="D16" s="28">
        <v>443.81823458646602</v>
      </c>
      <c r="E16" s="28">
        <v>17271</v>
      </c>
      <c r="F16" s="28">
        <v>5.1942849999999998</v>
      </c>
      <c r="G16" s="28">
        <v>1475695.63</v>
      </c>
      <c r="H16" s="28">
        <v>509659.696</v>
      </c>
      <c r="I16" s="13" t="s">
        <v>104</v>
      </c>
      <c r="J16" s="13" t="s">
        <v>120</v>
      </c>
      <c r="K16" s="13" t="s">
        <v>104</v>
      </c>
      <c r="L16" s="13" t="s">
        <v>129</v>
      </c>
      <c r="M16" s="13" t="s">
        <v>130</v>
      </c>
      <c r="N16" s="13" t="s">
        <v>108</v>
      </c>
      <c r="O16" s="13" t="s">
        <v>116</v>
      </c>
    </row>
    <row r="17" spans="1:15" x14ac:dyDescent="0.25">
      <c r="A17" s="27" t="s">
        <v>126</v>
      </c>
      <c r="B17" s="13" t="s">
        <v>113</v>
      </c>
      <c r="C17" s="54">
        <v>3205</v>
      </c>
      <c r="D17" s="28">
        <v>460.487098283931</v>
      </c>
      <c r="E17" s="28">
        <v>17651</v>
      </c>
      <c r="F17" s="28">
        <v>5.5073319999999999</v>
      </c>
      <c r="G17" s="28">
        <v>1475861.15</v>
      </c>
      <c r="H17" s="28">
        <v>476993.76610000001</v>
      </c>
      <c r="I17" s="13" t="s">
        <v>104</v>
      </c>
      <c r="J17" s="13" t="s">
        <v>104</v>
      </c>
      <c r="K17" s="13" t="s">
        <v>104</v>
      </c>
      <c r="L17" s="13" t="s">
        <v>131</v>
      </c>
      <c r="M17" s="13" t="s">
        <v>114</v>
      </c>
      <c r="N17" s="13" t="s">
        <v>115</v>
      </c>
      <c r="O17" s="13" t="s">
        <v>116</v>
      </c>
    </row>
    <row r="18" spans="1:15" x14ac:dyDescent="0.25">
      <c r="A18" s="27" t="s">
        <v>126</v>
      </c>
      <c r="B18" s="13" t="s">
        <v>38</v>
      </c>
      <c r="C18" s="54">
        <v>1330</v>
      </c>
      <c r="D18" s="28">
        <v>263.47865413533799</v>
      </c>
      <c r="E18" s="28">
        <v>4371</v>
      </c>
      <c r="F18" s="28">
        <v>3.2864659999999999</v>
      </c>
      <c r="G18" s="28">
        <v>350426.61</v>
      </c>
      <c r="H18" s="28">
        <v>138142.1888</v>
      </c>
      <c r="I18" s="13" t="s">
        <v>120</v>
      </c>
      <c r="J18" s="13" t="s">
        <v>120</v>
      </c>
      <c r="K18" s="13" t="s">
        <v>120</v>
      </c>
      <c r="L18" s="13" t="s">
        <v>132</v>
      </c>
      <c r="M18" s="13" t="s">
        <v>133</v>
      </c>
      <c r="N18" s="13" t="s">
        <v>108</v>
      </c>
      <c r="O18" s="13" t="s">
        <v>122</v>
      </c>
    </row>
    <row r="19" spans="1:15" x14ac:dyDescent="0.25">
      <c r="A19" s="27" t="s">
        <v>134</v>
      </c>
      <c r="B19" s="13" t="s">
        <v>103</v>
      </c>
      <c r="C19" s="54">
        <v>2813</v>
      </c>
      <c r="D19" s="28">
        <v>449.65551013153203</v>
      </c>
      <c r="E19" s="28">
        <v>13617</v>
      </c>
      <c r="F19" s="28">
        <v>4.8407390000000001</v>
      </c>
      <c r="G19" s="28">
        <v>1264880.95</v>
      </c>
      <c r="H19" s="28">
        <v>415661.98009999999</v>
      </c>
      <c r="I19" s="13" t="s">
        <v>104</v>
      </c>
      <c r="J19" s="13" t="s">
        <v>104</v>
      </c>
      <c r="K19" s="13" t="s">
        <v>104</v>
      </c>
      <c r="L19" s="13" t="s">
        <v>135</v>
      </c>
      <c r="M19" s="13" t="s">
        <v>136</v>
      </c>
      <c r="N19" s="13" t="s">
        <v>108</v>
      </c>
      <c r="O19" s="13" t="s">
        <v>122</v>
      </c>
    </row>
    <row r="20" spans="1:15" x14ac:dyDescent="0.25">
      <c r="A20" s="27" t="s">
        <v>134</v>
      </c>
      <c r="B20" s="13" t="s">
        <v>110</v>
      </c>
      <c r="C20" s="54">
        <v>2293</v>
      </c>
      <c r="D20" s="28">
        <v>454.59237243785401</v>
      </c>
      <c r="E20" s="28">
        <v>11139</v>
      </c>
      <c r="F20" s="28">
        <v>4.8578279999999996</v>
      </c>
      <c r="G20" s="28">
        <v>1042380.31</v>
      </c>
      <c r="H20" s="28">
        <v>342616.70819999999</v>
      </c>
      <c r="I20" s="13" t="s">
        <v>104</v>
      </c>
      <c r="J20" s="13" t="s">
        <v>104</v>
      </c>
      <c r="K20" s="13" t="s">
        <v>104</v>
      </c>
      <c r="L20" s="13" t="s">
        <v>131</v>
      </c>
      <c r="M20" s="13" t="s">
        <v>137</v>
      </c>
      <c r="N20" s="13" t="s">
        <v>108</v>
      </c>
      <c r="O20" s="13" t="s">
        <v>116</v>
      </c>
    </row>
    <row r="21" spans="1:15" x14ac:dyDescent="0.25">
      <c r="A21" s="27" t="s">
        <v>134</v>
      </c>
      <c r="B21" s="13" t="s">
        <v>113</v>
      </c>
      <c r="C21" s="54">
        <v>2947</v>
      </c>
      <c r="D21" s="28">
        <v>502.08591448931099</v>
      </c>
      <c r="E21" s="28">
        <v>16855</v>
      </c>
      <c r="F21" s="28">
        <v>5.7193750000000003</v>
      </c>
      <c r="G21" s="28">
        <v>1479647.19</v>
      </c>
      <c r="H21" s="28">
        <v>499485.92430000001</v>
      </c>
      <c r="I21" s="13" t="s">
        <v>104</v>
      </c>
      <c r="J21" s="13" t="s">
        <v>104</v>
      </c>
      <c r="K21" s="13" t="s">
        <v>104</v>
      </c>
      <c r="L21" s="13" t="s">
        <v>131</v>
      </c>
      <c r="M21" s="13" t="s">
        <v>114</v>
      </c>
      <c r="N21" s="13" t="s">
        <v>108</v>
      </c>
      <c r="O21" s="13" t="s">
        <v>116</v>
      </c>
    </row>
    <row r="22" spans="1:15" x14ac:dyDescent="0.25">
      <c r="A22" s="27" t="s">
        <v>134</v>
      </c>
      <c r="B22" s="13" t="s">
        <v>38</v>
      </c>
      <c r="C22" s="55">
        <v>767</v>
      </c>
      <c r="D22" s="28">
        <v>296.08822685788698</v>
      </c>
      <c r="E22" s="28">
        <v>2291</v>
      </c>
      <c r="F22" s="28">
        <v>2.9869620000000001</v>
      </c>
      <c r="G22" s="28">
        <v>227099.67</v>
      </c>
      <c r="H22" s="28">
        <v>80229.727400000003</v>
      </c>
      <c r="I22" s="13" t="s">
        <v>120</v>
      </c>
      <c r="J22" s="13" t="s">
        <v>120</v>
      </c>
      <c r="K22" s="13" t="s">
        <v>120</v>
      </c>
      <c r="L22" s="13" t="s">
        <v>127</v>
      </c>
      <c r="M22" s="13" t="s">
        <v>128</v>
      </c>
      <c r="N22" s="13" t="s">
        <v>108</v>
      </c>
      <c r="O22" s="13" t="s">
        <v>138</v>
      </c>
    </row>
    <row r="23" spans="1:15" x14ac:dyDescent="0.25">
      <c r="A23" s="27" t="s">
        <v>139</v>
      </c>
      <c r="B23" s="13" t="s">
        <v>103</v>
      </c>
      <c r="C23" s="54">
        <v>2267</v>
      </c>
      <c r="D23" s="28">
        <v>401.12309219232401</v>
      </c>
      <c r="E23" s="28">
        <v>11960</v>
      </c>
      <c r="F23" s="28">
        <v>5.2756939999999997</v>
      </c>
      <c r="G23" s="28">
        <v>909346.05</v>
      </c>
      <c r="H23" s="28">
        <v>350183.78120000003</v>
      </c>
      <c r="I23" s="13" t="s">
        <v>105</v>
      </c>
      <c r="J23" s="13" t="s">
        <v>105</v>
      </c>
      <c r="K23" s="13" t="s">
        <v>105</v>
      </c>
      <c r="L23" s="13" t="s">
        <v>140</v>
      </c>
      <c r="M23" s="13" t="s">
        <v>107</v>
      </c>
      <c r="N23" s="13" t="s">
        <v>122</v>
      </c>
      <c r="O23" s="13" t="s">
        <v>122</v>
      </c>
    </row>
    <row r="24" spans="1:15" x14ac:dyDescent="0.25">
      <c r="A24" s="27" t="s">
        <v>139</v>
      </c>
      <c r="B24" s="13" t="s">
        <v>110</v>
      </c>
      <c r="C24" s="54">
        <v>1630</v>
      </c>
      <c r="D24" s="28">
        <v>472.18530674846602</v>
      </c>
      <c r="E24" s="28">
        <v>9513</v>
      </c>
      <c r="F24" s="28">
        <v>5.8361960000000002</v>
      </c>
      <c r="G24" s="28">
        <v>769662.05</v>
      </c>
      <c r="H24" s="28">
        <v>294903.19919999997</v>
      </c>
      <c r="I24" s="13" t="s">
        <v>104</v>
      </c>
      <c r="J24" s="13" t="s">
        <v>104</v>
      </c>
      <c r="K24" s="13" t="s">
        <v>104</v>
      </c>
      <c r="L24" s="13" t="s">
        <v>141</v>
      </c>
      <c r="M24" s="13" t="s">
        <v>107</v>
      </c>
      <c r="N24" s="13" t="s">
        <v>108</v>
      </c>
      <c r="O24" s="13" t="s">
        <v>116</v>
      </c>
    </row>
    <row r="25" spans="1:15" x14ac:dyDescent="0.25">
      <c r="A25" s="27" t="s">
        <v>139</v>
      </c>
      <c r="B25" s="13" t="s">
        <v>113</v>
      </c>
      <c r="C25" s="54">
        <v>1360</v>
      </c>
      <c r="D25" s="28">
        <v>566.130058823529</v>
      </c>
      <c r="E25" s="28">
        <v>9454</v>
      </c>
      <c r="F25" s="28">
        <v>6.9514699999999996</v>
      </c>
      <c r="G25" s="28">
        <v>769936.88</v>
      </c>
      <c r="H25" s="28">
        <v>270155.86170000001</v>
      </c>
      <c r="I25" s="13" t="s">
        <v>104</v>
      </c>
      <c r="J25" s="13" t="s">
        <v>104</v>
      </c>
      <c r="K25" s="13" t="s">
        <v>104</v>
      </c>
      <c r="L25" s="13" t="s">
        <v>142</v>
      </c>
      <c r="M25" s="13" t="s">
        <v>114</v>
      </c>
      <c r="N25" s="13" t="s">
        <v>116</v>
      </c>
      <c r="O25" s="13" t="s">
        <v>116</v>
      </c>
    </row>
    <row r="26" spans="1:15" x14ac:dyDescent="0.25">
      <c r="A26" s="27" t="s">
        <v>139</v>
      </c>
      <c r="B26" s="13" t="s">
        <v>38</v>
      </c>
      <c r="C26" s="55">
        <v>935</v>
      </c>
      <c r="D26" s="28">
        <v>297.76845989304798</v>
      </c>
      <c r="E26" s="28">
        <v>4025</v>
      </c>
      <c r="F26" s="28">
        <v>4.3048120000000001</v>
      </c>
      <c r="G26" s="28">
        <v>278413.51</v>
      </c>
      <c r="H26" s="28">
        <v>115967.63280000001</v>
      </c>
      <c r="I26" s="13" t="s">
        <v>105</v>
      </c>
      <c r="J26" s="13" t="s">
        <v>105</v>
      </c>
      <c r="K26" s="13" t="s">
        <v>105</v>
      </c>
      <c r="L26" s="13" t="s">
        <v>143</v>
      </c>
      <c r="M26" s="13" t="s">
        <v>107</v>
      </c>
      <c r="N26" s="13" t="s">
        <v>122</v>
      </c>
      <c r="O26" s="13" t="s">
        <v>122</v>
      </c>
    </row>
    <row r="27" spans="1:15" x14ac:dyDescent="0.25">
      <c r="A27" s="27" t="s">
        <v>144</v>
      </c>
      <c r="B27" s="13" t="s">
        <v>103</v>
      </c>
      <c r="C27" s="54">
        <v>2438</v>
      </c>
      <c r="D27" s="28">
        <v>449.83772764561098</v>
      </c>
      <c r="E27" s="28">
        <v>11514</v>
      </c>
      <c r="F27" s="28">
        <v>4.7227230000000002</v>
      </c>
      <c r="G27" s="28">
        <v>1096704.3799999999</v>
      </c>
      <c r="H27" s="28">
        <v>386901.9277</v>
      </c>
      <c r="I27" s="13" t="s">
        <v>105</v>
      </c>
      <c r="J27" s="13" t="s">
        <v>105</v>
      </c>
      <c r="K27" s="13" t="s">
        <v>105</v>
      </c>
      <c r="L27" s="13" t="s">
        <v>145</v>
      </c>
      <c r="M27" s="13" t="s">
        <v>128</v>
      </c>
      <c r="N27" s="13" t="s">
        <v>108</v>
      </c>
      <c r="O27" s="13" t="s">
        <v>122</v>
      </c>
    </row>
    <row r="28" spans="1:15" x14ac:dyDescent="0.25">
      <c r="A28" s="27" t="s">
        <v>144</v>
      </c>
      <c r="B28" s="13" t="s">
        <v>110</v>
      </c>
      <c r="C28" s="54">
        <v>1215</v>
      </c>
      <c r="D28" s="28">
        <v>491.57516872427902</v>
      </c>
      <c r="E28" s="28">
        <v>5939</v>
      </c>
      <c r="F28" s="28">
        <v>4.8880650000000001</v>
      </c>
      <c r="G28" s="28">
        <v>597263.82999999996</v>
      </c>
      <c r="H28" s="28">
        <v>204125.1237</v>
      </c>
      <c r="I28" s="13" t="s">
        <v>105</v>
      </c>
      <c r="J28" s="13" t="s">
        <v>105</v>
      </c>
      <c r="K28" s="13" t="s">
        <v>104</v>
      </c>
      <c r="L28" s="13" t="s">
        <v>146</v>
      </c>
      <c r="M28" s="13" t="s">
        <v>128</v>
      </c>
      <c r="N28" s="13" t="s">
        <v>147</v>
      </c>
      <c r="O28" s="13" t="s">
        <v>109</v>
      </c>
    </row>
    <row r="29" spans="1:15" x14ac:dyDescent="0.25">
      <c r="A29" s="27" t="s">
        <v>144</v>
      </c>
      <c r="B29" s="13" t="s">
        <v>113</v>
      </c>
      <c r="C29" s="54">
        <v>1244</v>
      </c>
      <c r="D29" s="28">
        <v>620.61554662379399</v>
      </c>
      <c r="E29" s="28">
        <v>7882</v>
      </c>
      <c r="F29" s="28">
        <v>6.3360120000000002</v>
      </c>
      <c r="G29" s="28">
        <v>772045.74</v>
      </c>
      <c r="H29" s="28">
        <v>236833.6012</v>
      </c>
      <c r="I29" s="13" t="s">
        <v>104</v>
      </c>
      <c r="J29" s="13" t="s">
        <v>104</v>
      </c>
      <c r="K29" s="13" t="s">
        <v>104</v>
      </c>
      <c r="L29" s="13" t="s">
        <v>148</v>
      </c>
      <c r="M29" s="13" t="s">
        <v>114</v>
      </c>
      <c r="N29" s="13" t="s">
        <v>149</v>
      </c>
      <c r="O29" s="13" t="s">
        <v>116</v>
      </c>
    </row>
    <row r="30" spans="1:15" x14ac:dyDescent="0.25">
      <c r="A30" s="27" t="s">
        <v>144</v>
      </c>
      <c r="B30" s="13" t="s">
        <v>38</v>
      </c>
      <c r="C30" s="55">
        <v>848</v>
      </c>
      <c r="D30" s="28">
        <v>307.24417452830102</v>
      </c>
      <c r="E30" s="28">
        <v>2723</v>
      </c>
      <c r="F30" s="28">
        <v>3.211084</v>
      </c>
      <c r="G30" s="28">
        <v>260543.06</v>
      </c>
      <c r="H30" s="28">
        <v>98110.831999999995</v>
      </c>
      <c r="I30" s="13" t="s">
        <v>105</v>
      </c>
      <c r="J30" s="13" t="s">
        <v>105</v>
      </c>
      <c r="K30" s="13" t="s">
        <v>105</v>
      </c>
      <c r="L30" s="13" t="s">
        <v>143</v>
      </c>
      <c r="M30" s="13" t="s">
        <v>150</v>
      </c>
      <c r="N30" s="13" t="s">
        <v>108</v>
      </c>
      <c r="O30" s="13" t="s">
        <v>151</v>
      </c>
    </row>
    <row r="31" spans="1:15" x14ac:dyDescent="0.25">
      <c r="A31" s="27" t="s">
        <v>152</v>
      </c>
      <c r="B31" s="13" t="s">
        <v>103</v>
      </c>
      <c r="C31" s="54">
        <v>1898</v>
      </c>
      <c r="D31" s="28">
        <v>282.86074815595299</v>
      </c>
      <c r="E31" s="28">
        <v>5760</v>
      </c>
      <c r="F31" s="28">
        <v>3.0347729999999999</v>
      </c>
      <c r="G31" s="28">
        <v>536869.69999999995</v>
      </c>
      <c r="H31" s="28">
        <v>193454.9492</v>
      </c>
      <c r="I31" s="13" t="s">
        <v>104</v>
      </c>
      <c r="J31" s="13" t="s">
        <v>104</v>
      </c>
      <c r="K31" s="13" t="s">
        <v>104</v>
      </c>
      <c r="L31" s="13" t="s">
        <v>153</v>
      </c>
      <c r="M31" s="13" t="s">
        <v>154</v>
      </c>
      <c r="N31" s="13" t="s">
        <v>108</v>
      </c>
      <c r="O31" s="13" t="s">
        <v>122</v>
      </c>
    </row>
    <row r="32" spans="1:15" x14ac:dyDescent="0.25">
      <c r="A32" s="27" t="s">
        <v>152</v>
      </c>
      <c r="B32" s="13" t="s">
        <v>110</v>
      </c>
      <c r="C32" s="54">
        <v>1177</v>
      </c>
      <c r="D32" s="28">
        <v>276.563143585386</v>
      </c>
      <c r="E32" s="28">
        <v>3839</v>
      </c>
      <c r="F32" s="28">
        <v>3.261682</v>
      </c>
      <c r="G32" s="28">
        <v>325514.82</v>
      </c>
      <c r="H32" s="28">
        <v>125193.76089999999</v>
      </c>
      <c r="I32" s="13" t="s">
        <v>120</v>
      </c>
      <c r="J32" s="13" t="s">
        <v>120</v>
      </c>
      <c r="K32" s="13" t="s">
        <v>104</v>
      </c>
      <c r="L32" s="13" t="s">
        <v>155</v>
      </c>
      <c r="M32" s="13" t="s">
        <v>154</v>
      </c>
      <c r="N32" s="13" t="s">
        <v>108</v>
      </c>
      <c r="O32" s="13" t="s">
        <v>156</v>
      </c>
    </row>
    <row r="33" spans="1:15" x14ac:dyDescent="0.25">
      <c r="A33" s="27" t="s">
        <v>152</v>
      </c>
      <c r="B33" s="13" t="s">
        <v>113</v>
      </c>
      <c r="C33" s="55">
        <v>875</v>
      </c>
      <c r="D33" s="28">
        <v>313.62429714285702</v>
      </c>
      <c r="E33" s="28">
        <v>2955</v>
      </c>
      <c r="F33" s="28">
        <v>3.3771420000000001</v>
      </c>
      <c r="G33" s="28">
        <v>274421.26</v>
      </c>
      <c r="H33" s="28">
        <v>101760.8394</v>
      </c>
      <c r="I33" s="13" t="s">
        <v>104</v>
      </c>
      <c r="J33" s="13" t="s">
        <v>104</v>
      </c>
      <c r="K33" s="13" t="s">
        <v>104</v>
      </c>
      <c r="L33" s="13" t="s">
        <v>146</v>
      </c>
      <c r="M33" s="13" t="s">
        <v>157</v>
      </c>
      <c r="N33" s="13" t="s">
        <v>149</v>
      </c>
      <c r="O33" s="13" t="s">
        <v>138</v>
      </c>
    </row>
    <row r="34" spans="1:15" x14ac:dyDescent="0.25">
      <c r="A34" s="27" t="s">
        <v>152</v>
      </c>
      <c r="B34" s="13" t="s">
        <v>38</v>
      </c>
      <c r="C34" s="55">
        <v>971</v>
      </c>
      <c r="D34" s="28">
        <v>223.05084449021601</v>
      </c>
      <c r="E34" s="28">
        <v>2187</v>
      </c>
      <c r="F34" s="28">
        <v>2.2523170000000001</v>
      </c>
      <c r="G34" s="28">
        <v>216582.37</v>
      </c>
      <c r="H34" s="28">
        <v>88785.245899999994</v>
      </c>
      <c r="I34" s="13" t="s">
        <v>120</v>
      </c>
      <c r="J34" s="13" t="s">
        <v>120</v>
      </c>
      <c r="K34" s="13" t="s">
        <v>120</v>
      </c>
      <c r="L34" s="13" t="s">
        <v>158</v>
      </c>
      <c r="M34" s="13" t="s">
        <v>154</v>
      </c>
      <c r="N34" s="13" t="s">
        <v>159</v>
      </c>
      <c r="O34" s="13" t="s">
        <v>122</v>
      </c>
    </row>
    <row r="35" spans="1:15" x14ac:dyDescent="0.25">
      <c r="A35" s="27" t="s">
        <v>160</v>
      </c>
      <c r="B35" s="13" t="s">
        <v>103</v>
      </c>
      <c r="C35" s="54">
        <v>3737</v>
      </c>
      <c r="D35" s="28">
        <v>391.66725180626099</v>
      </c>
      <c r="E35" s="28">
        <v>14152</v>
      </c>
      <c r="F35" s="28">
        <v>3.786994</v>
      </c>
      <c r="G35" s="28">
        <v>1463660.52</v>
      </c>
      <c r="H35" s="28">
        <v>526063.80960000004</v>
      </c>
      <c r="I35" s="13" t="s">
        <v>105</v>
      </c>
      <c r="J35" s="13" t="s">
        <v>105</v>
      </c>
      <c r="K35" s="13" t="s">
        <v>105</v>
      </c>
      <c r="L35" s="13" t="s">
        <v>161</v>
      </c>
      <c r="M35" s="13" t="s">
        <v>128</v>
      </c>
      <c r="N35" s="13" t="s">
        <v>108</v>
      </c>
      <c r="O35" s="13" t="s">
        <v>151</v>
      </c>
    </row>
    <row r="36" spans="1:15" x14ac:dyDescent="0.25">
      <c r="A36" s="27" t="s">
        <v>160</v>
      </c>
      <c r="B36" s="13" t="s">
        <v>110</v>
      </c>
      <c r="C36" s="54">
        <v>1600</v>
      </c>
      <c r="D36" s="28">
        <v>425.28818749999999</v>
      </c>
      <c r="E36" s="28">
        <v>6435</v>
      </c>
      <c r="F36" s="28">
        <v>4.0218749999999996</v>
      </c>
      <c r="G36" s="28">
        <v>680461.1</v>
      </c>
      <c r="H36" s="28">
        <v>232529.78049999999</v>
      </c>
      <c r="I36" s="13" t="s">
        <v>104</v>
      </c>
      <c r="J36" s="13" t="s">
        <v>104</v>
      </c>
      <c r="K36" s="13" t="s">
        <v>104</v>
      </c>
      <c r="L36" s="13" t="s">
        <v>162</v>
      </c>
      <c r="M36" s="13" t="s">
        <v>128</v>
      </c>
      <c r="N36" s="13" t="s">
        <v>108</v>
      </c>
      <c r="O36" s="13" t="s">
        <v>116</v>
      </c>
    </row>
    <row r="37" spans="1:15" x14ac:dyDescent="0.25">
      <c r="A37" s="27" t="s">
        <v>160</v>
      </c>
      <c r="B37" s="13" t="s">
        <v>113</v>
      </c>
      <c r="C37" s="54">
        <v>1037</v>
      </c>
      <c r="D37" s="28">
        <v>431.113895853423</v>
      </c>
      <c r="E37" s="28">
        <v>4570</v>
      </c>
      <c r="F37" s="28">
        <v>4.4069430000000001</v>
      </c>
      <c r="G37" s="28">
        <v>447065.11</v>
      </c>
      <c r="H37" s="28">
        <v>154002.97469999999</v>
      </c>
      <c r="I37" s="13" t="s">
        <v>104</v>
      </c>
      <c r="J37" s="13" t="s">
        <v>104</v>
      </c>
      <c r="K37" s="13" t="s">
        <v>104</v>
      </c>
      <c r="L37" s="13" t="s">
        <v>148</v>
      </c>
      <c r="M37" s="13" t="s">
        <v>114</v>
      </c>
      <c r="N37" s="13" t="s">
        <v>116</v>
      </c>
      <c r="O37" s="13" t="s">
        <v>116</v>
      </c>
    </row>
    <row r="38" spans="1:15" x14ac:dyDescent="0.25">
      <c r="A38" s="27" t="s">
        <v>160</v>
      </c>
      <c r="B38" s="13" t="s">
        <v>38</v>
      </c>
      <c r="C38" s="54">
        <v>1781</v>
      </c>
      <c r="D38" s="28">
        <v>319.83808534531101</v>
      </c>
      <c r="E38" s="28">
        <v>5547</v>
      </c>
      <c r="F38" s="28">
        <v>3.1145420000000001</v>
      </c>
      <c r="G38" s="28">
        <v>569631.63</v>
      </c>
      <c r="H38" s="28">
        <v>208104.7622</v>
      </c>
      <c r="I38" s="13" t="s">
        <v>105</v>
      </c>
      <c r="J38" s="13" t="s">
        <v>105</v>
      </c>
      <c r="K38" s="13" t="s">
        <v>105</v>
      </c>
      <c r="L38" s="13" t="s">
        <v>163</v>
      </c>
      <c r="M38" s="13" t="s">
        <v>107</v>
      </c>
      <c r="N38" s="13" t="s">
        <v>108</v>
      </c>
      <c r="O38" s="13" t="s">
        <v>164</v>
      </c>
    </row>
    <row r="39" spans="1:15" x14ac:dyDescent="0.25">
      <c r="A39" s="27" t="s">
        <v>165</v>
      </c>
      <c r="B39" s="13" t="s">
        <v>103</v>
      </c>
      <c r="C39" s="54">
        <v>3090</v>
      </c>
      <c r="D39" s="28">
        <v>358.65011974110001</v>
      </c>
      <c r="E39" s="28">
        <v>10999</v>
      </c>
      <c r="F39" s="28">
        <v>3.5595460000000001</v>
      </c>
      <c r="G39" s="28">
        <v>1108228.8700000001</v>
      </c>
      <c r="H39" s="28">
        <v>414397.01419999998</v>
      </c>
      <c r="I39" s="13" t="s">
        <v>105</v>
      </c>
      <c r="J39" s="13" t="s">
        <v>105</v>
      </c>
      <c r="K39" s="13" t="s">
        <v>120</v>
      </c>
      <c r="L39" s="13" t="s">
        <v>166</v>
      </c>
      <c r="M39" s="13" t="s">
        <v>167</v>
      </c>
      <c r="N39" s="13" t="s">
        <v>108</v>
      </c>
      <c r="O39" s="13" t="s">
        <v>122</v>
      </c>
    </row>
    <row r="40" spans="1:15" x14ac:dyDescent="0.25">
      <c r="A40" s="27" t="s">
        <v>165</v>
      </c>
      <c r="B40" s="13" t="s">
        <v>110</v>
      </c>
      <c r="C40" s="54">
        <v>1468</v>
      </c>
      <c r="D40" s="28">
        <v>372.712513623978</v>
      </c>
      <c r="E40" s="28">
        <v>5647</v>
      </c>
      <c r="F40" s="28">
        <v>3.84673</v>
      </c>
      <c r="G40" s="28">
        <v>547141.97</v>
      </c>
      <c r="H40" s="28">
        <v>192406.527</v>
      </c>
      <c r="I40" s="13" t="s">
        <v>105</v>
      </c>
      <c r="J40" s="13" t="s">
        <v>105</v>
      </c>
      <c r="K40" s="13" t="s">
        <v>105</v>
      </c>
      <c r="L40" s="13" t="s">
        <v>168</v>
      </c>
      <c r="M40" s="13" t="s">
        <v>167</v>
      </c>
      <c r="N40" s="13" t="s">
        <v>108</v>
      </c>
      <c r="O40" s="13" t="s">
        <v>169</v>
      </c>
    </row>
    <row r="41" spans="1:15" x14ac:dyDescent="0.25">
      <c r="A41" s="27" t="s">
        <v>165</v>
      </c>
      <c r="B41" s="13" t="s">
        <v>113</v>
      </c>
      <c r="C41" s="54">
        <v>1355</v>
      </c>
      <c r="D41" s="28">
        <v>419.74793357933498</v>
      </c>
      <c r="E41" s="28">
        <v>5815</v>
      </c>
      <c r="F41" s="28">
        <v>4.291512</v>
      </c>
      <c r="G41" s="28">
        <v>568758.44999999995</v>
      </c>
      <c r="H41" s="28">
        <v>189191.76639999999</v>
      </c>
      <c r="I41" s="13" t="s">
        <v>104</v>
      </c>
      <c r="J41" s="13" t="s">
        <v>104</v>
      </c>
      <c r="K41" s="13" t="s">
        <v>104</v>
      </c>
      <c r="L41" s="13" t="s">
        <v>170</v>
      </c>
      <c r="M41" s="13" t="s">
        <v>167</v>
      </c>
      <c r="N41" s="13" t="s">
        <v>108</v>
      </c>
      <c r="O41" s="13" t="s">
        <v>149</v>
      </c>
    </row>
    <row r="42" spans="1:15" x14ac:dyDescent="0.25">
      <c r="A42" s="27" t="s">
        <v>165</v>
      </c>
      <c r="B42" s="13" t="s">
        <v>38</v>
      </c>
      <c r="C42" s="54">
        <v>1232</v>
      </c>
      <c r="D42" s="28">
        <v>242.74570616883099</v>
      </c>
      <c r="E42" s="28">
        <v>3240</v>
      </c>
      <c r="F42" s="28">
        <v>2.6298699999999999</v>
      </c>
      <c r="G42" s="28">
        <v>299062.71000000002</v>
      </c>
      <c r="H42" s="28">
        <v>117977.0626</v>
      </c>
      <c r="I42" s="13" t="s">
        <v>105</v>
      </c>
      <c r="J42" s="13" t="s">
        <v>105</v>
      </c>
      <c r="K42" s="13" t="s">
        <v>105</v>
      </c>
      <c r="L42" s="13" t="s">
        <v>171</v>
      </c>
      <c r="M42" s="13" t="s">
        <v>167</v>
      </c>
      <c r="N42" s="13" t="s">
        <v>108</v>
      </c>
      <c r="O42" s="13" t="s">
        <v>122</v>
      </c>
    </row>
    <row r="43" spans="1:15" x14ac:dyDescent="0.25">
      <c r="A43" s="27" t="s">
        <v>172</v>
      </c>
      <c r="B43" s="13" t="s">
        <v>103</v>
      </c>
      <c r="C43" s="54">
        <v>2556</v>
      </c>
      <c r="D43" s="28">
        <v>450.49705790297298</v>
      </c>
      <c r="E43" s="28">
        <v>14873</v>
      </c>
      <c r="F43" s="28">
        <v>5.8188570000000004</v>
      </c>
      <c r="G43" s="28">
        <v>1151470.48</v>
      </c>
      <c r="H43" s="28">
        <v>423862.08470000001</v>
      </c>
      <c r="I43" s="13" t="s">
        <v>105</v>
      </c>
      <c r="J43" s="13" t="s">
        <v>105</v>
      </c>
      <c r="K43" s="13" t="s">
        <v>104</v>
      </c>
      <c r="L43" s="13" t="s">
        <v>173</v>
      </c>
      <c r="M43" s="13" t="s">
        <v>128</v>
      </c>
      <c r="N43" s="13" t="s">
        <v>108</v>
      </c>
      <c r="O43" s="13" t="s">
        <v>122</v>
      </c>
    </row>
    <row r="44" spans="1:15" x14ac:dyDescent="0.25">
      <c r="A44" s="27" t="s">
        <v>172</v>
      </c>
      <c r="B44" s="13" t="s">
        <v>110</v>
      </c>
      <c r="C44" s="54">
        <v>1554</v>
      </c>
      <c r="D44" s="28">
        <v>440.324195624195</v>
      </c>
      <c r="E44" s="28">
        <v>9008</v>
      </c>
      <c r="F44" s="28">
        <v>5.7966530000000001</v>
      </c>
      <c r="G44" s="28">
        <v>684263.8</v>
      </c>
      <c r="H44" s="28">
        <v>239586.39540000001</v>
      </c>
      <c r="I44" s="13" t="s">
        <v>104</v>
      </c>
      <c r="J44" s="13" t="s">
        <v>104</v>
      </c>
      <c r="K44" s="13" t="s">
        <v>104</v>
      </c>
      <c r="L44" s="13" t="s">
        <v>142</v>
      </c>
      <c r="M44" s="13" t="s">
        <v>128</v>
      </c>
      <c r="N44" s="13" t="s">
        <v>108</v>
      </c>
      <c r="O44" s="13" t="s">
        <v>116</v>
      </c>
    </row>
    <row r="45" spans="1:15" x14ac:dyDescent="0.25">
      <c r="A45" s="27" t="s">
        <v>172</v>
      </c>
      <c r="B45" s="13" t="s">
        <v>113</v>
      </c>
      <c r="C45" s="54">
        <v>1432</v>
      </c>
      <c r="D45" s="28">
        <v>469.93916201117298</v>
      </c>
      <c r="E45" s="28">
        <v>9310</v>
      </c>
      <c r="F45" s="28">
        <v>6.5013959999999997</v>
      </c>
      <c r="G45" s="28">
        <v>672952.88</v>
      </c>
      <c r="H45" s="28">
        <v>235236.9798</v>
      </c>
      <c r="I45" s="13" t="s">
        <v>104</v>
      </c>
      <c r="J45" s="13" t="s">
        <v>104</v>
      </c>
      <c r="K45" s="13" t="s">
        <v>104</v>
      </c>
      <c r="L45" s="13" t="s">
        <v>142</v>
      </c>
      <c r="M45" s="13" t="s">
        <v>114</v>
      </c>
      <c r="N45" s="13" t="s">
        <v>112</v>
      </c>
      <c r="O45" s="13" t="s">
        <v>116</v>
      </c>
    </row>
    <row r="46" spans="1:15" x14ac:dyDescent="0.25">
      <c r="A46" s="27" t="s">
        <v>172</v>
      </c>
      <c r="B46" s="13" t="s">
        <v>38</v>
      </c>
      <c r="C46" s="54">
        <v>1341</v>
      </c>
      <c r="D46" s="28">
        <v>380.027785234899</v>
      </c>
      <c r="E46" s="28">
        <v>6867</v>
      </c>
      <c r="F46" s="28">
        <v>5.1208049999999998</v>
      </c>
      <c r="G46" s="28">
        <v>509617.26</v>
      </c>
      <c r="H46" s="28">
        <v>188155.46059999999</v>
      </c>
      <c r="I46" s="13" t="s">
        <v>120</v>
      </c>
      <c r="J46" s="13" t="s">
        <v>120</v>
      </c>
      <c r="K46" s="13" t="s">
        <v>105</v>
      </c>
      <c r="L46" s="13" t="s">
        <v>174</v>
      </c>
      <c r="M46" s="13" t="s">
        <v>175</v>
      </c>
      <c r="N46" s="13" t="s">
        <v>108</v>
      </c>
      <c r="O46" s="13" t="s">
        <v>122</v>
      </c>
    </row>
    <row r="47" spans="1:15" x14ac:dyDescent="0.25">
      <c r="A47" s="27" t="s">
        <v>176</v>
      </c>
      <c r="B47" s="13" t="s">
        <v>103</v>
      </c>
      <c r="C47" s="54">
        <v>2808</v>
      </c>
      <c r="D47" s="28">
        <v>401.288842592592</v>
      </c>
      <c r="E47" s="28">
        <v>15627</v>
      </c>
      <c r="F47" s="28">
        <v>5.5651700000000002</v>
      </c>
      <c r="G47" s="28">
        <v>1126819.07</v>
      </c>
      <c r="H47" s="28">
        <v>376886.23229999997</v>
      </c>
      <c r="I47" s="13" t="s">
        <v>105</v>
      </c>
      <c r="J47" s="13" t="s">
        <v>105</v>
      </c>
      <c r="K47" s="13" t="s">
        <v>104</v>
      </c>
      <c r="L47" s="13" t="s">
        <v>177</v>
      </c>
      <c r="M47" s="13" t="s">
        <v>112</v>
      </c>
      <c r="N47" s="13" t="s">
        <v>108</v>
      </c>
      <c r="O47" s="13" t="s">
        <v>122</v>
      </c>
    </row>
    <row r="48" spans="1:15" x14ac:dyDescent="0.25">
      <c r="A48" s="27" t="s">
        <v>176</v>
      </c>
      <c r="B48" s="13" t="s">
        <v>110</v>
      </c>
      <c r="C48" s="54">
        <v>1407</v>
      </c>
      <c r="D48" s="28">
        <v>483.82644633972899</v>
      </c>
      <c r="E48" s="28">
        <v>8521</v>
      </c>
      <c r="F48" s="28">
        <v>6.0561470000000002</v>
      </c>
      <c r="G48" s="28">
        <v>680743.81</v>
      </c>
      <c r="H48" s="28">
        <v>221263.79380000001</v>
      </c>
      <c r="I48" s="13" t="s">
        <v>104</v>
      </c>
      <c r="J48" s="13" t="s">
        <v>104</v>
      </c>
      <c r="K48" s="13" t="s">
        <v>104</v>
      </c>
      <c r="L48" s="13" t="s">
        <v>162</v>
      </c>
      <c r="M48" s="13" t="s">
        <v>137</v>
      </c>
      <c r="N48" s="13" t="s">
        <v>108</v>
      </c>
      <c r="O48" s="13" t="s">
        <v>178</v>
      </c>
    </row>
    <row r="49" spans="1:54" x14ac:dyDescent="0.25">
      <c r="A49" s="27" t="s">
        <v>176</v>
      </c>
      <c r="B49" s="13" t="s">
        <v>113</v>
      </c>
      <c r="C49" s="54">
        <v>1183</v>
      </c>
      <c r="D49" s="28">
        <v>531.84109044801301</v>
      </c>
      <c r="E49" s="28">
        <v>8224</v>
      </c>
      <c r="F49" s="28">
        <v>6.9518170000000001</v>
      </c>
      <c r="G49" s="28">
        <v>629168.01</v>
      </c>
      <c r="H49" s="28">
        <v>201078.9865</v>
      </c>
      <c r="I49" s="13" t="s">
        <v>104</v>
      </c>
      <c r="J49" s="13" t="s">
        <v>104</v>
      </c>
      <c r="K49" s="13" t="s">
        <v>104</v>
      </c>
      <c r="L49" s="13" t="s">
        <v>179</v>
      </c>
      <c r="M49" s="13" t="s">
        <v>180</v>
      </c>
      <c r="N49" s="13" t="s">
        <v>112</v>
      </c>
      <c r="O49" s="13" t="s">
        <v>116</v>
      </c>
    </row>
    <row r="50" spans="1:54" x14ac:dyDescent="0.25">
      <c r="A50" s="27" t="s">
        <v>176</v>
      </c>
      <c r="B50" s="13" t="s">
        <v>38</v>
      </c>
      <c r="C50" s="54">
        <v>1190</v>
      </c>
      <c r="D50" s="28">
        <v>316.77272268907501</v>
      </c>
      <c r="E50" s="28">
        <v>5231</v>
      </c>
      <c r="F50" s="28">
        <v>4.3957980000000001</v>
      </c>
      <c r="G50" s="28">
        <v>376959.54</v>
      </c>
      <c r="H50" s="28">
        <v>142565.88500000001</v>
      </c>
      <c r="I50" s="13" t="s">
        <v>105</v>
      </c>
      <c r="J50" s="13" t="s">
        <v>105</v>
      </c>
      <c r="K50" s="13" t="s">
        <v>105</v>
      </c>
      <c r="L50" s="13" t="s">
        <v>181</v>
      </c>
      <c r="M50" s="13" t="s">
        <v>122</v>
      </c>
      <c r="N50" s="13" t="s">
        <v>122</v>
      </c>
      <c r="O50" s="13" t="s">
        <v>122</v>
      </c>
    </row>
    <row r="51" spans="1:54" x14ac:dyDescent="0.25">
      <c r="A51" s="27" t="s">
        <v>182</v>
      </c>
      <c r="B51" s="13" t="s">
        <v>103</v>
      </c>
      <c r="C51" s="54">
        <v>2013</v>
      </c>
      <c r="D51" s="28">
        <v>342.22739692001898</v>
      </c>
      <c r="E51" s="28">
        <v>7929</v>
      </c>
      <c r="F51" s="28">
        <v>3.9388969999999999</v>
      </c>
      <c r="G51" s="28">
        <v>688903.75</v>
      </c>
      <c r="H51" s="28">
        <v>223079.0693</v>
      </c>
      <c r="I51" s="13" t="s">
        <v>104</v>
      </c>
      <c r="J51" s="13" t="s">
        <v>104</v>
      </c>
      <c r="K51" s="13" t="s">
        <v>104</v>
      </c>
      <c r="L51" s="13" t="s">
        <v>177</v>
      </c>
      <c r="M51" s="13" t="s">
        <v>107</v>
      </c>
      <c r="N51" s="13" t="s">
        <v>108</v>
      </c>
      <c r="O51" s="13" t="s">
        <v>183</v>
      </c>
    </row>
    <row r="52" spans="1:54" x14ac:dyDescent="0.25">
      <c r="A52" s="27" t="s">
        <v>182</v>
      </c>
      <c r="B52" s="13" t="s">
        <v>110</v>
      </c>
      <c r="C52" s="54">
        <v>1202</v>
      </c>
      <c r="D52" s="28">
        <v>411.35323627287801</v>
      </c>
      <c r="E52" s="28">
        <v>5721</v>
      </c>
      <c r="F52" s="28">
        <v>4.7595669999999997</v>
      </c>
      <c r="G52" s="28">
        <v>494446.59</v>
      </c>
      <c r="H52" s="28">
        <v>151678.2107</v>
      </c>
      <c r="I52" s="13" t="s">
        <v>104</v>
      </c>
      <c r="J52" s="13" t="s">
        <v>104</v>
      </c>
      <c r="K52" s="13" t="s">
        <v>104</v>
      </c>
      <c r="L52" s="13" t="s">
        <v>142</v>
      </c>
      <c r="M52" s="13" t="s">
        <v>107</v>
      </c>
      <c r="N52" s="13" t="s">
        <v>108</v>
      </c>
      <c r="O52" s="13" t="s">
        <v>184</v>
      </c>
    </row>
    <row r="53" spans="1:54" x14ac:dyDescent="0.25">
      <c r="A53" s="27" t="s">
        <v>182</v>
      </c>
      <c r="B53" s="13" t="s">
        <v>113</v>
      </c>
      <c r="C53" s="54">
        <v>1279</v>
      </c>
      <c r="D53" s="28">
        <v>454.908616106333</v>
      </c>
      <c r="E53" s="28">
        <v>6957</v>
      </c>
      <c r="F53" s="28">
        <v>5.4394049999999998</v>
      </c>
      <c r="G53" s="28">
        <v>581828.12</v>
      </c>
      <c r="H53" s="28">
        <v>178476.06529999999</v>
      </c>
      <c r="I53" s="13" t="s">
        <v>104</v>
      </c>
      <c r="J53" s="13" t="s">
        <v>104</v>
      </c>
      <c r="K53" s="13" t="s">
        <v>104</v>
      </c>
      <c r="L53" s="13" t="s">
        <v>142</v>
      </c>
      <c r="M53" s="13" t="s">
        <v>114</v>
      </c>
      <c r="N53" s="13" t="s">
        <v>108</v>
      </c>
      <c r="O53" s="13" t="s">
        <v>151</v>
      </c>
    </row>
    <row r="54" spans="1:54" x14ac:dyDescent="0.25">
      <c r="A54" s="27" t="s">
        <v>182</v>
      </c>
      <c r="B54" s="13" t="s">
        <v>38</v>
      </c>
      <c r="C54" s="54">
        <v>1011</v>
      </c>
      <c r="D54" s="28">
        <v>229.60038575667599</v>
      </c>
      <c r="E54" s="28">
        <v>2781</v>
      </c>
      <c r="F54" s="28">
        <v>2.7507410000000001</v>
      </c>
      <c r="G54" s="28">
        <v>232125.99</v>
      </c>
      <c r="H54" s="28">
        <v>92138.760299999994</v>
      </c>
      <c r="I54" s="13" t="s">
        <v>105</v>
      </c>
      <c r="J54" s="13" t="s">
        <v>105</v>
      </c>
      <c r="K54" s="13" t="s">
        <v>105</v>
      </c>
      <c r="L54" s="13" t="s">
        <v>158</v>
      </c>
      <c r="M54" s="13" t="s">
        <v>107</v>
      </c>
      <c r="N54" s="13" t="s">
        <v>108</v>
      </c>
      <c r="O54" s="13" t="s">
        <v>169</v>
      </c>
    </row>
    <row r="55" spans="1:54" x14ac:dyDescent="0.25">
      <c r="A55" s="27" t="s">
        <v>185</v>
      </c>
      <c r="B55" s="13" t="s">
        <v>103</v>
      </c>
      <c r="C55" s="55">
        <v>528</v>
      </c>
      <c r="D55" s="28">
        <v>209.836628787878</v>
      </c>
      <c r="E55" s="28">
        <v>1181</v>
      </c>
      <c r="F55" s="28">
        <v>2.236742</v>
      </c>
      <c r="G55" s="28">
        <v>110793.74</v>
      </c>
      <c r="H55" s="28">
        <v>28000.896400000001</v>
      </c>
      <c r="I55" s="13" t="s">
        <v>104</v>
      </c>
      <c r="J55" s="13" t="s">
        <v>104</v>
      </c>
      <c r="K55" s="13" t="s">
        <v>104</v>
      </c>
      <c r="L55" s="13" t="s">
        <v>186</v>
      </c>
      <c r="M55" s="13" t="s">
        <v>187</v>
      </c>
      <c r="N55" s="13" t="s">
        <v>108</v>
      </c>
      <c r="O55" s="13" t="s">
        <v>188</v>
      </c>
    </row>
    <row r="56" spans="1:54" x14ac:dyDescent="0.25">
      <c r="A56" s="27" t="s">
        <v>185</v>
      </c>
      <c r="B56" s="13" t="s">
        <v>110</v>
      </c>
      <c r="C56" s="55">
        <v>235</v>
      </c>
      <c r="D56" s="28">
        <v>175.88306382978701</v>
      </c>
      <c r="E56" s="28">
        <v>498</v>
      </c>
      <c r="F56" s="28">
        <v>2.119148</v>
      </c>
      <c r="G56" s="28">
        <v>41332.519999999997</v>
      </c>
      <c r="H56" s="28">
        <v>9076.5046000000002</v>
      </c>
      <c r="I56" s="13" t="s">
        <v>104</v>
      </c>
      <c r="J56" s="13" t="s">
        <v>104</v>
      </c>
      <c r="K56" s="13" t="s">
        <v>104</v>
      </c>
      <c r="L56" s="13" t="s">
        <v>189</v>
      </c>
      <c r="M56" s="13" t="s">
        <v>187</v>
      </c>
      <c r="N56" s="13" t="s">
        <v>190</v>
      </c>
      <c r="O56" s="13" t="s">
        <v>191</v>
      </c>
    </row>
    <row r="57" spans="1:54" x14ac:dyDescent="0.25">
      <c r="A57" s="27" t="s">
        <v>185</v>
      </c>
      <c r="B57" s="13" t="s">
        <v>113</v>
      </c>
      <c r="C57" s="55">
        <v>543</v>
      </c>
      <c r="D57" s="28">
        <v>189.61788213627901</v>
      </c>
      <c r="E57" s="28">
        <v>1372</v>
      </c>
      <c r="F57" s="28">
        <v>2.5267029999999999</v>
      </c>
      <c r="G57" s="28">
        <v>102962.51</v>
      </c>
      <c r="H57" s="28">
        <v>23889.130799999999</v>
      </c>
      <c r="I57" s="13" t="s">
        <v>104</v>
      </c>
      <c r="J57" s="13" t="s">
        <v>104</v>
      </c>
      <c r="K57" s="13" t="s">
        <v>104</v>
      </c>
      <c r="L57" s="13" t="s">
        <v>192</v>
      </c>
      <c r="M57" s="13" t="s">
        <v>193</v>
      </c>
      <c r="N57" s="13" t="s">
        <v>169</v>
      </c>
      <c r="O57" s="13" t="s">
        <v>184</v>
      </c>
    </row>
    <row r="58" spans="1:54" x14ac:dyDescent="0.25">
      <c r="A58" s="27" t="s">
        <v>185</v>
      </c>
      <c r="B58" s="13" t="s">
        <v>38</v>
      </c>
      <c r="C58" s="55">
        <v>131</v>
      </c>
      <c r="D58" s="28">
        <v>214.31229007633499</v>
      </c>
      <c r="E58" s="28">
        <v>274</v>
      </c>
      <c r="F58" s="28">
        <v>2.0916030000000001</v>
      </c>
      <c r="G58" s="28">
        <v>28074.91</v>
      </c>
      <c r="H58" s="28">
        <v>7108.7659000000003</v>
      </c>
      <c r="I58" s="13" t="s">
        <v>105</v>
      </c>
      <c r="J58" s="13" t="s">
        <v>105</v>
      </c>
      <c r="K58" s="13" t="s">
        <v>104</v>
      </c>
      <c r="L58" s="13" t="s">
        <v>194</v>
      </c>
      <c r="M58" s="13" t="s">
        <v>195</v>
      </c>
      <c r="N58" s="13" t="s">
        <v>108</v>
      </c>
      <c r="O58" s="13" t="s">
        <v>196</v>
      </c>
    </row>
    <row r="63" spans="1:54" x14ac:dyDescent="0.25">
      <c r="A63" s="29"/>
      <c r="B63" s="83" t="s">
        <v>103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 t="s">
        <v>110</v>
      </c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 t="s">
        <v>113</v>
      </c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 t="s">
        <v>38</v>
      </c>
      <c r="AQ63" s="83"/>
      <c r="AR63" s="83"/>
      <c r="AS63" s="83"/>
      <c r="AT63" s="83"/>
      <c r="AU63" s="83"/>
      <c r="AV63" s="29"/>
      <c r="AW63" s="29"/>
      <c r="AX63" s="29"/>
      <c r="AY63" s="29"/>
      <c r="AZ63" s="29"/>
      <c r="BA63" s="29"/>
      <c r="BB63" s="29"/>
    </row>
    <row r="64" spans="1:54" x14ac:dyDescent="0.25">
      <c r="A64" s="30" t="s">
        <v>89</v>
      </c>
      <c r="B64" s="30" t="s">
        <v>3</v>
      </c>
      <c r="C64" s="56" t="s">
        <v>268</v>
      </c>
      <c r="D64" s="30" t="s">
        <v>91</v>
      </c>
      <c r="E64" s="30" t="s">
        <v>92</v>
      </c>
      <c r="F64" s="30" t="s">
        <v>34</v>
      </c>
      <c r="G64" s="30" t="s">
        <v>93</v>
      </c>
      <c r="H64" s="30" t="s">
        <v>94</v>
      </c>
      <c r="I64" s="8" t="s">
        <v>95</v>
      </c>
      <c r="J64" s="8" t="s">
        <v>96</v>
      </c>
      <c r="K64" s="8" t="s">
        <v>97</v>
      </c>
      <c r="L64" s="8" t="s">
        <v>98</v>
      </c>
      <c r="M64" s="8" t="s">
        <v>99</v>
      </c>
      <c r="N64" s="8" t="s">
        <v>100</v>
      </c>
      <c r="O64" s="8" t="s">
        <v>101</v>
      </c>
      <c r="P64" s="30" t="s">
        <v>3</v>
      </c>
      <c r="Q64" s="30" t="s">
        <v>91</v>
      </c>
      <c r="R64" s="30" t="s">
        <v>92</v>
      </c>
      <c r="S64" s="30" t="s">
        <v>34</v>
      </c>
      <c r="T64" s="30" t="s">
        <v>93</v>
      </c>
      <c r="U64" s="30" t="s">
        <v>94</v>
      </c>
      <c r="V64" s="8" t="s">
        <v>95</v>
      </c>
      <c r="W64" s="8" t="s">
        <v>96</v>
      </c>
      <c r="X64" s="8" t="s">
        <v>97</v>
      </c>
      <c r="Y64" s="8" t="s">
        <v>98</v>
      </c>
      <c r="Z64" s="8" t="s">
        <v>99</v>
      </c>
      <c r="AA64" s="8" t="s">
        <v>100</v>
      </c>
      <c r="AB64" s="8" t="s">
        <v>101</v>
      </c>
      <c r="AC64" s="30" t="s">
        <v>3</v>
      </c>
      <c r="AD64" s="30" t="s">
        <v>91</v>
      </c>
      <c r="AE64" s="30" t="s">
        <v>92</v>
      </c>
      <c r="AF64" s="30" t="s">
        <v>34</v>
      </c>
      <c r="AG64" s="30" t="s">
        <v>93</v>
      </c>
      <c r="AH64" s="30" t="s">
        <v>94</v>
      </c>
      <c r="AI64" s="8" t="s">
        <v>95</v>
      </c>
      <c r="AJ64" s="8" t="s">
        <v>96</v>
      </c>
      <c r="AK64" s="8" t="s">
        <v>97</v>
      </c>
      <c r="AL64" s="8" t="s">
        <v>98</v>
      </c>
      <c r="AM64" s="8" t="s">
        <v>99</v>
      </c>
      <c r="AN64" s="8" t="s">
        <v>100</v>
      </c>
      <c r="AO64" s="8" t="s">
        <v>101</v>
      </c>
      <c r="AP64" s="30" t="s">
        <v>3</v>
      </c>
      <c r="AQ64" s="30" t="s">
        <v>91</v>
      </c>
      <c r="AR64" s="30" t="s">
        <v>92</v>
      </c>
      <c r="AS64" s="30" t="s">
        <v>34</v>
      </c>
      <c r="AT64" s="30" t="s">
        <v>93</v>
      </c>
      <c r="AU64" s="30" t="s">
        <v>94</v>
      </c>
      <c r="AV64" s="8" t="s">
        <v>95</v>
      </c>
      <c r="AW64" s="8" t="s">
        <v>96</v>
      </c>
      <c r="AX64" s="8" t="s">
        <v>97</v>
      </c>
      <c r="AY64" s="8" t="s">
        <v>98</v>
      </c>
      <c r="AZ64" s="8" t="s">
        <v>99</v>
      </c>
      <c r="BA64" s="8" t="s">
        <v>100</v>
      </c>
      <c r="BB64" s="8" t="s">
        <v>101</v>
      </c>
    </row>
    <row r="65" spans="1:54" x14ac:dyDescent="0.25">
      <c r="A65" s="31" t="s">
        <v>102</v>
      </c>
      <c r="B65" s="31">
        <v>2813</v>
      </c>
      <c r="C65" s="57">
        <f>B65/$B$78</f>
        <v>7.5695603035358702E-2</v>
      </c>
      <c r="D65" s="50">
        <v>496.43234269463198</v>
      </c>
      <c r="E65" s="31">
        <v>14492</v>
      </c>
      <c r="F65" s="51">
        <v>5.1517949999999999</v>
      </c>
      <c r="G65" s="50">
        <v>1396464.18</v>
      </c>
      <c r="H65" s="50">
        <v>474228.69669999997</v>
      </c>
      <c r="I65" s="32" t="s">
        <v>104</v>
      </c>
      <c r="J65" s="32" t="s">
        <v>105</v>
      </c>
      <c r="K65" s="32" t="s">
        <v>104</v>
      </c>
      <c r="L65" s="32" t="s">
        <v>106</v>
      </c>
      <c r="M65" s="32" t="s">
        <v>107</v>
      </c>
      <c r="N65" s="32" t="s">
        <v>108</v>
      </c>
      <c r="O65" s="32" t="s">
        <v>109</v>
      </c>
      <c r="P65" s="31">
        <v>1970</v>
      </c>
      <c r="Q65" s="31">
        <v>596.98744162436503</v>
      </c>
      <c r="R65" s="31">
        <v>11025</v>
      </c>
      <c r="S65" s="31">
        <v>5.5964460000000003</v>
      </c>
      <c r="T65" s="31">
        <v>1176065.26</v>
      </c>
      <c r="U65" s="31">
        <v>380359.84370000003</v>
      </c>
      <c r="V65" s="32" t="s">
        <v>104</v>
      </c>
      <c r="W65" s="32" t="s">
        <v>105</v>
      </c>
      <c r="X65" s="32" t="s">
        <v>104</v>
      </c>
      <c r="Y65" s="32" t="s">
        <v>111</v>
      </c>
      <c r="Z65" s="32" t="s">
        <v>112</v>
      </c>
      <c r="AA65" s="32" t="s">
        <v>108</v>
      </c>
      <c r="AB65" s="32" t="s">
        <v>109</v>
      </c>
      <c r="AC65" s="31">
        <v>2059</v>
      </c>
      <c r="AD65" s="31">
        <v>740.79953861097601</v>
      </c>
      <c r="AE65" s="31">
        <v>15252</v>
      </c>
      <c r="AF65" s="31">
        <v>7.4074790000000004</v>
      </c>
      <c r="AG65" s="31">
        <v>1525306.25</v>
      </c>
      <c r="AH65" s="31">
        <v>505862.68320000003</v>
      </c>
      <c r="AI65" s="32" t="s">
        <v>104</v>
      </c>
      <c r="AJ65" s="32" t="s">
        <v>104</v>
      </c>
      <c r="AK65" s="32" t="s">
        <v>104</v>
      </c>
      <c r="AL65" s="32" t="s">
        <v>111</v>
      </c>
      <c r="AM65" s="32" t="s">
        <v>114</v>
      </c>
      <c r="AN65" s="32" t="s">
        <v>115</v>
      </c>
      <c r="AO65" s="32" t="s">
        <v>116</v>
      </c>
      <c r="AP65" s="31">
        <v>759</v>
      </c>
      <c r="AQ65" s="31">
        <v>342.51801054018398</v>
      </c>
      <c r="AR65" s="31">
        <v>2906</v>
      </c>
      <c r="AS65" s="31">
        <v>3.828722</v>
      </c>
      <c r="AT65" s="31">
        <v>259971.17</v>
      </c>
      <c r="AU65" s="31">
        <v>87832.448000000004</v>
      </c>
      <c r="AV65" s="32" t="s">
        <v>105</v>
      </c>
      <c r="AW65" s="32" t="s">
        <v>105</v>
      </c>
      <c r="AX65" s="32" t="s">
        <v>105</v>
      </c>
      <c r="AY65" s="32" t="s">
        <v>117</v>
      </c>
      <c r="AZ65" s="32" t="s">
        <v>118</v>
      </c>
      <c r="BA65" s="32" t="s">
        <v>108</v>
      </c>
      <c r="BB65" s="32" t="s">
        <v>108</v>
      </c>
    </row>
    <row r="66" spans="1:54" x14ac:dyDescent="0.25">
      <c r="A66" s="31" t="s">
        <v>119</v>
      </c>
      <c r="B66" s="31">
        <v>5732</v>
      </c>
      <c r="C66" s="57">
        <f t="shared" ref="C66:C77" si="0">B66/$B$78</f>
        <v>0.15424358215381304</v>
      </c>
      <c r="D66" s="50">
        <v>527.08762386601495</v>
      </c>
      <c r="E66" s="31">
        <v>23434</v>
      </c>
      <c r="F66" s="51">
        <v>4.0882759999999996</v>
      </c>
      <c r="G66" s="50">
        <v>3021266.26</v>
      </c>
      <c r="H66" s="50">
        <v>802130.9558</v>
      </c>
      <c r="I66" s="32" t="s">
        <v>120</v>
      </c>
      <c r="J66" s="32" t="s">
        <v>120</v>
      </c>
      <c r="K66" s="32" t="s">
        <v>120</v>
      </c>
      <c r="L66" s="32" t="s">
        <v>111</v>
      </c>
      <c r="M66" s="32" t="s">
        <v>121</v>
      </c>
      <c r="N66" s="32" t="s">
        <v>108</v>
      </c>
      <c r="O66" s="32" t="s">
        <v>122</v>
      </c>
      <c r="P66" s="31">
        <v>4732</v>
      </c>
      <c r="Q66" s="31">
        <v>693.48949915469098</v>
      </c>
      <c r="R66" s="31">
        <v>22622</v>
      </c>
      <c r="S66" s="31">
        <v>4.7806420000000003</v>
      </c>
      <c r="T66" s="31">
        <v>3281592.31</v>
      </c>
      <c r="U66" s="31">
        <v>818368.99950000003</v>
      </c>
      <c r="V66" s="32" t="s">
        <v>104</v>
      </c>
      <c r="W66" s="32" t="s">
        <v>104</v>
      </c>
      <c r="X66" s="32" t="s">
        <v>104</v>
      </c>
      <c r="Y66" s="32" t="s">
        <v>123</v>
      </c>
      <c r="Z66" s="32" t="s">
        <v>121</v>
      </c>
      <c r="AA66" s="32" t="s">
        <v>108</v>
      </c>
      <c r="AB66" s="32" t="s">
        <v>116</v>
      </c>
      <c r="AC66" s="31">
        <v>7002</v>
      </c>
      <c r="AD66" s="31">
        <v>800.79890602684895</v>
      </c>
      <c r="AE66" s="31">
        <v>39119</v>
      </c>
      <c r="AF66" s="31">
        <v>5.5868320000000002</v>
      </c>
      <c r="AG66" s="31">
        <v>5607193.9400000004</v>
      </c>
      <c r="AH66" s="31">
        <v>1458856.8824</v>
      </c>
      <c r="AI66" s="32" t="s">
        <v>104</v>
      </c>
      <c r="AJ66" s="32" t="s">
        <v>104</v>
      </c>
      <c r="AK66" s="32" t="s">
        <v>104</v>
      </c>
      <c r="AL66" s="32" t="s">
        <v>123</v>
      </c>
      <c r="AM66" s="32" t="s">
        <v>114</v>
      </c>
      <c r="AN66" s="32" t="s">
        <v>121</v>
      </c>
      <c r="AO66" s="32" t="s">
        <v>116</v>
      </c>
      <c r="AP66" s="31">
        <v>1627</v>
      </c>
      <c r="AQ66" s="31">
        <v>404.08872771972898</v>
      </c>
      <c r="AR66" s="31">
        <v>4752</v>
      </c>
      <c r="AS66" s="31">
        <v>2.920712</v>
      </c>
      <c r="AT66" s="31">
        <v>657452.36</v>
      </c>
      <c r="AU66" s="31">
        <v>174593.4718</v>
      </c>
      <c r="AV66" s="32" t="s">
        <v>120</v>
      </c>
      <c r="AW66" s="32" t="s">
        <v>120</v>
      </c>
      <c r="AX66" s="32" t="s">
        <v>120</v>
      </c>
      <c r="AY66" s="32" t="s">
        <v>124</v>
      </c>
      <c r="AZ66" s="32" t="s">
        <v>125</v>
      </c>
      <c r="BA66" s="32" t="s">
        <v>108</v>
      </c>
      <c r="BB66" s="32" t="s">
        <v>122</v>
      </c>
    </row>
    <row r="67" spans="1:54" x14ac:dyDescent="0.25">
      <c r="A67" s="31" t="s">
        <v>126</v>
      </c>
      <c r="B67" s="31">
        <v>4469</v>
      </c>
      <c r="C67" s="57">
        <f t="shared" si="0"/>
        <v>0.12025725203164522</v>
      </c>
      <c r="D67" s="50">
        <v>360.839051241888</v>
      </c>
      <c r="E67" s="31">
        <v>19665</v>
      </c>
      <c r="F67" s="51">
        <v>4.4003129999999997</v>
      </c>
      <c r="G67" s="50">
        <v>1612589.72</v>
      </c>
      <c r="H67" s="50">
        <v>567661.83920000005</v>
      </c>
      <c r="I67" s="32" t="s">
        <v>120</v>
      </c>
      <c r="J67" s="32" t="s">
        <v>120</v>
      </c>
      <c r="K67" s="32" t="s">
        <v>104</v>
      </c>
      <c r="L67" s="32" t="s">
        <v>127</v>
      </c>
      <c r="M67" s="32" t="s">
        <v>128</v>
      </c>
      <c r="N67" s="32" t="s">
        <v>108</v>
      </c>
      <c r="O67" s="32" t="s">
        <v>122</v>
      </c>
      <c r="P67" s="31">
        <v>3325</v>
      </c>
      <c r="Q67" s="31">
        <v>443.81823458646602</v>
      </c>
      <c r="R67" s="31">
        <v>17271</v>
      </c>
      <c r="S67" s="31">
        <v>5.1942849999999998</v>
      </c>
      <c r="T67" s="31">
        <v>1475695.63</v>
      </c>
      <c r="U67" s="31">
        <v>509659.696</v>
      </c>
      <c r="V67" s="32" t="s">
        <v>104</v>
      </c>
      <c r="W67" s="32" t="s">
        <v>120</v>
      </c>
      <c r="X67" s="32" t="s">
        <v>104</v>
      </c>
      <c r="Y67" s="32" t="s">
        <v>129</v>
      </c>
      <c r="Z67" s="32" t="s">
        <v>130</v>
      </c>
      <c r="AA67" s="32" t="s">
        <v>108</v>
      </c>
      <c r="AB67" s="32" t="s">
        <v>116</v>
      </c>
      <c r="AC67" s="31">
        <v>3205</v>
      </c>
      <c r="AD67" s="31">
        <v>460.487098283931</v>
      </c>
      <c r="AE67" s="31">
        <v>17651</v>
      </c>
      <c r="AF67" s="31">
        <v>5.5073319999999999</v>
      </c>
      <c r="AG67" s="31">
        <v>1475861.15</v>
      </c>
      <c r="AH67" s="31">
        <v>476993.76610000001</v>
      </c>
      <c r="AI67" s="32" t="s">
        <v>104</v>
      </c>
      <c r="AJ67" s="32" t="s">
        <v>104</v>
      </c>
      <c r="AK67" s="32" t="s">
        <v>104</v>
      </c>
      <c r="AL67" s="32" t="s">
        <v>131</v>
      </c>
      <c r="AM67" s="32" t="s">
        <v>114</v>
      </c>
      <c r="AN67" s="32" t="s">
        <v>115</v>
      </c>
      <c r="AO67" s="32" t="s">
        <v>116</v>
      </c>
      <c r="AP67" s="31">
        <v>1330</v>
      </c>
      <c r="AQ67" s="31">
        <v>263.47865413533799</v>
      </c>
      <c r="AR67" s="31">
        <v>4371</v>
      </c>
      <c r="AS67" s="31">
        <v>3.2864659999999999</v>
      </c>
      <c r="AT67" s="31">
        <v>350426.61</v>
      </c>
      <c r="AU67" s="31">
        <v>138142.1888</v>
      </c>
      <c r="AV67" s="32" t="s">
        <v>120</v>
      </c>
      <c r="AW67" s="32" t="s">
        <v>120</v>
      </c>
      <c r="AX67" s="32" t="s">
        <v>120</v>
      </c>
      <c r="AY67" s="32" t="s">
        <v>132</v>
      </c>
      <c r="AZ67" s="32" t="s">
        <v>133</v>
      </c>
      <c r="BA67" s="32" t="s">
        <v>108</v>
      </c>
      <c r="BB67" s="32" t="s">
        <v>122</v>
      </c>
    </row>
    <row r="68" spans="1:54" x14ac:dyDescent="0.25">
      <c r="A68" s="31" t="s">
        <v>134</v>
      </c>
      <c r="B68" s="31">
        <v>2813</v>
      </c>
      <c r="C68" s="57">
        <f t="shared" si="0"/>
        <v>7.5695603035358702E-2</v>
      </c>
      <c r="D68" s="50">
        <v>449.65551013153203</v>
      </c>
      <c r="E68" s="31">
        <v>13617</v>
      </c>
      <c r="F68" s="51">
        <v>4.8407390000000001</v>
      </c>
      <c r="G68" s="50">
        <v>1264880.95</v>
      </c>
      <c r="H68" s="50">
        <v>415661.98009999999</v>
      </c>
      <c r="I68" s="32" t="s">
        <v>104</v>
      </c>
      <c r="J68" s="32" t="s">
        <v>104</v>
      </c>
      <c r="K68" s="32" t="s">
        <v>104</v>
      </c>
      <c r="L68" s="32" t="s">
        <v>135</v>
      </c>
      <c r="M68" s="32" t="s">
        <v>136</v>
      </c>
      <c r="N68" s="32" t="s">
        <v>108</v>
      </c>
      <c r="O68" s="32" t="s">
        <v>122</v>
      </c>
      <c r="P68" s="31">
        <v>2293</v>
      </c>
      <c r="Q68" s="31">
        <v>454.59237243785401</v>
      </c>
      <c r="R68" s="31">
        <v>11139</v>
      </c>
      <c r="S68" s="31">
        <v>4.8578279999999996</v>
      </c>
      <c r="T68" s="31">
        <v>1042380.31</v>
      </c>
      <c r="U68" s="31">
        <v>342616.70819999999</v>
      </c>
      <c r="V68" s="32" t="s">
        <v>104</v>
      </c>
      <c r="W68" s="32" t="s">
        <v>104</v>
      </c>
      <c r="X68" s="32" t="s">
        <v>104</v>
      </c>
      <c r="Y68" s="32" t="s">
        <v>131</v>
      </c>
      <c r="Z68" s="32" t="s">
        <v>137</v>
      </c>
      <c r="AA68" s="32" t="s">
        <v>108</v>
      </c>
      <c r="AB68" s="32" t="s">
        <v>116</v>
      </c>
      <c r="AC68" s="31">
        <v>2947</v>
      </c>
      <c r="AD68" s="31">
        <v>502.08591448931099</v>
      </c>
      <c r="AE68" s="31">
        <v>16855</v>
      </c>
      <c r="AF68" s="31">
        <v>5.7193750000000003</v>
      </c>
      <c r="AG68" s="31">
        <v>1479647.19</v>
      </c>
      <c r="AH68" s="31">
        <v>499485.92430000001</v>
      </c>
      <c r="AI68" s="32" t="s">
        <v>104</v>
      </c>
      <c r="AJ68" s="32" t="s">
        <v>104</v>
      </c>
      <c r="AK68" s="32" t="s">
        <v>104</v>
      </c>
      <c r="AL68" s="32" t="s">
        <v>131</v>
      </c>
      <c r="AM68" s="32" t="s">
        <v>114</v>
      </c>
      <c r="AN68" s="32" t="s">
        <v>108</v>
      </c>
      <c r="AO68" s="32" t="s">
        <v>116</v>
      </c>
      <c r="AP68" s="31">
        <v>767</v>
      </c>
      <c r="AQ68" s="31">
        <v>296.08822685788698</v>
      </c>
      <c r="AR68" s="31">
        <v>2291</v>
      </c>
      <c r="AS68" s="31">
        <v>2.9869620000000001</v>
      </c>
      <c r="AT68" s="31">
        <v>227099.67</v>
      </c>
      <c r="AU68" s="31">
        <v>80229.727400000003</v>
      </c>
      <c r="AV68" s="32" t="s">
        <v>120</v>
      </c>
      <c r="AW68" s="32" t="s">
        <v>120</v>
      </c>
      <c r="AX68" s="32" t="s">
        <v>120</v>
      </c>
      <c r="AY68" s="32" t="s">
        <v>127</v>
      </c>
      <c r="AZ68" s="32" t="s">
        <v>128</v>
      </c>
      <c r="BA68" s="32" t="s">
        <v>108</v>
      </c>
      <c r="BB68" s="32" t="s">
        <v>138</v>
      </c>
    </row>
    <row r="69" spans="1:54" x14ac:dyDescent="0.25">
      <c r="A69" s="31" t="s">
        <v>139</v>
      </c>
      <c r="B69" s="31">
        <v>2267</v>
      </c>
      <c r="C69" s="57">
        <f t="shared" si="0"/>
        <v>6.100317528658307E-2</v>
      </c>
      <c r="D69" s="50">
        <v>401.12309219232401</v>
      </c>
      <c r="E69" s="31">
        <v>11960</v>
      </c>
      <c r="F69" s="51">
        <v>5.2756939999999997</v>
      </c>
      <c r="G69" s="50">
        <v>909346.05</v>
      </c>
      <c r="H69" s="50">
        <v>350183.78120000003</v>
      </c>
      <c r="I69" s="32" t="s">
        <v>105</v>
      </c>
      <c r="J69" s="32" t="s">
        <v>105</v>
      </c>
      <c r="K69" s="32" t="s">
        <v>105</v>
      </c>
      <c r="L69" s="32" t="s">
        <v>140</v>
      </c>
      <c r="M69" s="32" t="s">
        <v>107</v>
      </c>
      <c r="N69" s="32" t="s">
        <v>122</v>
      </c>
      <c r="O69" s="32" t="s">
        <v>122</v>
      </c>
      <c r="P69" s="31">
        <v>1630</v>
      </c>
      <c r="Q69" s="31">
        <v>472.18530674846602</v>
      </c>
      <c r="R69" s="31">
        <v>9513</v>
      </c>
      <c r="S69" s="31">
        <v>5.8361960000000002</v>
      </c>
      <c r="T69" s="31">
        <v>769662.05</v>
      </c>
      <c r="U69" s="31">
        <v>294903.19919999997</v>
      </c>
      <c r="V69" s="32" t="s">
        <v>104</v>
      </c>
      <c r="W69" s="32" t="s">
        <v>104</v>
      </c>
      <c r="X69" s="32" t="s">
        <v>104</v>
      </c>
      <c r="Y69" s="32" t="s">
        <v>141</v>
      </c>
      <c r="Z69" s="32" t="s">
        <v>107</v>
      </c>
      <c r="AA69" s="32" t="s">
        <v>108</v>
      </c>
      <c r="AB69" s="32" t="s">
        <v>116</v>
      </c>
      <c r="AC69" s="31">
        <v>1360</v>
      </c>
      <c r="AD69" s="31">
        <v>566.130058823529</v>
      </c>
      <c r="AE69" s="31">
        <v>9454</v>
      </c>
      <c r="AF69" s="31">
        <v>6.9514699999999996</v>
      </c>
      <c r="AG69" s="31">
        <v>769936.88</v>
      </c>
      <c r="AH69" s="31">
        <v>270155.86170000001</v>
      </c>
      <c r="AI69" s="32" t="s">
        <v>104</v>
      </c>
      <c r="AJ69" s="32" t="s">
        <v>104</v>
      </c>
      <c r="AK69" s="32" t="s">
        <v>104</v>
      </c>
      <c r="AL69" s="32" t="s">
        <v>142</v>
      </c>
      <c r="AM69" s="32" t="s">
        <v>114</v>
      </c>
      <c r="AN69" s="32" t="s">
        <v>116</v>
      </c>
      <c r="AO69" s="32" t="s">
        <v>116</v>
      </c>
      <c r="AP69" s="31">
        <v>935</v>
      </c>
      <c r="AQ69" s="31">
        <v>297.76845989304798</v>
      </c>
      <c r="AR69" s="31">
        <v>4025</v>
      </c>
      <c r="AS69" s="31">
        <v>4.3048120000000001</v>
      </c>
      <c r="AT69" s="31">
        <v>278413.51</v>
      </c>
      <c r="AU69" s="31">
        <v>115967.63280000001</v>
      </c>
      <c r="AV69" s="32" t="s">
        <v>105</v>
      </c>
      <c r="AW69" s="32" t="s">
        <v>105</v>
      </c>
      <c r="AX69" s="32" t="s">
        <v>105</v>
      </c>
      <c r="AY69" s="32" t="s">
        <v>143</v>
      </c>
      <c r="AZ69" s="32" t="s">
        <v>107</v>
      </c>
      <c r="BA69" s="32" t="s">
        <v>122</v>
      </c>
      <c r="BB69" s="32" t="s">
        <v>122</v>
      </c>
    </row>
    <row r="70" spans="1:54" x14ac:dyDescent="0.25">
      <c r="A70" s="31" t="s">
        <v>144</v>
      </c>
      <c r="B70" s="31">
        <v>2438</v>
      </c>
      <c r="C70" s="57">
        <f t="shared" si="0"/>
        <v>6.5604649911199617E-2</v>
      </c>
      <c r="D70" s="50">
        <v>449.83772764561098</v>
      </c>
      <c r="E70" s="31">
        <v>11514</v>
      </c>
      <c r="F70" s="51">
        <v>4.7227230000000002</v>
      </c>
      <c r="G70" s="50">
        <v>1096704.3799999999</v>
      </c>
      <c r="H70" s="50">
        <v>386901.9277</v>
      </c>
      <c r="I70" s="32" t="s">
        <v>105</v>
      </c>
      <c r="J70" s="32" t="s">
        <v>105</v>
      </c>
      <c r="K70" s="32" t="s">
        <v>105</v>
      </c>
      <c r="L70" s="32" t="s">
        <v>145</v>
      </c>
      <c r="M70" s="32" t="s">
        <v>128</v>
      </c>
      <c r="N70" s="32" t="s">
        <v>108</v>
      </c>
      <c r="O70" s="32" t="s">
        <v>122</v>
      </c>
      <c r="P70" s="31">
        <v>1215</v>
      </c>
      <c r="Q70" s="31">
        <v>491.57516872427902</v>
      </c>
      <c r="R70" s="31">
        <v>5939</v>
      </c>
      <c r="S70" s="31">
        <v>4.8880650000000001</v>
      </c>
      <c r="T70" s="31">
        <v>597263.82999999996</v>
      </c>
      <c r="U70" s="31">
        <v>204125.1237</v>
      </c>
      <c r="V70" s="32" t="s">
        <v>105</v>
      </c>
      <c r="W70" s="32" t="s">
        <v>105</v>
      </c>
      <c r="X70" s="32" t="s">
        <v>104</v>
      </c>
      <c r="Y70" s="32" t="s">
        <v>146</v>
      </c>
      <c r="Z70" s="32" t="s">
        <v>128</v>
      </c>
      <c r="AA70" s="32" t="s">
        <v>147</v>
      </c>
      <c r="AB70" s="32" t="s">
        <v>109</v>
      </c>
      <c r="AC70" s="31">
        <v>1244</v>
      </c>
      <c r="AD70" s="31">
        <v>620.61554662379399</v>
      </c>
      <c r="AE70" s="31">
        <v>7882</v>
      </c>
      <c r="AF70" s="31">
        <v>6.3360120000000002</v>
      </c>
      <c r="AG70" s="31">
        <v>772045.74</v>
      </c>
      <c r="AH70" s="31">
        <v>236833.6012</v>
      </c>
      <c r="AI70" s="32" t="s">
        <v>104</v>
      </c>
      <c r="AJ70" s="32" t="s">
        <v>104</v>
      </c>
      <c r="AK70" s="32" t="s">
        <v>104</v>
      </c>
      <c r="AL70" s="32" t="s">
        <v>148</v>
      </c>
      <c r="AM70" s="32" t="s">
        <v>114</v>
      </c>
      <c r="AN70" s="32" t="s">
        <v>149</v>
      </c>
      <c r="AO70" s="32" t="s">
        <v>116</v>
      </c>
      <c r="AP70" s="31">
        <v>848</v>
      </c>
      <c r="AQ70" s="31">
        <v>307.24417452830102</v>
      </c>
      <c r="AR70" s="31">
        <v>2723</v>
      </c>
      <c r="AS70" s="31">
        <v>3.211084</v>
      </c>
      <c r="AT70" s="31">
        <v>260543.06</v>
      </c>
      <c r="AU70" s="31">
        <v>98110.831999999995</v>
      </c>
      <c r="AV70" s="32" t="s">
        <v>105</v>
      </c>
      <c r="AW70" s="32" t="s">
        <v>105</v>
      </c>
      <c r="AX70" s="32" t="s">
        <v>105</v>
      </c>
      <c r="AY70" s="32" t="s">
        <v>143</v>
      </c>
      <c r="AZ70" s="32" t="s">
        <v>150</v>
      </c>
      <c r="BA70" s="32" t="s">
        <v>108</v>
      </c>
      <c r="BB70" s="32" t="s">
        <v>151</v>
      </c>
    </row>
    <row r="71" spans="1:54" x14ac:dyDescent="0.25">
      <c r="A71" s="31" t="s">
        <v>152</v>
      </c>
      <c r="B71" s="31">
        <v>1898</v>
      </c>
      <c r="C71" s="57">
        <f t="shared" si="0"/>
        <v>5.1073677412410527E-2</v>
      </c>
      <c r="D71" s="50">
        <v>282.86074815595299</v>
      </c>
      <c r="E71" s="31">
        <v>5760</v>
      </c>
      <c r="F71" s="51">
        <v>3.0347729999999999</v>
      </c>
      <c r="G71" s="50">
        <v>536869.69999999995</v>
      </c>
      <c r="H71" s="50">
        <v>193454.9492</v>
      </c>
      <c r="I71" s="32" t="s">
        <v>104</v>
      </c>
      <c r="J71" s="32" t="s">
        <v>104</v>
      </c>
      <c r="K71" s="32" t="s">
        <v>104</v>
      </c>
      <c r="L71" s="32" t="s">
        <v>153</v>
      </c>
      <c r="M71" s="32" t="s">
        <v>154</v>
      </c>
      <c r="N71" s="32" t="s">
        <v>108</v>
      </c>
      <c r="O71" s="32" t="s">
        <v>122</v>
      </c>
      <c r="P71" s="31">
        <v>1177</v>
      </c>
      <c r="Q71" s="31">
        <v>276.563143585386</v>
      </c>
      <c r="R71" s="31">
        <v>3839</v>
      </c>
      <c r="S71" s="31">
        <v>3.261682</v>
      </c>
      <c r="T71" s="31">
        <v>325514.82</v>
      </c>
      <c r="U71" s="31">
        <v>125193.76089999999</v>
      </c>
      <c r="V71" s="32" t="s">
        <v>120</v>
      </c>
      <c r="W71" s="32" t="s">
        <v>120</v>
      </c>
      <c r="X71" s="32" t="s">
        <v>104</v>
      </c>
      <c r="Y71" s="32" t="s">
        <v>155</v>
      </c>
      <c r="Z71" s="32" t="s">
        <v>154</v>
      </c>
      <c r="AA71" s="32" t="s">
        <v>108</v>
      </c>
      <c r="AB71" s="32" t="s">
        <v>156</v>
      </c>
      <c r="AC71" s="31">
        <v>875</v>
      </c>
      <c r="AD71" s="31">
        <v>313.62429714285702</v>
      </c>
      <c r="AE71" s="31">
        <v>2955</v>
      </c>
      <c r="AF71" s="31">
        <v>3.3771420000000001</v>
      </c>
      <c r="AG71" s="31">
        <v>274421.26</v>
      </c>
      <c r="AH71" s="31">
        <v>101760.8394</v>
      </c>
      <c r="AI71" s="32" t="s">
        <v>104</v>
      </c>
      <c r="AJ71" s="32" t="s">
        <v>104</v>
      </c>
      <c r="AK71" s="32" t="s">
        <v>104</v>
      </c>
      <c r="AL71" s="32" t="s">
        <v>146</v>
      </c>
      <c r="AM71" s="32" t="s">
        <v>157</v>
      </c>
      <c r="AN71" s="32" t="s">
        <v>149</v>
      </c>
      <c r="AO71" s="32" t="s">
        <v>138</v>
      </c>
      <c r="AP71" s="31">
        <v>971</v>
      </c>
      <c r="AQ71" s="31">
        <v>223.05084449021601</v>
      </c>
      <c r="AR71" s="31">
        <v>2187</v>
      </c>
      <c r="AS71" s="31">
        <v>2.2523170000000001</v>
      </c>
      <c r="AT71" s="31">
        <v>216582.37</v>
      </c>
      <c r="AU71" s="31">
        <v>88785.245899999994</v>
      </c>
      <c r="AV71" s="32" t="s">
        <v>120</v>
      </c>
      <c r="AW71" s="32" t="s">
        <v>120</v>
      </c>
      <c r="AX71" s="32" t="s">
        <v>120</v>
      </c>
      <c r="AY71" s="32" t="s">
        <v>158</v>
      </c>
      <c r="AZ71" s="32" t="s">
        <v>154</v>
      </c>
      <c r="BA71" s="32" t="s">
        <v>159</v>
      </c>
      <c r="BB71" s="32" t="s">
        <v>122</v>
      </c>
    </row>
    <row r="72" spans="1:54" x14ac:dyDescent="0.25">
      <c r="A72" s="31" t="s">
        <v>160</v>
      </c>
      <c r="B72" s="31">
        <v>3737</v>
      </c>
      <c r="C72" s="57">
        <f t="shared" si="0"/>
        <v>0.10055971153328669</v>
      </c>
      <c r="D72" s="50">
        <v>391.66725180626099</v>
      </c>
      <c r="E72" s="31">
        <v>14152</v>
      </c>
      <c r="F72" s="51">
        <v>3.786994</v>
      </c>
      <c r="G72" s="50">
        <v>1463660.52</v>
      </c>
      <c r="H72" s="50">
        <v>526063.80960000004</v>
      </c>
      <c r="I72" s="32" t="s">
        <v>105</v>
      </c>
      <c r="J72" s="32" t="s">
        <v>105</v>
      </c>
      <c r="K72" s="32" t="s">
        <v>105</v>
      </c>
      <c r="L72" s="32" t="s">
        <v>161</v>
      </c>
      <c r="M72" s="32" t="s">
        <v>128</v>
      </c>
      <c r="N72" s="32" t="s">
        <v>108</v>
      </c>
      <c r="O72" s="32" t="s">
        <v>151</v>
      </c>
      <c r="P72" s="31">
        <v>1600</v>
      </c>
      <c r="Q72" s="31">
        <v>425.28818749999999</v>
      </c>
      <c r="R72" s="31">
        <v>6435</v>
      </c>
      <c r="S72" s="31">
        <v>4.0218749999999996</v>
      </c>
      <c r="T72" s="31">
        <v>680461.1</v>
      </c>
      <c r="U72" s="31">
        <v>232529.78049999999</v>
      </c>
      <c r="V72" s="32" t="s">
        <v>104</v>
      </c>
      <c r="W72" s="32" t="s">
        <v>104</v>
      </c>
      <c r="X72" s="32" t="s">
        <v>104</v>
      </c>
      <c r="Y72" s="32" t="s">
        <v>162</v>
      </c>
      <c r="Z72" s="32" t="s">
        <v>128</v>
      </c>
      <c r="AA72" s="32" t="s">
        <v>108</v>
      </c>
      <c r="AB72" s="32" t="s">
        <v>116</v>
      </c>
      <c r="AC72" s="31">
        <v>1037</v>
      </c>
      <c r="AD72" s="31">
        <v>431.113895853423</v>
      </c>
      <c r="AE72" s="31">
        <v>4570</v>
      </c>
      <c r="AF72" s="31">
        <v>4.4069430000000001</v>
      </c>
      <c r="AG72" s="31">
        <v>447065.11</v>
      </c>
      <c r="AH72" s="31">
        <v>154002.97469999999</v>
      </c>
      <c r="AI72" s="32" t="s">
        <v>104</v>
      </c>
      <c r="AJ72" s="32" t="s">
        <v>104</v>
      </c>
      <c r="AK72" s="32" t="s">
        <v>104</v>
      </c>
      <c r="AL72" s="32" t="s">
        <v>148</v>
      </c>
      <c r="AM72" s="32" t="s">
        <v>114</v>
      </c>
      <c r="AN72" s="32" t="s">
        <v>116</v>
      </c>
      <c r="AO72" s="32" t="s">
        <v>116</v>
      </c>
      <c r="AP72" s="31">
        <v>1781</v>
      </c>
      <c r="AQ72" s="31">
        <v>319.83808534531101</v>
      </c>
      <c r="AR72" s="31">
        <v>5547</v>
      </c>
      <c r="AS72" s="31">
        <v>3.1145420000000001</v>
      </c>
      <c r="AT72" s="31">
        <v>569631.63</v>
      </c>
      <c r="AU72" s="31">
        <v>208104.7622</v>
      </c>
      <c r="AV72" s="32" t="s">
        <v>105</v>
      </c>
      <c r="AW72" s="32" t="s">
        <v>105</v>
      </c>
      <c r="AX72" s="32" t="s">
        <v>105</v>
      </c>
      <c r="AY72" s="32" t="s">
        <v>163</v>
      </c>
      <c r="AZ72" s="32" t="s">
        <v>107</v>
      </c>
      <c r="BA72" s="32" t="s">
        <v>108</v>
      </c>
      <c r="BB72" s="32" t="s">
        <v>164</v>
      </c>
    </row>
    <row r="73" spans="1:54" x14ac:dyDescent="0.25">
      <c r="A73" s="31" t="s">
        <v>165</v>
      </c>
      <c r="B73" s="31">
        <v>3090</v>
      </c>
      <c r="C73" s="57">
        <f t="shared" si="0"/>
        <v>8.3149453743070881E-2</v>
      </c>
      <c r="D73" s="50">
        <v>358.65011974110001</v>
      </c>
      <c r="E73" s="31">
        <v>10999</v>
      </c>
      <c r="F73" s="51">
        <v>3.5595460000000001</v>
      </c>
      <c r="G73" s="50">
        <v>1108228.8700000001</v>
      </c>
      <c r="H73" s="50">
        <v>414397.01419999998</v>
      </c>
      <c r="I73" s="32" t="s">
        <v>105</v>
      </c>
      <c r="J73" s="32" t="s">
        <v>105</v>
      </c>
      <c r="K73" s="32" t="s">
        <v>120</v>
      </c>
      <c r="L73" s="32" t="s">
        <v>166</v>
      </c>
      <c r="M73" s="32" t="s">
        <v>167</v>
      </c>
      <c r="N73" s="32" t="s">
        <v>108</v>
      </c>
      <c r="O73" s="32" t="s">
        <v>122</v>
      </c>
      <c r="P73" s="31">
        <v>1468</v>
      </c>
      <c r="Q73" s="31">
        <v>372.712513623978</v>
      </c>
      <c r="R73" s="31">
        <v>5647</v>
      </c>
      <c r="S73" s="31">
        <v>3.84673</v>
      </c>
      <c r="T73" s="31">
        <v>547141.97</v>
      </c>
      <c r="U73" s="31">
        <v>192406.527</v>
      </c>
      <c r="V73" s="32" t="s">
        <v>105</v>
      </c>
      <c r="W73" s="32" t="s">
        <v>105</v>
      </c>
      <c r="X73" s="32" t="s">
        <v>105</v>
      </c>
      <c r="Y73" s="32" t="s">
        <v>168</v>
      </c>
      <c r="Z73" s="32" t="s">
        <v>167</v>
      </c>
      <c r="AA73" s="32" t="s">
        <v>108</v>
      </c>
      <c r="AB73" s="32" t="s">
        <v>169</v>
      </c>
      <c r="AC73" s="31">
        <v>1355</v>
      </c>
      <c r="AD73" s="31">
        <v>419.74793357933498</v>
      </c>
      <c r="AE73" s="31">
        <v>5815</v>
      </c>
      <c r="AF73" s="31">
        <v>4.291512</v>
      </c>
      <c r="AG73" s="31">
        <v>568758.44999999995</v>
      </c>
      <c r="AH73" s="31">
        <v>189191.76639999999</v>
      </c>
      <c r="AI73" s="32" t="s">
        <v>104</v>
      </c>
      <c r="AJ73" s="32" t="s">
        <v>104</v>
      </c>
      <c r="AK73" s="32" t="s">
        <v>104</v>
      </c>
      <c r="AL73" s="32" t="s">
        <v>170</v>
      </c>
      <c r="AM73" s="32" t="s">
        <v>167</v>
      </c>
      <c r="AN73" s="32" t="s">
        <v>108</v>
      </c>
      <c r="AO73" s="32" t="s">
        <v>149</v>
      </c>
      <c r="AP73" s="31">
        <v>1232</v>
      </c>
      <c r="AQ73" s="31">
        <v>242.74570616883099</v>
      </c>
      <c r="AR73" s="31">
        <v>3240</v>
      </c>
      <c r="AS73" s="31">
        <v>2.6298699999999999</v>
      </c>
      <c r="AT73" s="31">
        <v>299062.71000000002</v>
      </c>
      <c r="AU73" s="31">
        <v>117977.0626</v>
      </c>
      <c r="AV73" s="32" t="s">
        <v>105</v>
      </c>
      <c r="AW73" s="32" t="s">
        <v>105</v>
      </c>
      <c r="AX73" s="32" t="s">
        <v>105</v>
      </c>
      <c r="AY73" s="32" t="s">
        <v>171</v>
      </c>
      <c r="AZ73" s="32" t="s">
        <v>167</v>
      </c>
      <c r="BA73" s="32" t="s">
        <v>108</v>
      </c>
      <c r="BB73" s="32" t="s">
        <v>122</v>
      </c>
    </row>
    <row r="74" spans="1:54" x14ac:dyDescent="0.25">
      <c r="A74" s="31" t="s">
        <v>172</v>
      </c>
      <c r="B74" s="31">
        <v>2556</v>
      </c>
      <c r="C74" s="57">
        <f t="shared" si="0"/>
        <v>6.8779936494268334E-2</v>
      </c>
      <c r="D74" s="50">
        <v>450.49705790297298</v>
      </c>
      <c r="E74" s="31">
        <v>14873</v>
      </c>
      <c r="F74" s="51">
        <v>5.8188570000000004</v>
      </c>
      <c r="G74" s="50">
        <v>1151470.48</v>
      </c>
      <c r="H74" s="50">
        <v>423862.08470000001</v>
      </c>
      <c r="I74" s="32" t="s">
        <v>105</v>
      </c>
      <c r="J74" s="32" t="s">
        <v>105</v>
      </c>
      <c r="K74" s="32" t="s">
        <v>104</v>
      </c>
      <c r="L74" s="32" t="s">
        <v>173</v>
      </c>
      <c r="M74" s="32" t="s">
        <v>128</v>
      </c>
      <c r="N74" s="32" t="s">
        <v>108</v>
      </c>
      <c r="O74" s="32" t="s">
        <v>122</v>
      </c>
      <c r="P74" s="31">
        <v>1554</v>
      </c>
      <c r="Q74" s="31">
        <v>440.324195624195</v>
      </c>
      <c r="R74" s="31">
        <v>9008</v>
      </c>
      <c r="S74" s="31">
        <v>5.7966530000000001</v>
      </c>
      <c r="T74" s="31">
        <v>684263.8</v>
      </c>
      <c r="U74" s="31">
        <v>239586.39540000001</v>
      </c>
      <c r="V74" s="32" t="s">
        <v>104</v>
      </c>
      <c r="W74" s="32" t="s">
        <v>104</v>
      </c>
      <c r="X74" s="32" t="s">
        <v>104</v>
      </c>
      <c r="Y74" s="32" t="s">
        <v>142</v>
      </c>
      <c r="Z74" s="32" t="s">
        <v>128</v>
      </c>
      <c r="AA74" s="32" t="s">
        <v>108</v>
      </c>
      <c r="AB74" s="32" t="s">
        <v>116</v>
      </c>
      <c r="AC74" s="31">
        <v>1432</v>
      </c>
      <c r="AD74" s="31">
        <v>469.93916201117298</v>
      </c>
      <c r="AE74" s="31">
        <v>9310</v>
      </c>
      <c r="AF74" s="31">
        <v>6.5013959999999997</v>
      </c>
      <c r="AG74" s="31">
        <v>672952.88</v>
      </c>
      <c r="AH74" s="31">
        <v>235236.9798</v>
      </c>
      <c r="AI74" s="32" t="s">
        <v>104</v>
      </c>
      <c r="AJ74" s="32" t="s">
        <v>104</v>
      </c>
      <c r="AK74" s="32" t="s">
        <v>104</v>
      </c>
      <c r="AL74" s="32" t="s">
        <v>142</v>
      </c>
      <c r="AM74" s="32" t="s">
        <v>114</v>
      </c>
      <c r="AN74" s="32" t="s">
        <v>112</v>
      </c>
      <c r="AO74" s="32" t="s">
        <v>116</v>
      </c>
      <c r="AP74" s="31">
        <v>1341</v>
      </c>
      <c r="AQ74" s="31">
        <v>380.027785234899</v>
      </c>
      <c r="AR74" s="31">
        <v>6867</v>
      </c>
      <c r="AS74" s="31">
        <v>5.1208049999999998</v>
      </c>
      <c r="AT74" s="31">
        <v>509617.26</v>
      </c>
      <c r="AU74" s="31">
        <v>188155.46059999999</v>
      </c>
      <c r="AV74" s="32" t="s">
        <v>120</v>
      </c>
      <c r="AW74" s="32" t="s">
        <v>120</v>
      </c>
      <c r="AX74" s="32" t="s">
        <v>105</v>
      </c>
      <c r="AY74" s="32" t="s">
        <v>174</v>
      </c>
      <c r="AZ74" s="32" t="s">
        <v>175</v>
      </c>
      <c r="BA74" s="32" t="s">
        <v>108</v>
      </c>
      <c r="BB74" s="32" t="s">
        <v>122</v>
      </c>
    </row>
    <row r="75" spans="1:54" x14ac:dyDescent="0.25">
      <c r="A75" s="31" t="s">
        <v>176</v>
      </c>
      <c r="B75" s="31">
        <v>2808</v>
      </c>
      <c r="C75" s="57">
        <f t="shared" si="0"/>
        <v>7.5561056993703246E-2</v>
      </c>
      <c r="D75" s="50">
        <v>401.288842592592</v>
      </c>
      <c r="E75" s="31">
        <v>15627</v>
      </c>
      <c r="F75" s="51">
        <v>5.5651700000000002</v>
      </c>
      <c r="G75" s="50">
        <v>1126819.07</v>
      </c>
      <c r="H75" s="50">
        <v>376886.23229999997</v>
      </c>
      <c r="I75" s="32" t="s">
        <v>105</v>
      </c>
      <c r="J75" s="32" t="s">
        <v>105</v>
      </c>
      <c r="K75" s="32" t="s">
        <v>104</v>
      </c>
      <c r="L75" s="32" t="s">
        <v>177</v>
      </c>
      <c r="M75" s="32" t="s">
        <v>112</v>
      </c>
      <c r="N75" s="32" t="s">
        <v>108</v>
      </c>
      <c r="O75" s="32" t="s">
        <v>122</v>
      </c>
      <c r="P75" s="31">
        <v>1407</v>
      </c>
      <c r="Q75" s="31">
        <v>483.82644633972899</v>
      </c>
      <c r="R75" s="31">
        <v>8521</v>
      </c>
      <c r="S75" s="31">
        <v>6.0561470000000002</v>
      </c>
      <c r="T75" s="31">
        <v>680743.81</v>
      </c>
      <c r="U75" s="31">
        <v>221263.79380000001</v>
      </c>
      <c r="V75" s="32" t="s">
        <v>104</v>
      </c>
      <c r="W75" s="32" t="s">
        <v>104</v>
      </c>
      <c r="X75" s="32" t="s">
        <v>104</v>
      </c>
      <c r="Y75" s="32" t="s">
        <v>162</v>
      </c>
      <c r="Z75" s="32" t="s">
        <v>137</v>
      </c>
      <c r="AA75" s="32" t="s">
        <v>108</v>
      </c>
      <c r="AB75" s="32" t="s">
        <v>178</v>
      </c>
      <c r="AC75" s="31">
        <v>1183</v>
      </c>
      <c r="AD75" s="31">
        <v>531.84109044801301</v>
      </c>
      <c r="AE75" s="31">
        <v>8224</v>
      </c>
      <c r="AF75" s="31">
        <v>6.9518170000000001</v>
      </c>
      <c r="AG75" s="31">
        <v>629168.01</v>
      </c>
      <c r="AH75" s="31">
        <v>201078.9865</v>
      </c>
      <c r="AI75" s="32" t="s">
        <v>104</v>
      </c>
      <c r="AJ75" s="32" t="s">
        <v>104</v>
      </c>
      <c r="AK75" s="32" t="s">
        <v>104</v>
      </c>
      <c r="AL75" s="32" t="s">
        <v>179</v>
      </c>
      <c r="AM75" s="32" t="s">
        <v>180</v>
      </c>
      <c r="AN75" s="32" t="s">
        <v>112</v>
      </c>
      <c r="AO75" s="32" t="s">
        <v>116</v>
      </c>
      <c r="AP75" s="31">
        <v>1190</v>
      </c>
      <c r="AQ75" s="31">
        <v>316.77272268907501</v>
      </c>
      <c r="AR75" s="31">
        <v>5231</v>
      </c>
      <c r="AS75" s="31">
        <v>4.3957980000000001</v>
      </c>
      <c r="AT75" s="31">
        <v>376959.54</v>
      </c>
      <c r="AU75" s="31">
        <v>142565.88500000001</v>
      </c>
      <c r="AV75" s="32" t="s">
        <v>105</v>
      </c>
      <c r="AW75" s="32" t="s">
        <v>105</v>
      </c>
      <c r="AX75" s="32" t="s">
        <v>105</v>
      </c>
      <c r="AY75" s="32" t="s">
        <v>181</v>
      </c>
      <c r="AZ75" s="32" t="s">
        <v>122</v>
      </c>
      <c r="BA75" s="32" t="s">
        <v>122</v>
      </c>
      <c r="BB75" s="32" t="s">
        <v>122</v>
      </c>
    </row>
    <row r="76" spans="1:54" x14ac:dyDescent="0.25">
      <c r="A76" s="31" t="s">
        <v>182</v>
      </c>
      <c r="B76" s="31">
        <v>2013</v>
      </c>
      <c r="C76" s="57">
        <f t="shared" si="0"/>
        <v>5.4168236370485984E-2</v>
      </c>
      <c r="D76" s="50">
        <v>342.22739692001898</v>
      </c>
      <c r="E76" s="31">
        <v>7929</v>
      </c>
      <c r="F76" s="51">
        <v>3.9388969999999999</v>
      </c>
      <c r="G76" s="50">
        <v>688903.75</v>
      </c>
      <c r="H76" s="50">
        <v>223079.0693</v>
      </c>
      <c r="I76" s="32" t="s">
        <v>104</v>
      </c>
      <c r="J76" s="32" t="s">
        <v>104</v>
      </c>
      <c r="K76" s="32" t="s">
        <v>104</v>
      </c>
      <c r="L76" s="32" t="s">
        <v>177</v>
      </c>
      <c r="M76" s="32" t="s">
        <v>107</v>
      </c>
      <c r="N76" s="32" t="s">
        <v>108</v>
      </c>
      <c r="O76" s="32" t="s">
        <v>183</v>
      </c>
      <c r="P76" s="31">
        <v>1202</v>
      </c>
      <c r="Q76" s="31">
        <v>411.35323627287801</v>
      </c>
      <c r="R76" s="31">
        <v>5721</v>
      </c>
      <c r="S76" s="31">
        <v>4.7595669999999997</v>
      </c>
      <c r="T76" s="31">
        <v>494446.59</v>
      </c>
      <c r="U76" s="31">
        <v>151678.2107</v>
      </c>
      <c r="V76" s="32" t="s">
        <v>104</v>
      </c>
      <c r="W76" s="32" t="s">
        <v>104</v>
      </c>
      <c r="X76" s="32" t="s">
        <v>104</v>
      </c>
      <c r="Y76" s="32" t="s">
        <v>142</v>
      </c>
      <c r="Z76" s="32" t="s">
        <v>107</v>
      </c>
      <c r="AA76" s="32" t="s">
        <v>108</v>
      </c>
      <c r="AB76" s="32" t="s">
        <v>184</v>
      </c>
      <c r="AC76" s="31">
        <v>1279</v>
      </c>
      <c r="AD76" s="31">
        <v>454.908616106333</v>
      </c>
      <c r="AE76" s="31">
        <v>6957</v>
      </c>
      <c r="AF76" s="31">
        <v>5.4394049999999998</v>
      </c>
      <c r="AG76" s="31">
        <v>581828.12</v>
      </c>
      <c r="AH76" s="31">
        <v>178476.06529999999</v>
      </c>
      <c r="AI76" s="32" t="s">
        <v>104</v>
      </c>
      <c r="AJ76" s="32" t="s">
        <v>104</v>
      </c>
      <c r="AK76" s="32" t="s">
        <v>104</v>
      </c>
      <c r="AL76" s="32" t="s">
        <v>142</v>
      </c>
      <c r="AM76" s="32" t="s">
        <v>114</v>
      </c>
      <c r="AN76" s="32" t="s">
        <v>108</v>
      </c>
      <c r="AO76" s="32" t="s">
        <v>151</v>
      </c>
      <c r="AP76" s="31">
        <v>1011</v>
      </c>
      <c r="AQ76" s="31">
        <v>229.60038575667599</v>
      </c>
      <c r="AR76" s="31">
        <v>2781</v>
      </c>
      <c r="AS76" s="31">
        <v>2.7507410000000001</v>
      </c>
      <c r="AT76" s="31">
        <v>232125.99</v>
      </c>
      <c r="AU76" s="31">
        <v>92138.760299999994</v>
      </c>
      <c r="AV76" s="32" t="s">
        <v>105</v>
      </c>
      <c r="AW76" s="32" t="s">
        <v>105</v>
      </c>
      <c r="AX76" s="32" t="s">
        <v>105</v>
      </c>
      <c r="AY76" s="32" t="s">
        <v>158</v>
      </c>
      <c r="AZ76" s="32" t="s">
        <v>107</v>
      </c>
      <c r="BA76" s="32" t="s">
        <v>108</v>
      </c>
      <c r="BB76" s="32" t="s">
        <v>169</v>
      </c>
    </row>
    <row r="77" spans="1:54" x14ac:dyDescent="0.25">
      <c r="A77" s="31" t="s">
        <v>185</v>
      </c>
      <c r="B77" s="31">
        <v>528</v>
      </c>
      <c r="C77" s="57">
        <f t="shared" si="0"/>
        <v>1.4208061998815994E-2</v>
      </c>
      <c r="D77" s="50">
        <v>209.836628787878</v>
      </c>
      <c r="E77" s="31">
        <v>1181</v>
      </c>
      <c r="F77" s="51">
        <v>2.236742</v>
      </c>
      <c r="G77" s="50">
        <v>110793.74</v>
      </c>
      <c r="H77" s="50">
        <v>28000.896400000001</v>
      </c>
      <c r="I77" s="32" t="s">
        <v>104</v>
      </c>
      <c r="J77" s="32" t="s">
        <v>104</v>
      </c>
      <c r="K77" s="32" t="s">
        <v>104</v>
      </c>
      <c r="L77" s="32" t="s">
        <v>186</v>
      </c>
      <c r="M77" s="32" t="s">
        <v>187</v>
      </c>
      <c r="N77" s="32" t="s">
        <v>108</v>
      </c>
      <c r="O77" s="32" t="s">
        <v>188</v>
      </c>
      <c r="P77" s="31">
        <v>235</v>
      </c>
      <c r="Q77" s="31">
        <v>175.88306382978701</v>
      </c>
      <c r="R77" s="31">
        <v>498</v>
      </c>
      <c r="S77" s="31">
        <v>2.119148</v>
      </c>
      <c r="T77" s="31">
        <v>41332.519999999997</v>
      </c>
      <c r="U77" s="31">
        <v>9076.5046000000002</v>
      </c>
      <c r="V77" s="32" t="s">
        <v>104</v>
      </c>
      <c r="W77" s="32" t="s">
        <v>104</v>
      </c>
      <c r="X77" s="32" t="s">
        <v>104</v>
      </c>
      <c r="Y77" s="32" t="s">
        <v>189</v>
      </c>
      <c r="Z77" s="32" t="s">
        <v>187</v>
      </c>
      <c r="AA77" s="32" t="s">
        <v>190</v>
      </c>
      <c r="AB77" s="32" t="s">
        <v>191</v>
      </c>
      <c r="AC77" s="31">
        <v>543</v>
      </c>
      <c r="AD77" s="31">
        <v>189.61788213627901</v>
      </c>
      <c r="AE77" s="31">
        <v>1372</v>
      </c>
      <c r="AF77" s="31">
        <v>2.5267029999999999</v>
      </c>
      <c r="AG77" s="31">
        <v>102962.51</v>
      </c>
      <c r="AH77" s="31">
        <v>23889.130799999999</v>
      </c>
      <c r="AI77" s="32" t="s">
        <v>104</v>
      </c>
      <c r="AJ77" s="32" t="s">
        <v>104</v>
      </c>
      <c r="AK77" s="32" t="s">
        <v>104</v>
      </c>
      <c r="AL77" s="32" t="s">
        <v>192</v>
      </c>
      <c r="AM77" s="32" t="s">
        <v>193</v>
      </c>
      <c r="AN77" s="32" t="s">
        <v>169</v>
      </c>
      <c r="AO77" s="32" t="s">
        <v>184</v>
      </c>
      <c r="AP77" s="31">
        <v>131</v>
      </c>
      <c r="AQ77" s="31">
        <v>214.31229007633499</v>
      </c>
      <c r="AR77" s="31">
        <v>274</v>
      </c>
      <c r="AS77" s="31">
        <v>2.0916030000000001</v>
      </c>
      <c r="AT77" s="31">
        <v>28074.91</v>
      </c>
      <c r="AU77" s="31">
        <v>7108.7659000000003</v>
      </c>
      <c r="AV77" s="32" t="s">
        <v>105</v>
      </c>
      <c r="AW77" s="32" t="s">
        <v>105</v>
      </c>
      <c r="AX77" s="32" t="s">
        <v>104</v>
      </c>
      <c r="AY77" s="32" t="s">
        <v>194</v>
      </c>
      <c r="AZ77" s="32" t="s">
        <v>195</v>
      </c>
      <c r="BA77" s="32" t="s">
        <v>108</v>
      </c>
      <c r="BB77" s="32" t="s">
        <v>196</v>
      </c>
    </row>
    <row r="78" spans="1:54" x14ac:dyDescent="0.25">
      <c r="A78" s="31" t="s">
        <v>75</v>
      </c>
      <c r="B78" s="31">
        <v>37162</v>
      </c>
      <c r="C78" s="58"/>
      <c r="D78" s="50">
        <v>5122.0033936787804</v>
      </c>
      <c r="E78" s="31">
        <v>165203</v>
      </c>
      <c r="F78" s="31">
        <v>56.420518999999999</v>
      </c>
      <c r="G78" s="31">
        <v>15487997.67</v>
      </c>
      <c r="H78" s="31">
        <v>5182513.2363999998</v>
      </c>
      <c r="I78" s="31"/>
      <c r="J78" s="31"/>
      <c r="K78" s="31"/>
      <c r="L78" s="31"/>
      <c r="M78" s="31"/>
      <c r="N78" s="31"/>
      <c r="O78" s="31"/>
      <c r="P78" s="31">
        <v>23808</v>
      </c>
      <c r="Q78" s="31">
        <v>5738.5988100520799</v>
      </c>
      <c r="R78" s="31">
        <v>117178</v>
      </c>
      <c r="S78" s="31">
        <v>61.015264000000002</v>
      </c>
      <c r="T78" s="31">
        <v>11796564</v>
      </c>
      <c r="U78" s="31">
        <v>3721768.5432000002</v>
      </c>
      <c r="V78" s="31"/>
      <c r="W78" s="31"/>
      <c r="X78" s="31"/>
      <c r="Y78" s="31"/>
      <c r="Z78" s="31"/>
      <c r="AA78" s="31"/>
      <c r="AB78" s="31"/>
      <c r="AC78" s="31">
        <v>25521</v>
      </c>
      <c r="AD78" s="31">
        <v>6501.7099401358</v>
      </c>
      <c r="AE78" s="31">
        <v>145416</v>
      </c>
      <c r="AF78" s="31">
        <v>71.003417999999996</v>
      </c>
      <c r="AG78" s="31">
        <v>14907147.49</v>
      </c>
      <c r="AH78" s="31">
        <v>4531825.4617999997</v>
      </c>
      <c r="AI78" s="31"/>
      <c r="AJ78" s="31"/>
      <c r="AK78" s="31"/>
      <c r="AL78" s="31"/>
      <c r="AM78" s="31"/>
      <c r="AN78" s="31"/>
      <c r="AO78" s="31"/>
      <c r="AP78" s="31">
        <v>13923</v>
      </c>
      <c r="AQ78" s="31">
        <v>3837.5340734358301</v>
      </c>
      <c r="AR78" s="31">
        <v>47195</v>
      </c>
      <c r="AS78" s="31">
        <v>42.894433999999997</v>
      </c>
      <c r="AT78" s="31">
        <v>4265960.79</v>
      </c>
      <c r="AU78" s="31">
        <v>1539712.2433</v>
      </c>
      <c r="AV78" s="31"/>
      <c r="AW78" s="31"/>
      <c r="AX78" s="31"/>
      <c r="AY78" s="31"/>
      <c r="AZ78" s="31"/>
      <c r="BA78" s="31"/>
      <c r="BB78" s="31"/>
    </row>
    <row r="80" spans="1:54" x14ac:dyDescent="0.25">
      <c r="D80" s="49"/>
      <c r="E80" s="49"/>
      <c r="F80" s="49"/>
      <c r="G80" s="49"/>
    </row>
    <row r="81" spans="1:41" x14ac:dyDescent="0.25">
      <c r="A81" s="29"/>
      <c r="B81" s="83" t="s">
        <v>110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 t="s">
        <v>113</v>
      </c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 t="s">
        <v>38</v>
      </c>
      <c r="AD81" s="83"/>
      <c r="AE81" s="83"/>
      <c r="AF81" s="83"/>
      <c r="AG81" s="83"/>
      <c r="AH81" s="83"/>
      <c r="AI81" s="29"/>
      <c r="AJ81" s="29"/>
      <c r="AK81" s="29"/>
      <c r="AL81" s="29"/>
      <c r="AM81" s="29"/>
      <c r="AN81" s="29"/>
      <c r="AO81" s="29"/>
    </row>
    <row r="82" spans="1:41" x14ac:dyDescent="0.25">
      <c r="A82" s="30" t="s">
        <v>89</v>
      </c>
      <c r="B82" s="30" t="s">
        <v>3</v>
      </c>
      <c r="C82" s="56" t="s">
        <v>268</v>
      </c>
      <c r="D82" s="30" t="s">
        <v>91</v>
      </c>
      <c r="E82" s="30" t="s">
        <v>92</v>
      </c>
      <c r="F82" s="30" t="s">
        <v>34</v>
      </c>
      <c r="G82" s="30" t="s">
        <v>93</v>
      </c>
      <c r="H82" s="30" t="s">
        <v>94</v>
      </c>
      <c r="I82" s="8" t="s">
        <v>95</v>
      </c>
      <c r="J82" s="8" t="s">
        <v>96</v>
      </c>
      <c r="K82" s="8" t="s">
        <v>97</v>
      </c>
      <c r="L82" s="8" t="s">
        <v>98</v>
      </c>
      <c r="M82" s="8" t="s">
        <v>99</v>
      </c>
      <c r="N82" s="8" t="s">
        <v>100</v>
      </c>
      <c r="O82" s="8" t="s">
        <v>101</v>
      </c>
      <c r="P82" s="30" t="s">
        <v>3</v>
      </c>
      <c r="Q82" s="30" t="s">
        <v>91</v>
      </c>
      <c r="R82" s="30" t="s">
        <v>92</v>
      </c>
      <c r="S82" s="30" t="s">
        <v>34</v>
      </c>
      <c r="T82" s="30" t="s">
        <v>93</v>
      </c>
      <c r="U82" s="30" t="s">
        <v>94</v>
      </c>
      <c r="V82" s="8" t="s">
        <v>95</v>
      </c>
      <c r="W82" s="8" t="s">
        <v>96</v>
      </c>
      <c r="X82" s="8" t="s">
        <v>97</v>
      </c>
      <c r="Y82" s="8" t="s">
        <v>98</v>
      </c>
      <c r="Z82" s="8" t="s">
        <v>99</v>
      </c>
      <c r="AA82" s="8" t="s">
        <v>100</v>
      </c>
      <c r="AB82" s="8" t="s">
        <v>101</v>
      </c>
      <c r="AC82" s="30" t="s">
        <v>3</v>
      </c>
      <c r="AD82" s="30" t="s">
        <v>91</v>
      </c>
      <c r="AE82" s="30" t="s">
        <v>92</v>
      </c>
      <c r="AF82" s="30" t="s">
        <v>34</v>
      </c>
      <c r="AG82" s="30" t="s">
        <v>93</v>
      </c>
      <c r="AH82" s="30" t="s">
        <v>94</v>
      </c>
      <c r="AI82" s="8" t="s">
        <v>95</v>
      </c>
      <c r="AJ82" s="8" t="s">
        <v>96</v>
      </c>
      <c r="AK82" s="8" t="s">
        <v>97</v>
      </c>
      <c r="AL82" s="8" t="s">
        <v>98</v>
      </c>
      <c r="AM82" s="8" t="s">
        <v>99</v>
      </c>
      <c r="AN82" s="8" t="s">
        <v>100</v>
      </c>
      <c r="AO82" s="8" t="s">
        <v>101</v>
      </c>
    </row>
    <row r="83" spans="1:41" x14ac:dyDescent="0.25">
      <c r="A83" s="31" t="s">
        <v>102</v>
      </c>
      <c r="B83" s="31">
        <v>1970</v>
      </c>
      <c r="C83" s="57">
        <f>B83/$B$96</f>
        <v>8.2745295698924734E-2</v>
      </c>
      <c r="D83" s="31">
        <v>596.98744162436503</v>
      </c>
      <c r="E83" s="31">
        <v>11025</v>
      </c>
      <c r="F83" s="31">
        <v>5.5964460000000003</v>
      </c>
      <c r="G83" s="31">
        <v>1176065.26</v>
      </c>
      <c r="H83" s="31">
        <v>380359.84370000003</v>
      </c>
      <c r="I83" s="32" t="s">
        <v>104</v>
      </c>
      <c r="J83" s="32" t="s">
        <v>105</v>
      </c>
      <c r="K83" s="32" t="s">
        <v>104</v>
      </c>
      <c r="L83" s="32" t="s">
        <v>111</v>
      </c>
      <c r="M83" s="32" t="s">
        <v>112</v>
      </c>
      <c r="N83" s="32" t="s">
        <v>108</v>
      </c>
      <c r="O83" s="32" t="s">
        <v>109</v>
      </c>
      <c r="P83" s="31">
        <v>2059</v>
      </c>
      <c r="Q83" s="31">
        <v>740.79953861097601</v>
      </c>
      <c r="R83" s="31">
        <v>15252</v>
      </c>
      <c r="S83" s="31">
        <v>7.4074790000000004</v>
      </c>
      <c r="T83" s="31">
        <v>1525306.25</v>
      </c>
      <c r="U83" s="31">
        <v>505862.68320000003</v>
      </c>
      <c r="V83" s="32" t="s">
        <v>104</v>
      </c>
      <c r="W83" s="32" t="s">
        <v>104</v>
      </c>
      <c r="X83" s="32" t="s">
        <v>104</v>
      </c>
      <c r="Y83" s="32" t="s">
        <v>111</v>
      </c>
      <c r="Z83" s="32" t="s">
        <v>114</v>
      </c>
      <c r="AA83" s="32" t="s">
        <v>115</v>
      </c>
      <c r="AB83" s="32" t="s">
        <v>116</v>
      </c>
      <c r="AC83" s="31">
        <v>759</v>
      </c>
      <c r="AD83" s="31">
        <v>342.51801054018398</v>
      </c>
      <c r="AE83" s="31">
        <v>2906</v>
      </c>
      <c r="AF83" s="31">
        <v>3.828722</v>
      </c>
      <c r="AG83" s="31">
        <v>259971.17</v>
      </c>
      <c r="AH83" s="31">
        <v>87832.448000000004</v>
      </c>
      <c r="AI83" s="32" t="s">
        <v>105</v>
      </c>
      <c r="AJ83" s="32" t="s">
        <v>105</v>
      </c>
      <c r="AK83" s="32" t="s">
        <v>105</v>
      </c>
      <c r="AL83" s="32" t="s">
        <v>117</v>
      </c>
      <c r="AM83" s="32" t="s">
        <v>118</v>
      </c>
      <c r="AN83" s="32" t="s">
        <v>108</v>
      </c>
      <c r="AO83" s="32" t="s">
        <v>108</v>
      </c>
    </row>
    <row r="84" spans="1:41" x14ac:dyDescent="0.25">
      <c r="A84" s="31" t="s">
        <v>119</v>
      </c>
      <c r="B84" s="31">
        <v>4732</v>
      </c>
      <c r="C84" s="57">
        <f t="shared" ref="C84:C95" si="1">B84/$B$96</f>
        <v>0.19875672043010753</v>
      </c>
      <c r="D84" s="31">
        <v>693.48949915469098</v>
      </c>
      <c r="E84" s="31">
        <v>22622</v>
      </c>
      <c r="F84" s="31">
        <v>4.7806420000000003</v>
      </c>
      <c r="G84" s="31">
        <v>3281592.31</v>
      </c>
      <c r="H84" s="31">
        <v>818368.99950000003</v>
      </c>
      <c r="I84" s="32" t="s">
        <v>104</v>
      </c>
      <c r="J84" s="32" t="s">
        <v>104</v>
      </c>
      <c r="K84" s="32" t="s">
        <v>104</v>
      </c>
      <c r="L84" s="32" t="s">
        <v>123</v>
      </c>
      <c r="M84" s="32" t="s">
        <v>121</v>
      </c>
      <c r="N84" s="32" t="s">
        <v>108</v>
      </c>
      <c r="O84" s="32" t="s">
        <v>116</v>
      </c>
      <c r="P84" s="31">
        <v>7002</v>
      </c>
      <c r="Q84" s="31">
        <v>800.79890602684895</v>
      </c>
      <c r="R84" s="31">
        <v>39119</v>
      </c>
      <c r="S84" s="31">
        <v>5.5868320000000002</v>
      </c>
      <c r="T84" s="31">
        <v>5607193.9400000004</v>
      </c>
      <c r="U84" s="31">
        <v>1458856.8824</v>
      </c>
      <c r="V84" s="32" t="s">
        <v>104</v>
      </c>
      <c r="W84" s="32" t="s">
        <v>104</v>
      </c>
      <c r="X84" s="32" t="s">
        <v>104</v>
      </c>
      <c r="Y84" s="32" t="s">
        <v>123</v>
      </c>
      <c r="Z84" s="32" t="s">
        <v>114</v>
      </c>
      <c r="AA84" s="32" t="s">
        <v>121</v>
      </c>
      <c r="AB84" s="32" t="s">
        <v>116</v>
      </c>
      <c r="AC84" s="31">
        <v>1627</v>
      </c>
      <c r="AD84" s="31">
        <v>404.08872771972898</v>
      </c>
      <c r="AE84" s="31">
        <v>4752</v>
      </c>
      <c r="AF84" s="31">
        <v>2.920712</v>
      </c>
      <c r="AG84" s="31">
        <v>657452.36</v>
      </c>
      <c r="AH84" s="31">
        <v>174593.4718</v>
      </c>
      <c r="AI84" s="32" t="s">
        <v>120</v>
      </c>
      <c r="AJ84" s="32" t="s">
        <v>120</v>
      </c>
      <c r="AK84" s="32" t="s">
        <v>120</v>
      </c>
      <c r="AL84" s="32" t="s">
        <v>124</v>
      </c>
      <c r="AM84" s="32" t="s">
        <v>125</v>
      </c>
      <c r="AN84" s="32" t="s">
        <v>108</v>
      </c>
      <c r="AO84" s="32" t="s">
        <v>122</v>
      </c>
    </row>
    <row r="85" spans="1:41" x14ac:dyDescent="0.25">
      <c r="A85" s="31" t="s">
        <v>126</v>
      </c>
      <c r="B85" s="31">
        <v>3325</v>
      </c>
      <c r="C85" s="57">
        <f t="shared" si="1"/>
        <v>0.139658938172043</v>
      </c>
      <c r="D85" s="31">
        <v>443.81823458646602</v>
      </c>
      <c r="E85" s="31">
        <v>17271</v>
      </c>
      <c r="F85" s="31">
        <v>5.1942849999999998</v>
      </c>
      <c r="G85" s="31">
        <v>1475695.63</v>
      </c>
      <c r="H85" s="31">
        <v>509659.696</v>
      </c>
      <c r="I85" s="32" t="s">
        <v>104</v>
      </c>
      <c r="J85" s="32" t="s">
        <v>120</v>
      </c>
      <c r="K85" s="32" t="s">
        <v>104</v>
      </c>
      <c r="L85" s="32" t="s">
        <v>129</v>
      </c>
      <c r="M85" s="32" t="s">
        <v>130</v>
      </c>
      <c r="N85" s="32" t="s">
        <v>108</v>
      </c>
      <c r="O85" s="32" t="s">
        <v>116</v>
      </c>
      <c r="P85" s="31">
        <v>3205</v>
      </c>
      <c r="Q85" s="31">
        <v>460.487098283931</v>
      </c>
      <c r="R85" s="31">
        <v>17651</v>
      </c>
      <c r="S85" s="31">
        <v>5.5073319999999999</v>
      </c>
      <c r="T85" s="31">
        <v>1475861.15</v>
      </c>
      <c r="U85" s="31">
        <v>476993.76610000001</v>
      </c>
      <c r="V85" s="32" t="s">
        <v>104</v>
      </c>
      <c r="W85" s="32" t="s">
        <v>104</v>
      </c>
      <c r="X85" s="32" t="s">
        <v>104</v>
      </c>
      <c r="Y85" s="32" t="s">
        <v>131</v>
      </c>
      <c r="Z85" s="32" t="s">
        <v>114</v>
      </c>
      <c r="AA85" s="32" t="s">
        <v>115</v>
      </c>
      <c r="AB85" s="32" t="s">
        <v>116</v>
      </c>
      <c r="AC85" s="31">
        <v>1330</v>
      </c>
      <c r="AD85" s="31">
        <v>263.47865413533799</v>
      </c>
      <c r="AE85" s="31">
        <v>4371</v>
      </c>
      <c r="AF85" s="31">
        <v>3.2864659999999999</v>
      </c>
      <c r="AG85" s="31">
        <v>350426.61</v>
      </c>
      <c r="AH85" s="31">
        <v>138142.1888</v>
      </c>
      <c r="AI85" s="32" t="s">
        <v>120</v>
      </c>
      <c r="AJ85" s="32" t="s">
        <v>120</v>
      </c>
      <c r="AK85" s="32" t="s">
        <v>120</v>
      </c>
      <c r="AL85" s="32" t="s">
        <v>132</v>
      </c>
      <c r="AM85" s="32" t="s">
        <v>133</v>
      </c>
      <c r="AN85" s="32" t="s">
        <v>108</v>
      </c>
      <c r="AO85" s="32" t="s">
        <v>122</v>
      </c>
    </row>
    <row r="86" spans="1:41" x14ac:dyDescent="0.25">
      <c r="A86" s="31" t="s">
        <v>134</v>
      </c>
      <c r="B86" s="31">
        <v>2293</v>
      </c>
      <c r="C86" s="57">
        <f t="shared" si="1"/>
        <v>9.6312163978494625E-2</v>
      </c>
      <c r="D86" s="31">
        <v>454.59237243785401</v>
      </c>
      <c r="E86" s="31">
        <v>11139</v>
      </c>
      <c r="F86" s="31">
        <v>4.8578279999999996</v>
      </c>
      <c r="G86" s="31">
        <v>1042380.31</v>
      </c>
      <c r="H86" s="31">
        <v>342616.70819999999</v>
      </c>
      <c r="I86" s="32" t="s">
        <v>104</v>
      </c>
      <c r="J86" s="32" t="s">
        <v>104</v>
      </c>
      <c r="K86" s="32" t="s">
        <v>104</v>
      </c>
      <c r="L86" s="32" t="s">
        <v>131</v>
      </c>
      <c r="M86" s="32" t="s">
        <v>137</v>
      </c>
      <c r="N86" s="32" t="s">
        <v>108</v>
      </c>
      <c r="O86" s="32" t="s">
        <v>116</v>
      </c>
      <c r="P86" s="31">
        <v>2947</v>
      </c>
      <c r="Q86" s="31">
        <v>502.08591448931099</v>
      </c>
      <c r="R86" s="31">
        <v>16855</v>
      </c>
      <c r="S86" s="31">
        <v>5.7193750000000003</v>
      </c>
      <c r="T86" s="31">
        <v>1479647.19</v>
      </c>
      <c r="U86" s="31">
        <v>499485.92430000001</v>
      </c>
      <c r="V86" s="32" t="s">
        <v>104</v>
      </c>
      <c r="W86" s="32" t="s">
        <v>104</v>
      </c>
      <c r="X86" s="32" t="s">
        <v>104</v>
      </c>
      <c r="Y86" s="32" t="s">
        <v>131</v>
      </c>
      <c r="Z86" s="32" t="s">
        <v>114</v>
      </c>
      <c r="AA86" s="32" t="s">
        <v>108</v>
      </c>
      <c r="AB86" s="32" t="s">
        <v>116</v>
      </c>
      <c r="AC86" s="31">
        <v>767</v>
      </c>
      <c r="AD86" s="31">
        <v>296.08822685788698</v>
      </c>
      <c r="AE86" s="31">
        <v>2291</v>
      </c>
      <c r="AF86" s="31">
        <v>2.9869620000000001</v>
      </c>
      <c r="AG86" s="31">
        <v>227099.67</v>
      </c>
      <c r="AH86" s="31">
        <v>80229.727400000003</v>
      </c>
      <c r="AI86" s="32" t="s">
        <v>120</v>
      </c>
      <c r="AJ86" s="32" t="s">
        <v>120</v>
      </c>
      <c r="AK86" s="32" t="s">
        <v>120</v>
      </c>
      <c r="AL86" s="32" t="s">
        <v>127</v>
      </c>
      <c r="AM86" s="32" t="s">
        <v>128</v>
      </c>
      <c r="AN86" s="32" t="s">
        <v>108</v>
      </c>
      <c r="AO86" s="32" t="s">
        <v>138</v>
      </c>
    </row>
    <row r="87" spans="1:41" x14ac:dyDescent="0.25">
      <c r="A87" s="31" t="s">
        <v>139</v>
      </c>
      <c r="B87" s="31">
        <v>1630</v>
      </c>
      <c r="C87" s="57">
        <f t="shared" si="1"/>
        <v>6.8464381720430109E-2</v>
      </c>
      <c r="D87" s="31">
        <v>472.18530674846602</v>
      </c>
      <c r="E87" s="31">
        <v>9513</v>
      </c>
      <c r="F87" s="31">
        <v>5.8361960000000002</v>
      </c>
      <c r="G87" s="31">
        <v>769662.05</v>
      </c>
      <c r="H87" s="31">
        <v>294903.19919999997</v>
      </c>
      <c r="I87" s="32" t="s">
        <v>104</v>
      </c>
      <c r="J87" s="32" t="s">
        <v>104</v>
      </c>
      <c r="K87" s="32" t="s">
        <v>104</v>
      </c>
      <c r="L87" s="32" t="s">
        <v>141</v>
      </c>
      <c r="M87" s="32" t="s">
        <v>107</v>
      </c>
      <c r="N87" s="32" t="s">
        <v>108</v>
      </c>
      <c r="O87" s="32" t="s">
        <v>116</v>
      </c>
      <c r="P87" s="31">
        <v>1360</v>
      </c>
      <c r="Q87" s="31">
        <v>566.130058823529</v>
      </c>
      <c r="R87" s="31">
        <v>9454</v>
      </c>
      <c r="S87" s="31">
        <v>6.9514699999999996</v>
      </c>
      <c r="T87" s="31">
        <v>769936.88</v>
      </c>
      <c r="U87" s="31">
        <v>270155.86170000001</v>
      </c>
      <c r="V87" s="32" t="s">
        <v>104</v>
      </c>
      <c r="W87" s="32" t="s">
        <v>104</v>
      </c>
      <c r="X87" s="32" t="s">
        <v>104</v>
      </c>
      <c r="Y87" s="32" t="s">
        <v>142</v>
      </c>
      <c r="Z87" s="32" t="s">
        <v>114</v>
      </c>
      <c r="AA87" s="32" t="s">
        <v>116</v>
      </c>
      <c r="AB87" s="32" t="s">
        <v>116</v>
      </c>
      <c r="AC87" s="31">
        <v>935</v>
      </c>
      <c r="AD87" s="31">
        <v>297.76845989304798</v>
      </c>
      <c r="AE87" s="31">
        <v>4025</v>
      </c>
      <c r="AF87" s="31">
        <v>4.3048120000000001</v>
      </c>
      <c r="AG87" s="31">
        <v>278413.51</v>
      </c>
      <c r="AH87" s="31">
        <v>115967.63280000001</v>
      </c>
      <c r="AI87" s="32" t="s">
        <v>105</v>
      </c>
      <c r="AJ87" s="32" t="s">
        <v>105</v>
      </c>
      <c r="AK87" s="32" t="s">
        <v>105</v>
      </c>
      <c r="AL87" s="32" t="s">
        <v>143</v>
      </c>
      <c r="AM87" s="32" t="s">
        <v>107</v>
      </c>
      <c r="AN87" s="32" t="s">
        <v>122</v>
      </c>
      <c r="AO87" s="32" t="s">
        <v>122</v>
      </c>
    </row>
    <row r="88" spans="1:41" x14ac:dyDescent="0.25">
      <c r="A88" s="31" t="s">
        <v>144</v>
      </c>
      <c r="B88" s="31">
        <v>1215</v>
      </c>
      <c r="C88" s="57">
        <f t="shared" si="1"/>
        <v>5.1033266129032258E-2</v>
      </c>
      <c r="D88" s="31">
        <v>491.57516872427902</v>
      </c>
      <c r="E88" s="31">
        <v>5939</v>
      </c>
      <c r="F88" s="31">
        <v>4.8880650000000001</v>
      </c>
      <c r="G88" s="31">
        <v>597263.82999999996</v>
      </c>
      <c r="H88" s="31">
        <v>204125.1237</v>
      </c>
      <c r="I88" s="32" t="s">
        <v>105</v>
      </c>
      <c r="J88" s="32" t="s">
        <v>105</v>
      </c>
      <c r="K88" s="32" t="s">
        <v>104</v>
      </c>
      <c r="L88" s="32" t="s">
        <v>146</v>
      </c>
      <c r="M88" s="32" t="s">
        <v>128</v>
      </c>
      <c r="N88" s="32" t="s">
        <v>147</v>
      </c>
      <c r="O88" s="32" t="s">
        <v>109</v>
      </c>
      <c r="P88" s="31">
        <v>1244</v>
      </c>
      <c r="Q88" s="31">
        <v>620.61554662379399</v>
      </c>
      <c r="R88" s="31">
        <v>7882</v>
      </c>
      <c r="S88" s="31">
        <v>6.3360120000000002</v>
      </c>
      <c r="T88" s="31">
        <v>772045.74</v>
      </c>
      <c r="U88" s="31">
        <v>236833.6012</v>
      </c>
      <c r="V88" s="32" t="s">
        <v>104</v>
      </c>
      <c r="W88" s="32" t="s">
        <v>104</v>
      </c>
      <c r="X88" s="32" t="s">
        <v>104</v>
      </c>
      <c r="Y88" s="32" t="s">
        <v>148</v>
      </c>
      <c r="Z88" s="32" t="s">
        <v>114</v>
      </c>
      <c r="AA88" s="32" t="s">
        <v>149</v>
      </c>
      <c r="AB88" s="32" t="s">
        <v>116</v>
      </c>
      <c r="AC88" s="31">
        <v>848</v>
      </c>
      <c r="AD88" s="31">
        <v>307.24417452830102</v>
      </c>
      <c r="AE88" s="31">
        <v>2723</v>
      </c>
      <c r="AF88" s="31">
        <v>3.211084</v>
      </c>
      <c r="AG88" s="31">
        <v>260543.06</v>
      </c>
      <c r="AH88" s="31">
        <v>98110.831999999995</v>
      </c>
      <c r="AI88" s="32" t="s">
        <v>105</v>
      </c>
      <c r="AJ88" s="32" t="s">
        <v>105</v>
      </c>
      <c r="AK88" s="32" t="s">
        <v>105</v>
      </c>
      <c r="AL88" s="32" t="s">
        <v>143</v>
      </c>
      <c r="AM88" s="32" t="s">
        <v>150</v>
      </c>
      <c r="AN88" s="32" t="s">
        <v>108</v>
      </c>
      <c r="AO88" s="32" t="s">
        <v>151</v>
      </c>
    </row>
    <row r="89" spans="1:41" x14ac:dyDescent="0.25">
      <c r="A89" s="31" t="s">
        <v>152</v>
      </c>
      <c r="B89" s="31">
        <v>1177</v>
      </c>
      <c r="C89" s="57">
        <f t="shared" si="1"/>
        <v>4.9437163978494625E-2</v>
      </c>
      <c r="D89" s="31">
        <v>276.563143585386</v>
      </c>
      <c r="E89" s="31">
        <v>3839</v>
      </c>
      <c r="F89" s="31">
        <v>3.261682</v>
      </c>
      <c r="G89" s="31">
        <v>325514.82</v>
      </c>
      <c r="H89" s="31">
        <v>125193.76089999999</v>
      </c>
      <c r="I89" s="32" t="s">
        <v>120</v>
      </c>
      <c r="J89" s="32" t="s">
        <v>120</v>
      </c>
      <c r="K89" s="32" t="s">
        <v>104</v>
      </c>
      <c r="L89" s="32" t="s">
        <v>155</v>
      </c>
      <c r="M89" s="32" t="s">
        <v>154</v>
      </c>
      <c r="N89" s="32" t="s">
        <v>108</v>
      </c>
      <c r="O89" s="32" t="s">
        <v>156</v>
      </c>
      <c r="P89" s="31">
        <v>875</v>
      </c>
      <c r="Q89" s="31">
        <v>313.62429714285702</v>
      </c>
      <c r="R89" s="31">
        <v>2955</v>
      </c>
      <c r="S89" s="31">
        <v>3.3771420000000001</v>
      </c>
      <c r="T89" s="31">
        <v>274421.26</v>
      </c>
      <c r="U89" s="31">
        <v>101760.8394</v>
      </c>
      <c r="V89" s="32" t="s">
        <v>104</v>
      </c>
      <c r="W89" s="32" t="s">
        <v>104</v>
      </c>
      <c r="X89" s="32" t="s">
        <v>104</v>
      </c>
      <c r="Y89" s="32" t="s">
        <v>146</v>
      </c>
      <c r="Z89" s="32" t="s">
        <v>157</v>
      </c>
      <c r="AA89" s="32" t="s">
        <v>149</v>
      </c>
      <c r="AB89" s="32" t="s">
        <v>138</v>
      </c>
      <c r="AC89" s="31">
        <v>971</v>
      </c>
      <c r="AD89" s="31">
        <v>223.05084449021601</v>
      </c>
      <c r="AE89" s="31">
        <v>2187</v>
      </c>
      <c r="AF89" s="31">
        <v>2.2523170000000001</v>
      </c>
      <c r="AG89" s="31">
        <v>216582.37</v>
      </c>
      <c r="AH89" s="31">
        <v>88785.245899999994</v>
      </c>
      <c r="AI89" s="32" t="s">
        <v>120</v>
      </c>
      <c r="AJ89" s="32" t="s">
        <v>120</v>
      </c>
      <c r="AK89" s="32" t="s">
        <v>120</v>
      </c>
      <c r="AL89" s="32" t="s">
        <v>158</v>
      </c>
      <c r="AM89" s="32" t="s">
        <v>154</v>
      </c>
      <c r="AN89" s="32" t="s">
        <v>159</v>
      </c>
      <c r="AO89" s="32" t="s">
        <v>122</v>
      </c>
    </row>
    <row r="90" spans="1:41" x14ac:dyDescent="0.25">
      <c r="A90" s="31" t="s">
        <v>160</v>
      </c>
      <c r="B90" s="31">
        <v>1600</v>
      </c>
      <c r="C90" s="57">
        <f t="shared" si="1"/>
        <v>6.7204301075268813E-2</v>
      </c>
      <c r="D90" s="31">
        <v>425.28818749999999</v>
      </c>
      <c r="E90" s="31">
        <v>6435</v>
      </c>
      <c r="F90" s="31">
        <v>4.0218749999999996</v>
      </c>
      <c r="G90" s="31">
        <v>680461.1</v>
      </c>
      <c r="H90" s="31">
        <v>232529.78049999999</v>
      </c>
      <c r="I90" s="32" t="s">
        <v>104</v>
      </c>
      <c r="J90" s="32" t="s">
        <v>104</v>
      </c>
      <c r="K90" s="32" t="s">
        <v>104</v>
      </c>
      <c r="L90" s="32" t="s">
        <v>162</v>
      </c>
      <c r="M90" s="32" t="s">
        <v>128</v>
      </c>
      <c r="N90" s="32" t="s">
        <v>108</v>
      </c>
      <c r="O90" s="32" t="s">
        <v>116</v>
      </c>
      <c r="P90" s="31">
        <v>1037</v>
      </c>
      <c r="Q90" s="31">
        <v>431.113895853423</v>
      </c>
      <c r="R90" s="31">
        <v>4570</v>
      </c>
      <c r="S90" s="31">
        <v>4.4069430000000001</v>
      </c>
      <c r="T90" s="31">
        <v>447065.11</v>
      </c>
      <c r="U90" s="31">
        <v>154002.97469999999</v>
      </c>
      <c r="V90" s="32" t="s">
        <v>104</v>
      </c>
      <c r="W90" s="32" t="s">
        <v>104</v>
      </c>
      <c r="X90" s="32" t="s">
        <v>104</v>
      </c>
      <c r="Y90" s="32" t="s">
        <v>148</v>
      </c>
      <c r="Z90" s="32" t="s">
        <v>114</v>
      </c>
      <c r="AA90" s="32" t="s">
        <v>116</v>
      </c>
      <c r="AB90" s="32" t="s">
        <v>116</v>
      </c>
      <c r="AC90" s="31">
        <v>1781</v>
      </c>
      <c r="AD90" s="31">
        <v>319.83808534531101</v>
      </c>
      <c r="AE90" s="31">
        <v>5547</v>
      </c>
      <c r="AF90" s="31">
        <v>3.1145420000000001</v>
      </c>
      <c r="AG90" s="31">
        <v>569631.63</v>
      </c>
      <c r="AH90" s="31">
        <v>208104.7622</v>
      </c>
      <c r="AI90" s="32" t="s">
        <v>105</v>
      </c>
      <c r="AJ90" s="32" t="s">
        <v>105</v>
      </c>
      <c r="AK90" s="32" t="s">
        <v>105</v>
      </c>
      <c r="AL90" s="32" t="s">
        <v>163</v>
      </c>
      <c r="AM90" s="32" t="s">
        <v>107</v>
      </c>
      <c r="AN90" s="32" t="s">
        <v>108</v>
      </c>
      <c r="AO90" s="32" t="s">
        <v>164</v>
      </c>
    </row>
    <row r="91" spans="1:41" x14ac:dyDescent="0.25">
      <c r="A91" s="31" t="s">
        <v>165</v>
      </c>
      <c r="B91" s="31">
        <v>1468</v>
      </c>
      <c r="C91" s="57">
        <f t="shared" si="1"/>
        <v>6.1659946236559141E-2</v>
      </c>
      <c r="D91" s="31">
        <v>372.712513623978</v>
      </c>
      <c r="E91" s="31">
        <v>5647</v>
      </c>
      <c r="F91" s="31">
        <v>3.84673</v>
      </c>
      <c r="G91" s="31">
        <v>547141.97</v>
      </c>
      <c r="H91" s="31">
        <v>192406.527</v>
      </c>
      <c r="I91" s="32" t="s">
        <v>105</v>
      </c>
      <c r="J91" s="32" t="s">
        <v>105</v>
      </c>
      <c r="K91" s="32" t="s">
        <v>105</v>
      </c>
      <c r="L91" s="32" t="s">
        <v>168</v>
      </c>
      <c r="M91" s="32" t="s">
        <v>167</v>
      </c>
      <c r="N91" s="32" t="s">
        <v>108</v>
      </c>
      <c r="O91" s="32" t="s">
        <v>169</v>
      </c>
      <c r="P91" s="31">
        <v>1355</v>
      </c>
      <c r="Q91" s="31">
        <v>419.74793357933498</v>
      </c>
      <c r="R91" s="31">
        <v>5815</v>
      </c>
      <c r="S91" s="31">
        <v>4.291512</v>
      </c>
      <c r="T91" s="31">
        <v>568758.44999999995</v>
      </c>
      <c r="U91" s="31">
        <v>189191.76639999999</v>
      </c>
      <c r="V91" s="32" t="s">
        <v>104</v>
      </c>
      <c r="W91" s="32" t="s">
        <v>104</v>
      </c>
      <c r="X91" s="32" t="s">
        <v>104</v>
      </c>
      <c r="Y91" s="32" t="s">
        <v>170</v>
      </c>
      <c r="Z91" s="32" t="s">
        <v>167</v>
      </c>
      <c r="AA91" s="32" t="s">
        <v>108</v>
      </c>
      <c r="AB91" s="32" t="s">
        <v>149</v>
      </c>
      <c r="AC91" s="31">
        <v>1232</v>
      </c>
      <c r="AD91" s="31">
        <v>242.74570616883099</v>
      </c>
      <c r="AE91" s="31">
        <v>3240</v>
      </c>
      <c r="AF91" s="31">
        <v>2.6298699999999999</v>
      </c>
      <c r="AG91" s="31">
        <v>299062.71000000002</v>
      </c>
      <c r="AH91" s="31">
        <v>117977.0626</v>
      </c>
      <c r="AI91" s="32" t="s">
        <v>105</v>
      </c>
      <c r="AJ91" s="32" t="s">
        <v>105</v>
      </c>
      <c r="AK91" s="32" t="s">
        <v>105</v>
      </c>
      <c r="AL91" s="32" t="s">
        <v>171</v>
      </c>
      <c r="AM91" s="32" t="s">
        <v>167</v>
      </c>
      <c r="AN91" s="32" t="s">
        <v>108</v>
      </c>
      <c r="AO91" s="32" t="s">
        <v>122</v>
      </c>
    </row>
    <row r="92" spans="1:41" x14ac:dyDescent="0.25">
      <c r="A92" s="31" t="s">
        <v>172</v>
      </c>
      <c r="B92" s="31">
        <v>1554</v>
      </c>
      <c r="C92" s="57">
        <f t="shared" si="1"/>
        <v>6.5272177419354843E-2</v>
      </c>
      <c r="D92" s="31">
        <v>440.324195624195</v>
      </c>
      <c r="E92" s="31">
        <v>9008</v>
      </c>
      <c r="F92" s="31">
        <v>5.7966530000000001</v>
      </c>
      <c r="G92" s="31">
        <v>684263.8</v>
      </c>
      <c r="H92" s="31">
        <v>239586.39540000001</v>
      </c>
      <c r="I92" s="32" t="s">
        <v>104</v>
      </c>
      <c r="J92" s="32" t="s">
        <v>104</v>
      </c>
      <c r="K92" s="32" t="s">
        <v>104</v>
      </c>
      <c r="L92" s="32" t="s">
        <v>142</v>
      </c>
      <c r="M92" s="32" t="s">
        <v>128</v>
      </c>
      <c r="N92" s="32" t="s">
        <v>108</v>
      </c>
      <c r="O92" s="32" t="s">
        <v>116</v>
      </c>
      <c r="P92" s="31">
        <v>1432</v>
      </c>
      <c r="Q92" s="31">
        <v>469.93916201117298</v>
      </c>
      <c r="R92" s="31">
        <v>9310</v>
      </c>
      <c r="S92" s="31">
        <v>6.5013959999999997</v>
      </c>
      <c r="T92" s="31">
        <v>672952.88</v>
      </c>
      <c r="U92" s="31">
        <v>235236.9798</v>
      </c>
      <c r="V92" s="32" t="s">
        <v>104</v>
      </c>
      <c r="W92" s="32" t="s">
        <v>104</v>
      </c>
      <c r="X92" s="32" t="s">
        <v>104</v>
      </c>
      <c r="Y92" s="32" t="s">
        <v>142</v>
      </c>
      <c r="Z92" s="32" t="s">
        <v>114</v>
      </c>
      <c r="AA92" s="32" t="s">
        <v>112</v>
      </c>
      <c r="AB92" s="32" t="s">
        <v>116</v>
      </c>
      <c r="AC92" s="31">
        <v>1341</v>
      </c>
      <c r="AD92" s="31">
        <v>380.027785234899</v>
      </c>
      <c r="AE92" s="31">
        <v>6867</v>
      </c>
      <c r="AF92" s="31">
        <v>5.1208049999999998</v>
      </c>
      <c r="AG92" s="31">
        <v>509617.26</v>
      </c>
      <c r="AH92" s="31">
        <v>188155.46059999999</v>
      </c>
      <c r="AI92" s="32" t="s">
        <v>120</v>
      </c>
      <c r="AJ92" s="32" t="s">
        <v>120</v>
      </c>
      <c r="AK92" s="32" t="s">
        <v>105</v>
      </c>
      <c r="AL92" s="32" t="s">
        <v>174</v>
      </c>
      <c r="AM92" s="32" t="s">
        <v>175</v>
      </c>
      <c r="AN92" s="32" t="s">
        <v>108</v>
      </c>
      <c r="AO92" s="32" t="s">
        <v>122</v>
      </c>
    </row>
    <row r="93" spans="1:41" x14ac:dyDescent="0.25">
      <c r="A93" s="31" t="s">
        <v>176</v>
      </c>
      <c r="B93" s="31">
        <v>1407</v>
      </c>
      <c r="C93" s="57">
        <f t="shared" si="1"/>
        <v>5.9097782258064516E-2</v>
      </c>
      <c r="D93" s="31">
        <v>483.82644633972899</v>
      </c>
      <c r="E93" s="31">
        <v>8521</v>
      </c>
      <c r="F93" s="31">
        <v>6.0561470000000002</v>
      </c>
      <c r="G93" s="31">
        <v>680743.81</v>
      </c>
      <c r="H93" s="31">
        <v>221263.79380000001</v>
      </c>
      <c r="I93" s="32" t="s">
        <v>104</v>
      </c>
      <c r="J93" s="32" t="s">
        <v>104</v>
      </c>
      <c r="K93" s="32" t="s">
        <v>104</v>
      </c>
      <c r="L93" s="32" t="s">
        <v>162</v>
      </c>
      <c r="M93" s="32" t="s">
        <v>137</v>
      </c>
      <c r="N93" s="32" t="s">
        <v>108</v>
      </c>
      <c r="O93" s="32" t="s">
        <v>178</v>
      </c>
      <c r="P93" s="31">
        <v>1183</v>
      </c>
      <c r="Q93" s="31">
        <v>531.84109044801301</v>
      </c>
      <c r="R93" s="31">
        <v>8224</v>
      </c>
      <c r="S93" s="31">
        <v>6.9518170000000001</v>
      </c>
      <c r="T93" s="31">
        <v>629168.01</v>
      </c>
      <c r="U93" s="31">
        <v>201078.9865</v>
      </c>
      <c r="V93" s="32" t="s">
        <v>104</v>
      </c>
      <c r="W93" s="32" t="s">
        <v>104</v>
      </c>
      <c r="X93" s="32" t="s">
        <v>104</v>
      </c>
      <c r="Y93" s="32" t="s">
        <v>179</v>
      </c>
      <c r="Z93" s="32" t="s">
        <v>180</v>
      </c>
      <c r="AA93" s="32" t="s">
        <v>112</v>
      </c>
      <c r="AB93" s="32" t="s">
        <v>116</v>
      </c>
      <c r="AC93" s="31">
        <v>1190</v>
      </c>
      <c r="AD93" s="31">
        <v>316.77272268907501</v>
      </c>
      <c r="AE93" s="31">
        <v>5231</v>
      </c>
      <c r="AF93" s="31">
        <v>4.3957980000000001</v>
      </c>
      <c r="AG93" s="31">
        <v>376959.54</v>
      </c>
      <c r="AH93" s="31">
        <v>142565.88500000001</v>
      </c>
      <c r="AI93" s="32" t="s">
        <v>105</v>
      </c>
      <c r="AJ93" s="32" t="s">
        <v>105</v>
      </c>
      <c r="AK93" s="32" t="s">
        <v>105</v>
      </c>
      <c r="AL93" s="32" t="s">
        <v>181</v>
      </c>
      <c r="AM93" s="32" t="s">
        <v>122</v>
      </c>
      <c r="AN93" s="32" t="s">
        <v>122</v>
      </c>
      <c r="AO93" s="32" t="s">
        <v>122</v>
      </c>
    </row>
    <row r="94" spans="1:41" x14ac:dyDescent="0.25">
      <c r="A94" s="31" t="s">
        <v>182</v>
      </c>
      <c r="B94" s="31">
        <v>1202</v>
      </c>
      <c r="C94" s="57">
        <f t="shared" si="1"/>
        <v>5.0487231182795696E-2</v>
      </c>
      <c r="D94" s="31">
        <v>411.35323627287801</v>
      </c>
      <c r="E94" s="31">
        <v>5721</v>
      </c>
      <c r="F94" s="31">
        <v>4.7595669999999997</v>
      </c>
      <c r="G94" s="31">
        <v>494446.59</v>
      </c>
      <c r="H94" s="31">
        <v>151678.2107</v>
      </c>
      <c r="I94" s="32" t="s">
        <v>104</v>
      </c>
      <c r="J94" s="32" t="s">
        <v>104</v>
      </c>
      <c r="K94" s="32" t="s">
        <v>104</v>
      </c>
      <c r="L94" s="32" t="s">
        <v>142</v>
      </c>
      <c r="M94" s="32" t="s">
        <v>107</v>
      </c>
      <c r="N94" s="32" t="s">
        <v>108</v>
      </c>
      <c r="O94" s="32" t="s">
        <v>184</v>
      </c>
      <c r="P94" s="31">
        <v>1279</v>
      </c>
      <c r="Q94" s="31">
        <v>454.908616106333</v>
      </c>
      <c r="R94" s="31">
        <v>6957</v>
      </c>
      <c r="S94" s="31">
        <v>5.4394049999999998</v>
      </c>
      <c r="T94" s="31">
        <v>581828.12</v>
      </c>
      <c r="U94" s="31">
        <v>178476.06529999999</v>
      </c>
      <c r="V94" s="32" t="s">
        <v>104</v>
      </c>
      <c r="W94" s="32" t="s">
        <v>104</v>
      </c>
      <c r="X94" s="32" t="s">
        <v>104</v>
      </c>
      <c r="Y94" s="32" t="s">
        <v>142</v>
      </c>
      <c r="Z94" s="32" t="s">
        <v>114</v>
      </c>
      <c r="AA94" s="32" t="s">
        <v>108</v>
      </c>
      <c r="AB94" s="32" t="s">
        <v>151</v>
      </c>
      <c r="AC94" s="31">
        <v>1011</v>
      </c>
      <c r="AD94" s="31">
        <v>229.60038575667599</v>
      </c>
      <c r="AE94" s="31">
        <v>2781</v>
      </c>
      <c r="AF94" s="31">
        <v>2.7507410000000001</v>
      </c>
      <c r="AG94" s="31">
        <v>232125.99</v>
      </c>
      <c r="AH94" s="31">
        <v>92138.760299999994</v>
      </c>
      <c r="AI94" s="32" t="s">
        <v>105</v>
      </c>
      <c r="AJ94" s="32" t="s">
        <v>105</v>
      </c>
      <c r="AK94" s="32" t="s">
        <v>105</v>
      </c>
      <c r="AL94" s="32" t="s">
        <v>158</v>
      </c>
      <c r="AM94" s="32" t="s">
        <v>107</v>
      </c>
      <c r="AN94" s="32" t="s">
        <v>108</v>
      </c>
      <c r="AO94" s="32" t="s">
        <v>169</v>
      </c>
    </row>
    <row r="95" spans="1:41" x14ac:dyDescent="0.25">
      <c r="A95" s="31" t="s">
        <v>185</v>
      </c>
      <c r="B95" s="31">
        <v>235</v>
      </c>
      <c r="C95" s="57">
        <f t="shared" si="1"/>
        <v>9.8706317204301074E-3</v>
      </c>
      <c r="D95" s="31">
        <v>175.88306382978701</v>
      </c>
      <c r="E95" s="31">
        <v>498</v>
      </c>
      <c r="F95" s="31">
        <v>2.119148</v>
      </c>
      <c r="G95" s="31">
        <v>41332.519999999997</v>
      </c>
      <c r="H95" s="31">
        <v>9076.5046000000002</v>
      </c>
      <c r="I95" s="32" t="s">
        <v>104</v>
      </c>
      <c r="J95" s="32" t="s">
        <v>104</v>
      </c>
      <c r="K95" s="32" t="s">
        <v>104</v>
      </c>
      <c r="L95" s="32" t="s">
        <v>189</v>
      </c>
      <c r="M95" s="32" t="s">
        <v>187</v>
      </c>
      <c r="N95" s="32" t="s">
        <v>190</v>
      </c>
      <c r="O95" s="32" t="s">
        <v>191</v>
      </c>
      <c r="P95" s="31">
        <v>543</v>
      </c>
      <c r="Q95" s="31">
        <v>189.61788213627901</v>
      </c>
      <c r="R95" s="31">
        <v>1372</v>
      </c>
      <c r="S95" s="31">
        <v>2.5267029999999999</v>
      </c>
      <c r="T95" s="31">
        <v>102962.51</v>
      </c>
      <c r="U95" s="31">
        <v>23889.130799999999</v>
      </c>
      <c r="V95" s="32" t="s">
        <v>104</v>
      </c>
      <c r="W95" s="32" t="s">
        <v>104</v>
      </c>
      <c r="X95" s="32" t="s">
        <v>104</v>
      </c>
      <c r="Y95" s="32" t="s">
        <v>192</v>
      </c>
      <c r="Z95" s="32" t="s">
        <v>193</v>
      </c>
      <c r="AA95" s="32" t="s">
        <v>169</v>
      </c>
      <c r="AB95" s="32" t="s">
        <v>184</v>
      </c>
      <c r="AC95" s="31">
        <v>131</v>
      </c>
      <c r="AD95" s="31">
        <v>214.31229007633499</v>
      </c>
      <c r="AE95" s="31">
        <v>274</v>
      </c>
      <c r="AF95" s="31">
        <v>2.0916030000000001</v>
      </c>
      <c r="AG95" s="31">
        <v>28074.91</v>
      </c>
      <c r="AH95" s="31">
        <v>7108.7659000000003</v>
      </c>
      <c r="AI95" s="32" t="s">
        <v>105</v>
      </c>
      <c r="AJ95" s="32" t="s">
        <v>105</v>
      </c>
      <c r="AK95" s="32" t="s">
        <v>104</v>
      </c>
      <c r="AL95" s="32" t="s">
        <v>194</v>
      </c>
      <c r="AM95" s="32" t="s">
        <v>195</v>
      </c>
      <c r="AN95" s="32" t="s">
        <v>108</v>
      </c>
      <c r="AO95" s="32" t="s">
        <v>196</v>
      </c>
    </row>
    <row r="96" spans="1:41" x14ac:dyDescent="0.25">
      <c r="A96" s="31" t="s">
        <v>75</v>
      </c>
      <c r="B96" s="31">
        <v>23808</v>
      </c>
      <c r="C96" s="58"/>
      <c r="D96" s="31">
        <v>5738.5988100520799</v>
      </c>
      <c r="E96" s="31">
        <v>117178</v>
      </c>
      <c r="F96" s="31">
        <v>61.015264000000002</v>
      </c>
      <c r="G96" s="31">
        <v>11796564</v>
      </c>
      <c r="H96" s="31">
        <v>3721768.5432000002</v>
      </c>
      <c r="I96" s="31"/>
      <c r="J96" s="31"/>
      <c r="K96" s="31"/>
      <c r="L96" s="31"/>
      <c r="M96" s="31"/>
      <c r="N96" s="31"/>
      <c r="O96" s="31"/>
      <c r="P96" s="31">
        <v>25521</v>
      </c>
      <c r="Q96" s="31">
        <v>6501.7099401358</v>
      </c>
      <c r="R96" s="31">
        <v>145416</v>
      </c>
      <c r="S96" s="31">
        <v>71.003417999999996</v>
      </c>
      <c r="T96" s="31">
        <v>14907147.49</v>
      </c>
      <c r="U96" s="31">
        <v>4531825.4617999997</v>
      </c>
      <c r="V96" s="31"/>
      <c r="W96" s="31"/>
      <c r="X96" s="31"/>
      <c r="Y96" s="31"/>
      <c r="Z96" s="31"/>
      <c r="AA96" s="31"/>
      <c r="AB96" s="31"/>
      <c r="AC96" s="31">
        <v>13923</v>
      </c>
      <c r="AD96" s="31">
        <v>3837.5340734358301</v>
      </c>
      <c r="AE96" s="31">
        <v>47195</v>
      </c>
      <c r="AF96" s="31">
        <v>42.894433999999997</v>
      </c>
      <c r="AG96" s="31">
        <v>4265960.79</v>
      </c>
      <c r="AH96" s="31">
        <v>1539712.2433</v>
      </c>
      <c r="AI96" s="31"/>
      <c r="AJ96" s="31"/>
      <c r="AK96" s="31"/>
      <c r="AL96" s="31"/>
      <c r="AM96" s="31"/>
      <c r="AN96" s="31"/>
      <c r="AO96" s="31"/>
    </row>
    <row r="99" spans="1:28" x14ac:dyDescent="0.25">
      <c r="A99" s="29"/>
      <c r="B99" s="83" t="s">
        <v>113</v>
      </c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 t="s">
        <v>38</v>
      </c>
      <c r="Q99" s="83"/>
      <c r="R99" s="83"/>
      <c r="S99" s="83"/>
      <c r="T99" s="83"/>
      <c r="U99" s="83"/>
      <c r="V99" s="29"/>
      <c r="W99" s="29"/>
      <c r="X99" s="29"/>
      <c r="Y99" s="29"/>
      <c r="Z99" s="29"/>
      <c r="AA99" s="29"/>
      <c r="AB99" s="29"/>
    </row>
    <row r="100" spans="1:28" x14ac:dyDescent="0.25">
      <c r="A100" s="30" t="s">
        <v>89</v>
      </c>
      <c r="B100" s="30" t="s">
        <v>3</v>
      </c>
      <c r="C100" s="56" t="s">
        <v>268</v>
      </c>
      <c r="D100" s="30" t="s">
        <v>91</v>
      </c>
      <c r="E100" s="30" t="s">
        <v>92</v>
      </c>
      <c r="F100" s="30" t="s">
        <v>34</v>
      </c>
      <c r="G100" s="30" t="s">
        <v>93</v>
      </c>
      <c r="H100" s="30" t="s">
        <v>94</v>
      </c>
      <c r="I100" s="8" t="s">
        <v>95</v>
      </c>
      <c r="J100" s="8" t="s">
        <v>96</v>
      </c>
      <c r="K100" s="8" t="s">
        <v>97</v>
      </c>
      <c r="L100" s="8" t="s">
        <v>98</v>
      </c>
      <c r="M100" s="8" t="s">
        <v>99</v>
      </c>
      <c r="N100" s="8" t="s">
        <v>100</v>
      </c>
      <c r="O100" s="8" t="s">
        <v>101</v>
      </c>
      <c r="P100" s="30" t="s">
        <v>3</v>
      </c>
      <c r="Q100" s="30" t="s">
        <v>91</v>
      </c>
      <c r="R100" s="30" t="s">
        <v>92</v>
      </c>
      <c r="S100" s="30" t="s">
        <v>34</v>
      </c>
      <c r="T100" s="30" t="s">
        <v>93</v>
      </c>
      <c r="U100" s="30" t="s">
        <v>94</v>
      </c>
      <c r="V100" s="8" t="s">
        <v>95</v>
      </c>
      <c r="W100" s="8" t="s">
        <v>96</v>
      </c>
      <c r="X100" s="8" t="s">
        <v>97</v>
      </c>
      <c r="Y100" s="8" t="s">
        <v>98</v>
      </c>
      <c r="Z100" s="8" t="s">
        <v>99</v>
      </c>
      <c r="AA100" s="8" t="s">
        <v>100</v>
      </c>
      <c r="AB100" s="8" t="s">
        <v>101</v>
      </c>
    </row>
    <row r="101" spans="1:28" x14ac:dyDescent="0.25">
      <c r="A101" s="31" t="s">
        <v>102</v>
      </c>
      <c r="B101" s="31">
        <v>2059</v>
      </c>
      <c r="C101" s="57">
        <f>B101/$B$114</f>
        <v>8.0678656792445444E-2</v>
      </c>
      <c r="D101" s="31">
        <v>740.79953861097601</v>
      </c>
      <c r="E101" s="31">
        <v>15252</v>
      </c>
      <c r="F101" s="31">
        <v>7.4074790000000004</v>
      </c>
      <c r="G101" s="31">
        <v>1525306.25</v>
      </c>
      <c r="H101" s="31">
        <v>505862.68320000003</v>
      </c>
      <c r="I101" s="32" t="s">
        <v>104</v>
      </c>
      <c r="J101" s="32" t="s">
        <v>104</v>
      </c>
      <c r="K101" s="32" t="s">
        <v>104</v>
      </c>
      <c r="L101" s="32" t="s">
        <v>111</v>
      </c>
      <c r="M101" s="32" t="s">
        <v>114</v>
      </c>
      <c r="N101" s="32" t="s">
        <v>115</v>
      </c>
      <c r="O101" s="32" t="s">
        <v>116</v>
      </c>
      <c r="P101" s="31">
        <v>759</v>
      </c>
      <c r="Q101" s="31">
        <v>342.51801054018398</v>
      </c>
      <c r="R101" s="31">
        <v>2906</v>
      </c>
      <c r="S101" s="31">
        <v>3.828722</v>
      </c>
      <c r="T101" s="31">
        <v>259971.17</v>
      </c>
      <c r="U101" s="31">
        <v>87832.448000000004</v>
      </c>
      <c r="V101" s="32" t="s">
        <v>105</v>
      </c>
      <c r="W101" s="32" t="s">
        <v>105</v>
      </c>
      <c r="X101" s="32" t="s">
        <v>105</v>
      </c>
      <c r="Y101" s="32" t="s">
        <v>117</v>
      </c>
      <c r="Z101" s="32" t="s">
        <v>118</v>
      </c>
      <c r="AA101" s="32" t="s">
        <v>108</v>
      </c>
      <c r="AB101" s="32" t="s">
        <v>108</v>
      </c>
    </row>
    <row r="102" spans="1:28" x14ac:dyDescent="0.25">
      <c r="A102" s="31" t="s">
        <v>119</v>
      </c>
      <c r="B102" s="31">
        <v>7002</v>
      </c>
      <c r="C102" s="57">
        <f t="shared" ref="C102:C113" si="2">B102/$B$114</f>
        <v>0.27436228987892325</v>
      </c>
      <c r="D102" s="31">
        <v>800.79890602684895</v>
      </c>
      <c r="E102" s="31">
        <v>39119</v>
      </c>
      <c r="F102" s="31">
        <v>5.5868320000000002</v>
      </c>
      <c r="G102" s="31">
        <v>5607193.9400000004</v>
      </c>
      <c r="H102" s="31">
        <v>1458856.8824</v>
      </c>
      <c r="I102" s="32" t="s">
        <v>104</v>
      </c>
      <c r="J102" s="32" t="s">
        <v>104</v>
      </c>
      <c r="K102" s="32" t="s">
        <v>104</v>
      </c>
      <c r="L102" s="32" t="s">
        <v>123</v>
      </c>
      <c r="M102" s="32" t="s">
        <v>114</v>
      </c>
      <c r="N102" s="32" t="s">
        <v>121</v>
      </c>
      <c r="O102" s="32" t="s">
        <v>116</v>
      </c>
      <c r="P102" s="31">
        <v>1627</v>
      </c>
      <c r="Q102" s="31">
        <v>404.08872771972898</v>
      </c>
      <c r="R102" s="31">
        <v>4752</v>
      </c>
      <c r="S102" s="31">
        <v>2.920712</v>
      </c>
      <c r="T102" s="31">
        <v>657452.36</v>
      </c>
      <c r="U102" s="31">
        <v>174593.4718</v>
      </c>
      <c r="V102" s="32" t="s">
        <v>120</v>
      </c>
      <c r="W102" s="32" t="s">
        <v>120</v>
      </c>
      <c r="X102" s="32" t="s">
        <v>120</v>
      </c>
      <c r="Y102" s="32" t="s">
        <v>124</v>
      </c>
      <c r="Z102" s="32" t="s">
        <v>125</v>
      </c>
      <c r="AA102" s="32" t="s">
        <v>108</v>
      </c>
      <c r="AB102" s="32" t="s">
        <v>122</v>
      </c>
    </row>
    <row r="103" spans="1:28" x14ac:dyDescent="0.25">
      <c r="A103" s="31" t="s">
        <v>126</v>
      </c>
      <c r="B103" s="31">
        <v>3205</v>
      </c>
      <c r="C103" s="57">
        <f t="shared" si="2"/>
        <v>0.12558285333646801</v>
      </c>
      <c r="D103" s="31">
        <v>460.487098283931</v>
      </c>
      <c r="E103" s="31">
        <v>17651</v>
      </c>
      <c r="F103" s="31">
        <v>5.5073319999999999</v>
      </c>
      <c r="G103" s="31">
        <v>1475861.15</v>
      </c>
      <c r="H103" s="31">
        <v>476993.76610000001</v>
      </c>
      <c r="I103" s="32" t="s">
        <v>104</v>
      </c>
      <c r="J103" s="32" t="s">
        <v>104</v>
      </c>
      <c r="K103" s="32" t="s">
        <v>104</v>
      </c>
      <c r="L103" s="32" t="s">
        <v>131</v>
      </c>
      <c r="M103" s="32" t="s">
        <v>114</v>
      </c>
      <c r="N103" s="32" t="s">
        <v>115</v>
      </c>
      <c r="O103" s="32" t="s">
        <v>116</v>
      </c>
      <c r="P103" s="31">
        <v>1330</v>
      </c>
      <c r="Q103" s="31">
        <v>263.47865413533799</v>
      </c>
      <c r="R103" s="31">
        <v>4371</v>
      </c>
      <c r="S103" s="31">
        <v>3.2864659999999999</v>
      </c>
      <c r="T103" s="31">
        <v>350426.61</v>
      </c>
      <c r="U103" s="31">
        <v>138142.1888</v>
      </c>
      <c r="V103" s="32" t="s">
        <v>120</v>
      </c>
      <c r="W103" s="32" t="s">
        <v>120</v>
      </c>
      <c r="X103" s="32" t="s">
        <v>120</v>
      </c>
      <c r="Y103" s="32" t="s">
        <v>132</v>
      </c>
      <c r="Z103" s="32" t="s">
        <v>133</v>
      </c>
      <c r="AA103" s="32" t="s">
        <v>108</v>
      </c>
      <c r="AB103" s="32" t="s">
        <v>122</v>
      </c>
    </row>
    <row r="104" spans="1:28" x14ac:dyDescent="0.25">
      <c r="A104" s="31" t="s">
        <v>134</v>
      </c>
      <c r="B104" s="31">
        <v>2947</v>
      </c>
      <c r="C104" s="57">
        <f t="shared" si="2"/>
        <v>0.11547353160142627</v>
      </c>
      <c r="D104" s="31">
        <v>502.08591448931099</v>
      </c>
      <c r="E104" s="31">
        <v>16855</v>
      </c>
      <c r="F104" s="31">
        <v>5.7193750000000003</v>
      </c>
      <c r="G104" s="31">
        <v>1479647.19</v>
      </c>
      <c r="H104" s="31">
        <v>499485.92430000001</v>
      </c>
      <c r="I104" s="32" t="s">
        <v>104</v>
      </c>
      <c r="J104" s="32" t="s">
        <v>104</v>
      </c>
      <c r="K104" s="32" t="s">
        <v>104</v>
      </c>
      <c r="L104" s="32" t="s">
        <v>131</v>
      </c>
      <c r="M104" s="32" t="s">
        <v>114</v>
      </c>
      <c r="N104" s="32" t="s">
        <v>108</v>
      </c>
      <c r="O104" s="32" t="s">
        <v>116</v>
      </c>
      <c r="P104" s="31">
        <v>767</v>
      </c>
      <c r="Q104" s="31">
        <v>296.08822685788698</v>
      </c>
      <c r="R104" s="31">
        <v>2291</v>
      </c>
      <c r="S104" s="31">
        <v>2.9869620000000001</v>
      </c>
      <c r="T104" s="31">
        <v>227099.67</v>
      </c>
      <c r="U104" s="31">
        <v>80229.727400000003</v>
      </c>
      <c r="V104" s="32" t="s">
        <v>120</v>
      </c>
      <c r="W104" s="32" t="s">
        <v>120</v>
      </c>
      <c r="X104" s="32" t="s">
        <v>120</v>
      </c>
      <c r="Y104" s="32" t="s">
        <v>127</v>
      </c>
      <c r="Z104" s="32" t="s">
        <v>128</v>
      </c>
      <c r="AA104" s="32" t="s">
        <v>108</v>
      </c>
      <c r="AB104" s="32" t="s">
        <v>138</v>
      </c>
    </row>
    <row r="105" spans="1:28" x14ac:dyDescent="0.25">
      <c r="A105" s="31" t="s">
        <v>139</v>
      </c>
      <c r="B105" s="31">
        <v>1360</v>
      </c>
      <c r="C105" s="57">
        <f t="shared" si="2"/>
        <v>5.3289447905646332E-2</v>
      </c>
      <c r="D105" s="31">
        <v>566.130058823529</v>
      </c>
      <c r="E105" s="31">
        <v>9454</v>
      </c>
      <c r="F105" s="31">
        <v>6.9514699999999996</v>
      </c>
      <c r="G105" s="31">
        <v>769936.88</v>
      </c>
      <c r="H105" s="31">
        <v>270155.86170000001</v>
      </c>
      <c r="I105" s="32" t="s">
        <v>104</v>
      </c>
      <c r="J105" s="32" t="s">
        <v>104</v>
      </c>
      <c r="K105" s="32" t="s">
        <v>104</v>
      </c>
      <c r="L105" s="32" t="s">
        <v>142</v>
      </c>
      <c r="M105" s="32" t="s">
        <v>114</v>
      </c>
      <c r="N105" s="32" t="s">
        <v>116</v>
      </c>
      <c r="O105" s="32" t="s">
        <v>116</v>
      </c>
      <c r="P105" s="31">
        <v>935</v>
      </c>
      <c r="Q105" s="31">
        <v>297.76845989304798</v>
      </c>
      <c r="R105" s="31">
        <v>4025</v>
      </c>
      <c r="S105" s="31">
        <v>4.3048120000000001</v>
      </c>
      <c r="T105" s="31">
        <v>278413.51</v>
      </c>
      <c r="U105" s="31">
        <v>115967.63280000001</v>
      </c>
      <c r="V105" s="32" t="s">
        <v>105</v>
      </c>
      <c r="W105" s="32" t="s">
        <v>105</v>
      </c>
      <c r="X105" s="32" t="s">
        <v>105</v>
      </c>
      <c r="Y105" s="32" t="s">
        <v>143</v>
      </c>
      <c r="Z105" s="32" t="s">
        <v>107</v>
      </c>
      <c r="AA105" s="32" t="s">
        <v>122</v>
      </c>
      <c r="AB105" s="32" t="s">
        <v>122</v>
      </c>
    </row>
    <row r="106" spans="1:28" x14ac:dyDescent="0.25">
      <c r="A106" s="31" t="s">
        <v>144</v>
      </c>
      <c r="B106" s="31">
        <v>1244</v>
      </c>
      <c r="C106" s="57">
        <f t="shared" si="2"/>
        <v>4.8744171466635317E-2</v>
      </c>
      <c r="D106" s="31">
        <v>620.61554662379399</v>
      </c>
      <c r="E106" s="31">
        <v>7882</v>
      </c>
      <c r="F106" s="31">
        <v>6.3360120000000002</v>
      </c>
      <c r="G106" s="31">
        <v>772045.74</v>
      </c>
      <c r="H106" s="31">
        <v>236833.6012</v>
      </c>
      <c r="I106" s="32" t="s">
        <v>104</v>
      </c>
      <c r="J106" s="32" t="s">
        <v>104</v>
      </c>
      <c r="K106" s="32" t="s">
        <v>104</v>
      </c>
      <c r="L106" s="32" t="s">
        <v>148</v>
      </c>
      <c r="M106" s="32" t="s">
        <v>114</v>
      </c>
      <c r="N106" s="32" t="s">
        <v>149</v>
      </c>
      <c r="O106" s="32" t="s">
        <v>116</v>
      </c>
      <c r="P106" s="31">
        <v>848</v>
      </c>
      <c r="Q106" s="31">
        <v>307.24417452830102</v>
      </c>
      <c r="R106" s="31">
        <v>2723</v>
      </c>
      <c r="S106" s="31">
        <v>3.211084</v>
      </c>
      <c r="T106" s="31">
        <v>260543.06</v>
      </c>
      <c r="U106" s="31">
        <v>98110.831999999995</v>
      </c>
      <c r="V106" s="32" t="s">
        <v>105</v>
      </c>
      <c r="W106" s="32" t="s">
        <v>105</v>
      </c>
      <c r="X106" s="32" t="s">
        <v>105</v>
      </c>
      <c r="Y106" s="32" t="s">
        <v>143</v>
      </c>
      <c r="Z106" s="32" t="s">
        <v>150</v>
      </c>
      <c r="AA106" s="32" t="s">
        <v>108</v>
      </c>
      <c r="AB106" s="32" t="s">
        <v>151</v>
      </c>
    </row>
    <row r="107" spans="1:28" x14ac:dyDescent="0.25">
      <c r="A107" s="31" t="s">
        <v>152</v>
      </c>
      <c r="B107" s="31">
        <v>875</v>
      </c>
      <c r="C107" s="57">
        <f t="shared" si="2"/>
        <v>3.4285490380470983E-2</v>
      </c>
      <c r="D107" s="31">
        <v>313.62429714285702</v>
      </c>
      <c r="E107" s="31">
        <v>2955</v>
      </c>
      <c r="F107" s="31">
        <v>3.3771420000000001</v>
      </c>
      <c r="G107" s="31">
        <v>274421.26</v>
      </c>
      <c r="H107" s="31">
        <v>101760.8394</v>
      </c>
      <c r="I107" s="32" t="s">
        <v>104</v>
      </c>
      <c r="J107" s="32" t="s">
        <v>104</v>
      </c>
      <c r="K107" s="32" t="s">
        <v>104</v>
      </c>
      <c r="L107" s="32" t="s">
        <v>146</v>
      </c>
      <c r="M107" s="32" t="s">
        <v>157</v>
      </c>
      <c r="N107" s="32" t="s">
        <v>149</v>
      </c>
      <c r="O107" s="32" t="s">
        <v>138</v>
      </c>
      <c r="P107" s="31">
        <v>971</v>
      </c>
      <c r="Q107" s="31">
        <v>223.05084449021601</v>
      </c>
      <c r="R107" s="31">
        <v>2187</v>
      </c>
      <c r="S107" s="31">
        <v>2.2523170000000001</v>
      </c>
      <c r="T107" s="31">
        <v>216582.37</v>
      </c>
      <c r="U107" s="31">
        <v>88785.245899999994</v>
      </c>
      <c r="V107" s="32" t="s">
        <v>120</v>
      </c>
      <c r="W107" s="32" t="s">
        <v>120</v>
      </c>
      <c r="X107" s="32" t="s">
        <v>120</v>
      </c>
      <c r="Y107" s="32" t="s">
        <v>158</v>
      </c>
      <c r="Z107" s="32" t="s">
        <v>154</v>
      </c>
      <c r="AA107" s="32" t="s">
        <v>159</v>
      </c>
      <c r="AB107" s="32" t="s">
        <v>122</v>
      </c>
    </row>
    <row r="108" spans="1:28" x14ac:dyDescent="0.25">
      <c r="A108" s="31" t="s">
        <v>160</v>
      </c>
      <c r="B108" s="31">
        <v>1037</v>
      </c>
      <c r="C108" s="57">
        <f t="shared" si="2"/>
        <v>4.0633204028055328E-2</v>
      </c>
      <c r="D108" s="31">
        <v>431.113895853423</v>
      </c>
      <c r="E108" s="31">
        <v>4570</v>
      </c>
      <c r="F108" s="31">
        <v>4.4069430000000001</v>
      </c>
      <c r="G108" s="31">
        <v>447065.11</v>
      </c>
      <c r="H108" s="31">
        <v>154002.97469999999</v>
      </c>
      <c r="I108" s="32" t="s">
        <v>104</v>
      </c>
      <c r="J108" s="32" t="s">
        <v>104</v>
      </c>
      <c r="K108" s="32" t="s">
        <v>104</v>
      </c>
      <c r="L108" s="32" t="s">
        <v>148</v>
      </c>
      <c r="M108" s="32" t="s">
        <v>114</v>
      </c>
      <c r="N108" s="32" t="s">
        <v>116</v>
      </c>
      <c r="O108" s="32" t="s">
        <v>116</v>
      </c>
      <c r="P108" s="31">
        <v>1781</v>
      </c>
      <c r="Q108" s="31">
        <v>319.83808534531101</v>
      </c>
      <c r="R108" s="31">
        <v>5547</v>
      </c>
      <c r="S108" s="31">
        <v>3.1145420000000001</v>
      </c>
      <c r="T108" s="31">
        <v>569631.63</v>
      </c>
      <c r="U108" s="31">
        <v>208104.7622</v>
      </c>
      <c r="V108" s="32" t="s">
        <v>105</v>
      </c>
      <c r="W108" s="32" t="s">
        <v>105</v>
      </c>
      <c r="X108" s="32" t="s">
        <v>105</v>
      </c>
      <c r="Y108" s="32" t="s">
        <v>163</v>
      </c>
      <c r="Z108" s="32" t="s">
        <v>107</v>
      </c>
      <c r="AA108" s="32" t="s">
        <v>108</v>
      </c>
      <c r="AB108" s="32" t="s">
        <v>164</v>
      </c>
    </row>
    <row r="109" spans="1:28" x14ac:dyDescent="0.25">
      <c r="A109" s="31" t="s">
        <v>165</v>
      </c>
      <c r="B109" s="31">
        <v>1355</v>
      </c>
      <c r="C109" s="57">
        <f t="shared" si="2"/>
        <v>5.3093530817757924E-2</v>
      </c>
      <c r="D109" s="31">
        <v>419.74793357933498</v>
      </c>
      <c r="E109" s="31">
        <v>5815</v>
      </c>
      <c r="F109" s="31">
        <v>4.291512</v>
      </c>
      <c r="G109" s="31">
        <v>568758.44999999995</v>
      </c>
      <c r="H109" s="31">
        <v>189191.76639999999</v>
      </c>
      <c r="I109" s="32" t="s">
        <v>104</v>
      </c>
      <c r="J109" s="32" t="s">
        <v>104</v>
      </c>
      <c r="K109" s="32" t="s">
        <v>104</v>
      </c>
      <c r="L109" s="32" t="s">
        <v>170</v>
      </c>
      <c r="M109" s="32" t="s">
        <v>167</v>
      </c>
      <c r="N109" s="32" t="s">
        <v>108</v>
      </c>
      <c r="O109" s="32" t="s">
        <v>149</v>
      </c>
      <c r="P109" s="31">
        <v>1232</v>
      </c>
      <c r="Q109" s="31">
        <v>242.74570616883099</v>
      </c>
      <c r="R109" s="31">
        <v>3240</v>
      </c>
      <c r="S109" s="31">
        <v>2.6298699999999999</v>
      </c>
      <c r="T109" s="31">
        <v>299062.71000000002</v>
      </c>
      <c r="U109" s="31">
        <v>117977.0626</v>
      </c>
      <c r="V109" s="32" t="s">
        <v>105</v>
      </c>
      <c r="W109" s="32" t="s">
        <v>105</v>
      </c>
      <c r="X109" s="32" t="s">
        <v>105</v>
      </c>
      <c r="Y109" s="32" t="s">
        <v>171</v>
      </c>
      <c r="Z109" s="32" t="s">
        <v>167</v>
      </c>
      <c r="AA109" s="32" t="s">
        <v>108</v>
      </c>
      <c r="AB109" s="32" t="s">
        <v>122</v>
      </c>
    </row>
    <row r="110" spans="1:28" x14ac:dyDescent="0.25">
      <c r="A110" s="31" t="s">
        <v>172</v>
      </c>
      <c r="B110" s="31">
        <v>1432</v>
      </c>
      <c r="C110" s="57">
        <f t="shared" si="2"/>
        <v>5.611065397123937E-2</v>
      </c>
      <c r="D110" s="31">
        <v>469.93916201117298</v>
      </c>
      <c r="E110" s="31">
        <v>9310</v>
      </c>
      <c r="F110" s="31">
        <v>6.5013959999999997</v>
      </c>
      <c r="G110" s="31">
        <v>672952.88</v>
      </c>
      <c r="H110" s="31">
        <v>235236.9798</v>
      </c>
      <c r="I110" s="32" t="s">
        <v>104</v>
      </c>
      <c r="J110" s="32" t="s">
        <v>104</v>
      </c>
      <c r="K110" s="32" t="s">
        <v>104</v>
      </c>
      <c r="L110" s="32" t="s">
        <v>142</v>
      </c>
      <c r="M110" s="32" t="s">
        <v>114</v>
      </c>
      <c r="N110" s="32" t="s">
        <v>112</v>
      </c>
      <c r="O110" s="32" t="s">
        <v>116</v>
      </c>
      <c r="P110" s="31">
        <v>1341</v>
      </c>
      <c r="Q110" s="31">
        <v>380.027785234899</v>
      </c>
      <c r="R110" s="31">
        <v>6867</v>
      </c>
      <c r="S110" s="31">
        <v>5.1208049999999998</v>
      </c>
      <c r="T110" s="31">
        <v>509617.26</v>
      </c>
      <c r="U110" s="31">
        <v>188155.46059999999</v>
      </c>
      <c r="V110" s="32" t="s">
        <v>120</v>
      </c>
      <c r="W110" s="32" t="s">
        <v>120</v>
      </c>
      <c r="X110" s="32" t="s">
        <v>105</v>
      </c>
      <c r="Y110" s="32" t="s">
        <v>174</v>
      </c>
      <c r="Z110" s="32" t="s">
        <v>175</v>
      </c>
      <c r="AA110" s="32" t="s">
        <v>108</v>
      </c>
      <c r="AB110" s="32" t="s">
        <v>122</v>
      </c>
    </row>
    <row r="111" spans="1:28" x14ac:dyDescent="0.25">
      <c r="A111" s="31" t="s">
        <v>176</v>
      </c>
      <c r="B111" s="31">
        <v>1183</v>
      </c>
      <c r="C111" s="57">
        <f t="shared" si="2"/>
        <v>4.6353982994396768E-2</v>
      </c>
      <c r="D111" s="31">
        <v>531.84109044801301</v>
      </c>
      <c r="E111" s="31">
        <v>8224</v>
      </c>
      <c r="F111" s="31">
        <v>6.9518170000000001</v>
      </c>
      <c r="G111" s="31">
        <v>629168.01</v>
      </c>
      <c r="H111" s="31">
        <v>201078.9865</v>
      </c>
      <c r="I111" s="32" t="s">
        <v>104</v>
      </c>
      <c r="J111" s="32" t="s">
        <v>104</v>
      </c>
      <c r="K111" s="32" t="s">
        <v>104</v>
      </c>
      <c r="L111" s="32" t="s">
        <v>179</v>
      </c>
      <c r="M111" s="32" t="s">
        <v>180</v>
      </c>
      <c r="N111" s="32" t="s">
        <v>112</v>
      </c>
      <c r="O111" s="32" t="s">
        <v>116</v>
      </c>
      <c r="P111" s="31">
        <v>1190</v>
      </c>
      <c r="Q111" s="31">
        <v>316.77272268907501</v>
      </c>
      <c r="R111" s="31">
        <v>5231</v>
      </c>
      <c r="S111" s="31">
        <v>4.3957980000000001</v>
      </c>
      <c r="T111" s="31">
        <v>376959.54</v>
      </c>
      <c r="U111" s="31">
        <v>142565.88500000001</v>
      </c>
      <c r="V111" s="32" t="s">
        <v>105</v>
      </c>
      <c r="W111" s="32" t="s">
        <v>105</v>
      </c>
      <c r="X111" s="32" t="s">
        <v>105</v>
      </c>
      <c r="Y111" s="32" t="s">
        <v>181</v>
      </c>
      <c r="Z111" s="32" t="s">
        <v>122</v>
      </c>
      <c r="AA111" s="32" t="s">
        <v>122</v>
      </c>
      <c r="AB111" s="32" t="s">
        <v>122</v>
      </c>
    </row>
    <row r="112" spans="1:28" x14ac:dyDescent="0.25">
      <c r="A112" s="31" t="s">
        <v>182</v>
      </c>
      <c r="B112" s="31">
        <v>1279</v>
      </c>
      <c r="C112" s="57">
        <f t="shared" si="2"/>
        <v>5.0115591081854156E-2</v>
      </c>
      <c r="D112" s="31">
        <v>454.908616106333</v>
      </c>
      <c r="E112" s="31">
        <v>6957</v>
      </c>
      <c r="F112" s="31">
        <v>5.4394049999999998</v>
      </c>
      <c r="G112" s="31">
        <v>581828.12</v>
      </c>
      <c r="H112" s="31">
        <v>178476.06529999999</v>
      </c>
      <c r="I112" s="32" t="s">
        <v>104</v>
      </c>
      <c r="J112" s="32" t="s">
        <v>104</v>
      </c>
      <c r="K112" s="32" t="s">
        <v>104</v>
      </c>
      <c r="L112" s="32" t="s">
        <v>142</v>
      </c>
      <c r="M112" s="32" t="s">
        <v>114</v>
      </c>
      <c r="N112" s="32" t="s">
        <v>108</v>
      </c>
      <c r="O112" s="32" t="s">
        <v>151</v>
      </c>
      <c r="P112" s="31">
        <v>1011</v>
      </c>
      <c r="Q112" s="31">
        <v>229.60038575667599</v>
      </c>
      <c r="R112" s="31">
        <v>2781</v>
      </c>
      <c r="S112" s="31">
        <v>2.7507410000000001</v>
      </c>
      <c r="T112" s="31">
        <v>232125.99</v>
      </c>
      <c r="U112" s="31">
        <v>92138.760299999994</v>
      </c>
      <c r="V112" s="32" t="s">
        <v>105</v>
      </c>
      <c r="W112" s="32" t="s">
        <v>105</v>
      </c>
      <c r="X112" s="32" t="s">
        <v>105</v>
      </c>
      <c r="Y112" s="32" t="s">
        <v>158</v>
      </c>
      <c r="Z112" s="32" t="s">
        <v>107</v>
      </c>
      <c r="AA112" s="32" t="s">
        <v>108</v>
      </c>
      <c r="AB112" s="32" t="s">
        <v>169</v>
      </c>
    </row>
    <row r="113" spans="1:28" x14ac:dyDescent="0.25">
      <c r="A113" s="31" t="s">
        <v>185</v>
      </c>
      <c r="B113" s="31">
        <v>543</v>
      </c>
      <c r="C113" s="57">
        <f t="shared" si="2"/>
        <v>2.1276595744680851E-2</v>
      </c>
      <c r="D113" s="31">
        <v>189.61788213627901</v>
      </c>
      <c r="E113" s="31">
        <v>1372</v>
      </c>
      <c r="F113" s="31">
        <v>2.5267029999999999</v>
      </c>
      <c r="G113" s="31">
        <v>102962.51</v>
      </c>
      <c r="H113" s="31">
        <v>23889.130799999999</v>
      </c>
      <c r="I113" s="32" t="s">
        <v>104</v>
      </c>
      <c r="J113" s="32" t="s">
        <v>104</v>
      </c>
      <c r="K113" s="32" t="s">
        <v>104</v>
      </c>
      <c r="L113" s="32" t="s">
        <v>192</v>
      </c>
      <c r="M113" s="32" t="s">
        <v>193</v>
      </c>
      <c r="N113" s="32" t="s">
        <v>169</v>
      </c>
      <c r="O113" s="32" t="s">
        <v>184</v>
      </c>
      <c r="P113" s="31">
        <v>131</v>
      </c>
      <c r="Q113" s="31">
        <v>214.31229007633499</v>
      </c>
      <c r="R113" s="31">
        <v>274</v>
      </c>
      <c r="S113" s="31">
        <v>2.0916030000000001</v>
      </c>
      <c r="T113" s="31">
        <v>28074.91</v>
      </c>
      <c r="U113" s="31">
        <v>7108.7659000000003</v>
      </c>
      <c r="V113" s="32" t="s">
        <v>105</v>
      </c>
      <c r="W113" s="32" t="s">
        <v>105</v>
      </c>
      <c r="X113" s="32" t="s">
        <v>104</v>
      </c>
      <c r="Y113" s="32" t="s">
        <v>194</v>
      </c>
      <c r="Z113" s="32" t="s">
        <v>195</v>
      </c>
      <c r="AA113" s="32" t="s">
        <v>108</v>
      </c>
      <c r="AB113" s="32" t="s">
        <v>196</v>
      </c>
    </row>
    <row r="114" spans="1:28" x14ac:dyDescent="0.25">
      <c r="A114" s="31" t="s">
        <v>75</v>
      </c>
      <c r="B114" s="31">
        <v>25521</v>
      </c>
      <c r="C114" s="58"/>
      <c r="D114" s="31">
        <v>6501.7099401358</v>
      </c>
      <c r="E114" s="31">
        <v>145416</v>
      </c>
      <c r="F114" s="31">
        <v>71.003417999999996</v>
      </c>
      <c r="G114" s="31">
        <v>14907147.49</v>
      </c>
      <c r="H114" s="31">
        <v>4531825.4617999997</v>
      </c>
      <c r="I114" s="31"/>
      <c r="J114" s="31"/>
      <c r="K114" s="31"/>
      <c r="L114" s="31"/>
      <c r="M114" s="31"/>
      <c r="N114" s="31"/>
      <c r="O114" s="31"/>
      <c r="P114" s="31">
        <v>13923</v>
      </c>
      <c r="Q114" s="31">
        <v>3837.5340734358301</v>
      </c>
      <c r="R114" s="31">
        <v>47195</v>
      </c>
      <c r="S114" s="31">
        <v>42.894433999999997</v>
      </c>
      <c r="T114" s="31">
        <v>4265960.79</v>
      </c>
      <c r="U114" s="31">
        <v>1539712.2433</v>
      </c>
      <c r="V114" s="31"/>
      <c r="W114" s="31"/>
      <c r="X114" s="31"/>
      <c r="Y114" s="31"/>
      <c r="Z114" s="31"/>
      <c r="AA114" s="31"/>
      <c r="AB114" s="31"/>
    </row>
    <row r="117" spans="1:28" x14ac:dyDescent="0.25">
      <c r="A117" s="29"/>
      <c r="B117" s="83" t="s">
        <v>38</v>
      </c>
      <c r="C117" s="83"/>
      <c r="D117" s="83"/>
      <c r="E117" s="83"/>
      <c r="F117" s="83"/>
      <c r="G117" s="83"/>
      <c r="H117" s="83"/>
      <c r="I117" s="29"/>
      <c r="J117" s="29"/>
      <c r="K117" s="29"/>
      <c r="L117" s="29"/>
      <c r="M117" s="29"/>
      <c r="N117" s="29"/>
      <c r="O117" s="29"/>
    </row>
    <row r="118" spans="1:28" x14ac:dyDescent="0.25">
      <c r="A118" s="30" t="s">
        <v>89</v>
      </c>
      <c r="B118" s="30" t="s">
        <v>3</v>
      </c>
      <c r="C118" s="56"/>
      <c r="D118" s="30" t="s">
        <v>91</v>
      </c>
      <c r="E118" s="30" t="s">
        <v>92</v>
      </c>
      <c r="F118" s="30" t="s">
        <v>34</v>
      </c>
      <c r="G118" s="30" t="s">
        <v>93</v>
      </c>
      <c r="H118" s="30" t="s">
        <v>94</v>
      </c>
      <c r="I118" s="8" t="s">
        <v>95</v>
      </c>
      <c r="J118" s="8" t="s">
        <v>96</v>
      </c>
      <c r="K118" s="8" t="s">
        <v>97</v>
      </c>
      <c r="L118" s="8" t="s">
        <v>98</v>
      </c>
      <c r="M118" s="8" t="s">
        <v>99</v>
      </c>
      <c r="N118" s="8" t="s">
        <v>100</v>
      </c>
      <c r="O118" s="8" t="s">
        <v>101</v>
      </c>
    </row>
    <row r="119" spans="1:28" x14ac:dyDescent="0.25">
      <c r="A119" s="31" t="s">
        <v>102</v>
      </c>
      <c r="B119" s="31">
        <v>759</v>
      </c>
      <c r="C119" s="58"/>
      <c r="D119" s="31">
        <v>342.51801054018398</v>
      </c>
      <c r="E119" s="31">
        <v>2906</v>
      </c>
      <c r="F119" s="31">
        <v>3.828722</v>
      </c>
      <c r="G119" s="31">
        <v>259971.17</v>
      </c>
      <c r="H119" s="31">
        <v>87832.448000000004</v>
      </c>
      <c r="I119" s="32" t="s">
        <v>105</v>
      </c>
      <c r="J119" s="32" t="s">
        <v>105</v>
      </c>
      <c r="K119" s="32" t="s">
        <v>105</v>
      </c>
      <c r="L119" s="32" t="s">
        <v>117</v>
      </c>
      <c r="M119" s="32" t="s">
        <v>118</v>
      </c>
      <c r="N119" s="32" t="s">
        <v>108</v>
      </c>
      <c r="O119" s="32" t="s">
        <v>108</v>
      </c>
    </row>
    <row r="120" spans="1:28" x14ac:dyDescent="0.25">
      <c r="A120" s="31" t="s">
        <v>119</v>
      </c>
      <c r="B120" s="31">
        <v>1627</v>
      </c>
      <c r="C120" s="58"/>
      <c r="D120" s="31">
        <v>404.08872771972898</v>
      </c>
      <c r="E120" s="31">
        <v>4752</v>
      </c>
      <c r="F120" s="31">
        <v>2.920712</v>
      </c>
      <c r="G120" s="31">
        <v>657452.36</v>
      </c>
      <c r="H120" s="31">
        <v>174593.4718</v>
      </c>
      <c r="I120" s="32" t="s">
        <v>120</v>
      </c>
      <c r="J120" s="32" t="s">
        <v>120</v>
      </c>
      <c r="K120" s="32" t="s">
        <v>120</v>
      </c>
      <c r="L120" s="32" t="s">
        <v>124</v>
      </c>
      <c r="M120" s="32" t="s">
        <v>125</v>
      </c>
      <c r="N120" s="32" t="s">
        <v>108</v>
      </c>
      <c r="O120" s="32" t="s">
        <v>122</v>
      </c>
    </row>
    <row r="121" spans="1:28" x14ac:dyDescent="0.25">
      <c r="A121" s="31" t="s">
        <v>126</v>
      </c>
      <c r="B121" s="31">
        <v>1330</v>
      </c>
      <c r="C121" s="58"/>
      <c r="D121" s="31">
        <v>263.47865413533799</v>
      </c>
      <c r="E121" s="31">
        <v>4371</v>
      </c>
      <c r="F121" s="31">
        <v>3.2864659999999999</v>
      </c>
      <c r="G121" s="31">
        <v>350426.61</v>
      </c>
      <c r="H121" s="31">
        <v>138142.1888</v>
      </c>
      <c r="I121" s="32" t="s">
        <v>120</v>
      </c>
      <c r="J121" s="32" t="s">
        <v>120</v>
      </c>
      <c r="K121" s="32" t="s">
        <v>120</v>
      </c>
      <c r="L121" s="32" t="s">
        <v>132</v>
      </c>
      <c r="M121" s="32" t="s">
        <v>133</v>
      </c>
      <c r="N121" s="32" t="s">
        <v>108</v>
      </c>
      <c r="O121" s="32" t="s">
        <v>122</v>
      </c>
    </row>
    <row r="122" spans="1:28" x14ac:dyDescent="0.25">
      <c r="A122" s="31" t="s">
        <v>134</v>
      </c>
      <c r="B122" s="31">
        <v>767</v>
      </c>
      <c r="C122" s="58"/>
      <c r="D122" s="31">
        <v>296.08822685788698</v>
      </c>
      <c r="E122" s="31">
        <v>2291</v>
      </c>
      <c r="F122" s="31">
        <v>2.9869620000000001</v>
      </c>
      <c r="G122" s="31">
        <v>227099.67</v>
      </c>
      <c r="H122" s="31">
        <v>80229.727400000003</v>
      </c>
      <c r="I122" s="32" t="s">
        <v>120</v>
      </c>
      <c r="J122" s="32" t="s">
        <v>120</v>
      </c>
      <c r="K122" s="32" t="s">
        <v>120</v>
      </c>
      <c r="L122" s="32" t="s">
        <v>127</v>
      </c>
      <c r="M122" s="32" t="s">
        <v>128</v>
      </c>
      <c r="N122" s="32" t="s">
        <v>108</v>
      </c>
      <c r="O122" s="32" t="s">
        <v>138</v>
      </c>
    </row>
    <row r="123" spans="1:28" x14ac:dyDescent="0.25">
      <c r="A123" s="31" t="s">
        <v>139</v>
      </c>
      <c r="B123" s="31">
        <v>935</v>
      </c>
      <c r="C123" s="58"/>
      <c r="D123" s="31">
        <v>297.76845989304798</v>
      </c>
      <c r="E123" s="31">
        <v>4025</v>
      </c>
      <c r="F123" s="31">
        <v>4.3048120000000001</v>
      </c>
      <c r="G123" s="31">
        <v>278413.51</v>
      </c>
      <c r="H123" s="31">
        <v>115967.63280000001</v>
      </c>
      <c r="I123" s="32" t="s">
        <v>105</v>
      </c>
      <c r="J123" s="32" t="s">
        <v>105</v>
      </c>
      <c r="K123" s="32" t="s">
        <v>105</v>
      </c>
      <c r="L123" s="32" t="s">
        <v>143</v>
      </c>
      <c r="M123" s="32" t="s">
        <v>107</v>
      </c>
      <c r="N123" s="32" t="s">
        <v>122</v>
      </c>
      <c r="O123" s="32" t="s">
        <v>122</v>
      </c>
    </row>
    <row r="124" spans="1:28" x14ac:dyDescent="0.25">
      <c r="A124" s="31" t="s">
        <v>144</v>
      </c>
      <c r="B124" s="31">
        <v>848</v>
      </c>
      <c r="C124" s="58"/>
      <c r="D124" s="31">
        <v>307.24417452830102</v>
      </c>
      <c r="E124" s="31">
        <v>2723</v>
      </c>
      <c r="F124" s="31">
        <v>3.211084</v>
      </c>
      <c r="G124" s="31">
        <v>260543.06</v>
      </c>
      <c r="H124" s="31">
        <v>98110.831999999995</v>
      </c>
      <c r="I124" s="32" t="s">
        <v>105</v>
      </c>
      <c r="J124" s="32" t="s">
        <v>105</v>
      </c>
      <c r="K124" s="32" t="s">
        <v>105</v>
      </c>
      <c r="L124" s="32" t="s">
        <v>143</v>
      </c>
      <c r="M124" s="32" t="s">
        <v>150</v>
      </c>
      <c r="N124" s="32" t="s">
        <v>108</v>
      </c>
      <c r="O124" s="32" t="s">
        <v>151</v>
      </c>
    </row>
    <row r="125" spans="1:28" x14ac:dyDescent="0.25">
      <c r="A125" s="31" t="s">
        <v>152</v>
      </c>
      <c r="B125" s="31">
        <v>971</v>
      </c>
      <c r="C125" s="58"/>
      <c r="D125" s="31">
        <v>223.05084449021601</v>
      </c>
      <c r="E125" s="31">
        <v>2187</v>
      </c>
      <c r="F125" s="31">
        <v>2.2523170000000001</v>
      </c>
      <c r="G125" s="31">
        <v>216582.37</v>
      </c>
      <c r="H125" s="31">
        <v>88785.245899999994</v>
      </c>
      <c r="I125" s="32" t="s">
        <v>120</v>
      </c>
      <c r="J125" s="32" t="s">
        <v>120</v>
      </c>
      <c r="K125" s="32" t="s">
        <v>120</v>
      </c>
      <c r="L125" s="32" t="s">
        <v>158</v>
      </c>
      <c r="M125" s="32" t="s">
        <v>154</v>
      </c>
      <c r="N125" s="32" t="s">
        <v>159</v>
      </c>
      <c r="O125" s="32" t="s">
        <v>122</v>
      </c>
    </row>
    <row r="126" spans="1:28" x14ac:dyDescent="0.25">
      <c r="A126" s="31" t="s">
        <v>160</v>
      </c>
      <c r="B126" s="31">
        <v>1781</v>
      </c>
      <c r="C126" s="58"/>
      <c r="D126" s="31">
        <v>319.83808534531101</v>
      </c>
      <c r="E126" s="31">
        <v>5547</v>
      </c>
      <c r="F126" s="31">
        <v>3.1145420000000001</v>
      </c>
      <c r="G126" s="31">
        <v>569631.63</v>
      </c>
      <c r="H126" s="31">
        <v>208104.7622</v>
      </c>
      <c r="I126" s="32" t="s">
        <v>105</v>
      </c>
      <c r="J126" s="32" t="s">
        <v>105</v>
      </c>
      <c r="K126" s="32" t="s">
        <v>105</v>
      </c>
      <c r="L126" s="32" t="s">
        <v>163</v>
      </c>
      <c r="M126" s="32" t="s">
        <v>107</v>
      </c>
      <c r="N126" s="32" t="s">
        <v>108</v>
      </c>
      <c r="O126" s="32" t="s">
        <v>164</v>
      </c>
    </row>
    <row r="127" spans="1:28" x14ac:dyDescent="0.25">
      <c r="A127" s="31" t="s">
        <v>165</v>
      </c>
      <c r="B127" s="31">
        <v>1232</v>
      </c>
      <c r="C127" s="58"/>
      <c r="D127" s="31">
        <v>242.74570616883099</v>
      </c>
      <c r="E127" s="31">
        <v>3240</v>
      </c>
      <c r="F127" s="31">
        <v>2.6298699999999999</v>
      </c>
      <c r="G127" s="31">
        <v>299062.71000000002</v>
      </c>
      <c r="H127" s="31">
        <v>117977.0626</v>
      </c>
      <c r="I127" s="32" t="s">
        <v>105</v>
      </c>
      <c r="J127" s="32" t="s">
        <v>105</v>
      </c>
      <c r="K127" s="32" t="s">
        <v>105</v>
      </c>
      <c r="L127" s="32" t="s">
        <v>171</v>
      </c>
      <c r="M127" s="32" t="s">
        <v>167</v>
      </c>
      <c r="N127" s="32" t="s">
        <v>108</v>
      </c>
      <c r="O127" s="32" t="s">
        <v>122</v>
      </c>
    </row>
    <row r="128" spans="1:28" x14ac:dyDescent="0.25">
      <c r="A128" s="31" t="s">
        <v>172</v>
      </c>
      <c r="B128" s="31">
        <v>1341</v>
      </c>
      <c r="C128" s="58"/>
      <c r="D128" s="31">
        <v>380.027785234899</v>
      </c>
      <c r="E128" s="31">
        <v>6867</v>
      </c>
      <c r="F128" s="31">
        <v>5.1208049999999998</v>
      </c>
      <c r="G128" s="31">
        <v>509617.26</v>
      </c>
      <c r="H128" s="31">
        <v>188155.46059999999</v>
      </c>
      <c r="I128" s="32" t="s">
        <v>120</v>
      </c>
      <c r="J128" s="32" t="s">
        <v>120</v>
      </c>
      <c r="K128" s="32" t="s">
        <v>105</v>
      </c>
      <c r="L128" s="32" t="s">
        <v>174</v>
      </c>
      <c r="M128" s="32" t="s">
        <v>175</v>
      </c>
      <c r="N128" s="32" t="s">
        <v>108</v>
      </c>
      <c r="O128" s="32" t="s">
        <v>122</v>
      </c>
    </row>
    <row r="129" spans="1:15" x14ac:dyDescent="0.25">
      <c r="A129" s="31" t="s">
        <v>176</v>
      </c>
      <c r="B129" s="31">
        <v>1190</v>
      </c>
      <c r="C129" s="58"/>
      <c r="D129" s="31">
        <v>316.77272268907501</v>
      </c>
      <c r="E129" s="31">
        <v>5231</v>
      </c>
      <c r="F129" s="31">
        <v>4.3957980000000001</v>
      </c>
      <c r="G129" s="31">
        <v>376959.54</v>
      </c>
      <c r="H129" s="31">
        <v>142565.88500000001</v>
      </c>
      <c r="I129" s="32" t="s">
        <v>105</v>
      </c>
      <c r="J129" s="32" t="s">
        <v>105</v>
      </c>
      <c r="K129" s="32" t="s">
        <v>105</v>
      </c>
      <c r="L129" s="32" t="s">
        <v>181</v>
      </c>
      <c r="M129" s="32" t="s">
        <v>122</v>
      </c>
      <c r="N129" s="32" t="s">
        <v>122</v>
      </c>
      <c r="O129" s="32" t="s">
        <v>122</v>
      </c>
    </row>
    <row r="130" spans="1:15" x14ac:dyDescent="0.25">
      <c r="A130" s="31" t="s">
        <v>182</v>
      </c>
      <c r="B130" s="31">
        <v>1011</v>
      </c>
      <c r="C130" s="58"/>
      <c r="D130" s="31">
        <v>229.60038575667599</v>
      </c>
      <c r="E130" s="31">
        <v>2781</v>
      </c>
      <c r="F130" s="31">
        <v>2.7507410000000001</v>
      </c>
      <c r="G130" s="31">
        <v>232125.99</v>
      </c>
      <c r="H130" s="31">
        <v>92138.760299999994</v>
      </c>
      <c r="I130" s="32" t="s">
        <v>105</v>
      </c>
      <c r="J130" s="32" t="s">
        <v>105</v>
      </c>
      <c r="K130" s="32" t="s">
        <v>105</v>
      </c>
      <c r="L130" s="32" t="s">
        <v>158</v>
      </c>
      <c r="M130" s="32" t="s">
        <v>107</v>
      </c>
      <c r="N130" s="32" t="s">
        <v>108</v>
      </c>
      <c r="O130" s="32" t="s">
        <v>169</v>
      </c>
    </row>
    <row r="131" spans="1:15" x14ac:dyDescent="0.25">
      <c r="A131" s="31" t="s">
        <v>185</v>
      </c>
      <c r="B131" s="31">
        <v>131</v>
      </c>
      <c r="C131" s="58"/>
      <c r="D131" s="31">
        <v>214.31229007633499</v>
      </c>
      <c r="E131" s="31">
        <v>274</v>
      </c>
      <c r="F131" s="31">
        <v>2.0916030000000001</v>
      </c>
      <c r="G131" s="31">
        <v>28074.91</v>
      </c>
      <c r="H131" s="31">
        <v>7108.7659000000003</v>
      </c>
      <c r="I131" s="32" t="s">
        <v>105</v>
      </c>
      <c r="J131" s="32" t="s">
        <v>105</v>
      </c>
      <c r="K131" s="32" t="s">
        <v>104</v>
      </c>
      <c r="L131" s="32" t="s">
        <v>194</v>
      </c>
      <c r="M131" s="32" t="s">
        <v>195</v>
      </c>
      <c r="N131" s="32" t="s">
        <v>108</v>
      </c>
      <c r="O131" s="32" t="s">
        <v>196</v>
      </c>
    </row>
    <row r="132" spans="1:15" x14ac:dyDescent="0.25">
      <c r="A132" s="31" t="s">
        <v>75</v>
      </c>
      <c r="B132" s="31">
        <v>13923</v>
      </c>
      <c r="C132" s="58"/>
      <c r="D132" s="31">
        <v>3837.5340734358301</v>
      </c>
      <c r="E132" s="31">
        <v>47195</v>
      </c>
      <c r="F132" s="31">
        <v>42.894433999999997</v>
      </c>
      <c r="G132" s="31">
        <v>4265960.79</v>
      </c>
      <c r="H132" s="31">
        <v>1539712.2433</v>
      </c>
      <c r="I132" s="31"/>
      <c r="J132" s="31"/>
      <c r="K132" s="31"/>
      <c r="L132" s="31"/>
      <c r="M132" s="31"/>
      <c r="N132" s="31"/>
      <c r="O132" s="31"/>
    </row>
  </sheetData>
  <mergeCells count="10">
    <mergeCell ref="B99:O99"/>
    <mergeCell ref="P99:U99"/>
    <mergeCell ref="B117:H117"/>
    <mergeCell ref="B63:O63"/>
    <mergeCell ref="P63:AB63"/>
    <mergeCell ref="AC63:AO63"/>
    <mergeCell ref="AP63:AU63"/>
    <mergeCell ref="B81:O81"/>
    <mergeCell ref="P81:AB81"/>
    <mergeCell ref="AC81:AH81"/>
  </mergeCells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0CA3C-A00B-4DA9-BB97-0479CF3C3A06}">
  <dimension ref="A1:O52"/>
  <sheetViews>
    <sheetView workbookViewId="0">
      <selection activeCell="F5" sqref="F5"/>
    </sheetView>
  </sheetViews>
  <sheetFormatPr defaultRowHeight="15.6" x14ac:dyDescent="0.25"/>
  <cols>
    <col min="6" max="6" width="28.19921875" bestFit="1" customWidth="1"/>
    <col min="7" max="8" width="32.69921875" bestFit="1" customWidth="1"/>
    <col min="9" max="9" width="35" bestFit="1" customWidth="1"/>
  </cols>
  <sheetData>
    <row r="1" spans="1:15" x14ac:dyDescent="0.25">
      <c r="A1" s="47" t="s">
        <v>269</v>
      </c>
    </row>
    <row r="2" spans="1:15" x14ac:dyDescent="0.25">
      <c r="A2" s="47" t="s">
        <v>345</v>
      </c>
      <c r="B2" t="s">
        <v>91</v>
      </c>
      <c r="C2" t="s">
        <v>267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3</v>
      </c>
      <c r="K2" t="s">
        <v>92</v>
      </c>
      <c r="L2" t="s">
        <v>34</v>
      </c>
      <c r="M2" t="s">
        <v>93</v>
      </c>
      <c r="N2" t="s">
        <v>94</v>
      </c>
      <c r="O2" t="s">
        <v>95</v>
      </c>
    </row>
    <row r="3" spans="1:15" ht="78" x14ac:dyDescent="0.25">
      <c r="A3" t="s">
        <v>102</v>
      </c>
      <c r="B3" s="60">
        <v>496.43234269463198</v>
      </c>
      <c r="C3" s="59">
        <v>7.5695603035358702E-2</v>
      </c>
      <c r="D3" t="s">
        <v>105</v>
      </c>
      <c r="E3" t="s">
        <v>104</v>
      </c>
      <c r="F3" s="62" t="s">
        <v>272</v>
      </c>
      <c r="G3" s="47" t="s">
        <v>303</v>
      </c>
      <c r="H3" t="s">
        <v>304</v>
      </c>
      <c r="I3" s="47" t="s">
        <v>334</v>
      </c>
      <c r="J3">
        <v>2813</v>
      </c>
      <c r="K3">
        <v>14492</v>
      </c>
      <c r="L3" s="61">
        <v>5.1517949999999999</v>
      </c>
      <c r="M3" s="60">
        <v>1396464.18</v>
      </c>
      <c r="N3" s="60">
        <v>474228.69669999997</v>
      </c>
      <c r="O3" t="s">
        <v>104</v>
      </c>
    </row>
    <row r="4" spans="1:15" ht="78" x14ac:dyDescent="0.25">
      <c r="A4" t="s">
        <v>119</v>
      </c>
      <c r="B4" s="60">
        <v>527.08762386601495</v>
      </c>
      <c r="C4" s="59">
        <v>0.15424358215381304</v>
      </c>
      <c r="D4" t="s">
        <v>120</v>
      </c>
      <c r="E4" t="s">
        <v>120</v>
      </c>
      <c r="F4" s="62" t="s">
        <v>273</v>
      </c>
      <c r="G4" s="47" t="s">
        <v>311</v>
      </c>
      <c r="H4" t="s">
        <v>304</v>
      </c>
      <c r="I4" t="s">
        <v>306</v>
      </c>
      <c r="J4">
        <v>5732</v>
      </c>
      <c r="K4">
        <v>23434</v>
      </c>
      <c r="L4" s="61">
        <v>4.0882759999999996</v>
      </c>
      <c r="M4" s="60">
        <v>3021266.26</v>
      </c>
      <c r="N4" s="60">
        <v>802130.9558</v>
      </c>
      <c r="O4" t="s">
        <v>120</v>
      </c>
    </row>
    <row r="5" spans="1:15" ht="78" x14ac:dyDescent="0.25">
      <c r="A5" t="s">
        <v>126</v>
      </c>
      <c r="B5" s="60">
        <v>360.839051241888</v>
      </c>
      <c r="C5" s="59">
        <v>0.12025725203164522</v>
      </c>
      <c r="D5" t="s">
        <v>120</v>
      </c>
      <c r="E5" t="s">
        <v>104</v>
      </c>
      <c r="F5" s="62" t="s">
        <v>274</v>
      </c>
      <c r="G5" s="47" t="s">
        <v>300</v>
      </c>
      <c r="H5" t="s">
        <v>304</v>
      </c>
      <c r="I5" t="s">
        <v>306</v>
      </c>
      <c r="J5">
        <v>4469</v>
      </c>
      <c r="K5">
        <v>19665</v>
      </c>
      <c r="L5" s="61">
        <v>4.4003129999999997</v>
      </c>
      <c r="M5" s="60">
        <v>1612589.72</v>
      </c>
      <c r="N5" s="60">
        <v>567661.83920000005</v>
      </c>
      <c r="O5" t="s">
        <v>120</v>
      </c>
    </row>
    <row r="6" spans="1:15" ht="78" x14ac:dyDescent="0.25">
      <c r="A6" t="s">
        <v>134</v>
      </c>
      <c r="B6" s="60">
        <v>449.65551013153203</v>
      </c>
      <c r="C6" s="59">
        <v>7.5695603035358702E-2</v>
      </c>
      <c r="D6" t="s">
        <v>104</v>
      </c>
      <c r="E6" t="s">
        <v>104</v>
      </c>
      <c r="F6" s="62" t="s">
        <v>275</v>
      </c>
      <c r="G6" s="47" t="s">
        <v>301</v>
      </c>
      <c r="H6" s="47" t="s">
        <v>305</v>
      </c>
      <c r="I6" t="s">
        <v>306</v>
      </c>
      <c r="J6">
        <v>2813</v>
      </c>
      <c r="K6">
        <v>13617</v>
      </c>
      <c r="L6" s="61">
        <v>4.8407390000000001</v>
      </c>
      <c r="M6" s="60">
        <v>1264880.95</v>
      </c>
      <c r="N6" s="60">
        <v>415661.98009999999</v>
      </c>
      <c r="O6" t="s">
        <v>104</v>
      </c>
    </row>
    <row r="7" spans="1:15" ht="78" x14ac:dyDescent="0.25">
      <c r="A7" t="s">
        <v>139</v>
      </c>
      <c r="B7" s="60">
        <v>401.12309219232401</v>
      </c>
      <c r="C7" s="59">
        <v>6.100317528658307E-2</v>
      </c>
      <c r="D7" t="s">
        <v>105</v>
      </c>
      <c r="E7" t="s">
        <v>105</v>
      </c>
      <c r="F7" s="62" t="s">
        <v>276</v>
      </c>
      <c r="G7" s="47" t="s">
        <v>303</v>
      </c>
      <c r="H7" s="47" t="s">
        <v>307</v>
      </c>
      <c r="I7" t="s">
        <v>306</v>
      </c>
      <c r="J7">
        <v>2267</v>
      </c>
      <c r="K7">
        <v>11960</v>
      </c>
      <c r="L7" s="61">
        <v>5.2756939999999997</v>
      </c>
      <c r="M7" s="60">
        <v>909346.05</v>
      </c>
      <c r="N7" s="60">
        <v>350183.78120000003</v>
      </c>
      <c r="O7" t="s">
        <v>105</v>
      </c>
    </row>
    <row r="8" spans="1:15" ht="78" x14ac:dyDescent="0.25">
      <c r="A8" t="s">
        <v>144</v>
      </c>
      <c r="B8" s="60">
        <v>449.83772764561098</v>
      </c>
      <c r="C8" s="59">
        <v>6.5604649911199617E-2</v>
      </c>
      <c r="D8" t="s">
        <v>105</v>
      </c>
      <c r="E8" t="s">
        <v>105</v>
      </c>
      <c r="F8" s="62" t="s">
        <v>277</v>
      </c>
      <c r="G8" t="s">
        <v>300</v>
      </c>
      <c r="H8" t="s">
        <v>304</v>
      </c>
      <c r="I8" t="s">
        <v>306</v>
      </c>
      <c r="J8">
        <v>2438</v>
      </c>
      <c r="K8">
        <v>11514</v>
      </c>
      <c r="L8" s="61">
        <v>4.7227230000000002</v>
      </c>
      <c r="M8" s="60">
        <v>1096704.3799999999</v>
      </c>
      <c r="N8" s="60">
        <v>386901.9277</v>
      </c>
      <c r="O8" t="s">
        <v>105</v>
      </c>
    </row>
    <row r="9" spans="1:15" ht="78" x14ac:dyDescent="0.25">
      <c r="A9" t="s">
        <v>152</v>
      </c>
      <c r="B9" s="60">
        <v>282.86074815595299</v>
      </c>
      <c r="C9" s="59">
        <v>5.1073677412410527E-2</v>
      </c>
      <c r="D9" t="s">
        <v>104</v>
      </c>
      <c r="E9" t="s">
        <v>104</v>
      </c>
      <c r="F9" s="62" t="s">
        <v>278</v>
      </c>
      <c r="G9" s="47" t="s">
        <v>309</v>
      </c>
      <c r="H9" t="s">
        <v>304</v>
      </c>
      <c r="I9" t="s">
        <v>306</v>
      </c>
      <c r="J9">
        <v>1898</v>
      </c>
      <c r="K9">
        <v>5760</v>
      </c>
      <c r="L9" s="61">
        <v>3.0347729999999999</v>
      </c>
      <c r="M9" s="60">
        <v>536869.69999999995</v>
      </c>
      <c r="N9" s="60">
        <v>193454.9492</v>
      </c>
      <c r="O9" t="s">
        <v>104</v>
      </c>
    </row>
    <row r="10" spans="1:15" ht="78" x14ac:dyDescent="0.25">
      <c r="A10" t="s">
        <v>160</v>
      </c>
      <c r="B10" s="60">
        <v>391.66725180626099</v>
      </c>
      <c r="C10" s="59">
        <v>0.10055971153328669</v>
      </c>
      <c r="D10" t="s">
        <v>105</v>
      </c>
      <c r="E10" t="s">
        <v>105</v>
      </c>
      <c r="F10" s="62" t="s">
        <v>279</v>
      </c>
      <c r="G10" t="s">
        <v>300</v>
      </c>
      <c r="H10" t="s">
        <v>304</v>
      </c>
      <c r="I10" s="47" t="s">
        <v>335</v>
      </c>
      <c r="J10">
        <v>3737</v>
      </c>
      <c r="K10">
        <v>14152</v>
      </c>
      <c r="L10" s="61">
        <v>3.786994</v>
      </c>
      <c r="M10" s="60">
        <v>1463660.52</v>
      </c>
      <c r="N10" s="60">
        <v>526063.80960000004</v>
      </c>
      <c r="O10" t="s">
        <v>105</v>
      </c>
    </row>
    <row r="11" spans="1:15" ht="78" x14ac:dyDescent="0.25">
      <c r="A11" t="s">
        <v>165</v>
      </c>
      <c r="B11" s="60">
        <v>358.65011974110001</v>
      </c>
      <c r="C11" s="59">
        <v>8.3149453743070881E-2</v>
      </c>
      <c r="D11" t="s">
        <v>105</v>
      </c>
      <c r="E11" t="s">
        <v>120</v>
      </c>
      <c r="F11" s="62" t="s">
        <v>280</v>
      </c>
      <c r="G11" s="47" t="s">
        <v>331</v>
      </c>
      <c r="H11" t="s">
        <v>304</v>
      </c>
      <c r="I11" t="s">
        <v>306</v>
      </c>
      <c r="J11">
        <v>3090</v>
      </c>
      <c r="K11">
        <v>10999</v>
      </c>
      <c r="L11" s="61">
        <v>3.5595460000000001</v>
      </c>
      <c r="M11" s="60">
        <v>1108228.8700000001</v>
      </c>
      <c r="N11" s="60">
        <v>414397.01419999998</v>
      </c>
      <c r="O11" t="s">
        <v>105</v>
      </c>
    </row>
    <row r="12" spans="1:15" ht="78" x14ac:dyDescent="0.25">
      <c r="A12" t="s">
        <v>172</v>
      </c>
      <c r="B12" s="60">
        <v>450.49705790297298</v>
      </c>
      <c r="C12" s="59">
        <v>6.8779936494268334E-2</v>
      </c>
      <c r="D12" t="s">
        <v>105</v>
      </c>
      <c r="E12" t="s">
        <v>104</v>
      </c>
      <c r="F12" s="62" t="s">
        <v>281</v>
      </c>
      <c r="G12" t="s">
        <v>300</v>
      </c>
      <c r="H12" t="s">
        <v>304</v>
      </c>
      <c r="I12" t="s">
        <v>306</v>
      </c>
      <c r="J12">
        <v>2556</v>
      </c>
      <c r="K12">
        <v>14873</v>
      </c>
      <c r="L12" s="61">
        <v>5.8188570000000004</v>
      </c>
      <c r="M12" s="60">
        <v>1151470.48</v>
      </c>
      <c r="N12" s="60">
        <v>423862.08470000001</v>
      </c>
      <c r="O12" t="s">
        <v>105</v>
      </c>
    </row>
    <row r="13" spans="1:15" ht="78" x14ac:dyDescent="0.25">
      <c r="A13" t="s">
        <v>176</v>
      </c>
      <c r="B13" s="60">
        <v>401.288842592592</v>
      </c>
      <c r="C13" s="59">
        <v>7.5561056993703246E-2</v>
      </c>
      <c r="D13" t="s">
        <v>105</v>
      </c>
      <c r="E13" t="s">
        <v>104</v>
      </c>
      <c r="F13" s="62" t="s">
        <v>282</v>
      </c>
      <c r="G13" s="47" t="s">
        <v>324</v>
      </c>
      <c r="H13" t="s">
        <v>304</v>
      </c>
      <c r="I13" t="s">
        <v>306</v>
      </c>
      <c r="J13">
        <v>2808</v>
      </c>
      <c r="K13">
        <v>15627</v>
      </c>
      <c r="L13" s="61">
        <v>5.5651700000000002</v>
      </c>
      <c r="M13" s="60">
        <v>1126819.07</v>
      </c>
      <c r="N13" s="60">
        <v>376886.23229999997</v>
      </c>
      <c r="O13" t="s">
        <v>105</v>
      </c>
    </row>
    <row r="14" spans="1:15" ht="78" x14ac:dyDescent="0.25">
      <c r="A14" t="s">
        <v>182</v>
      </c>
      <c r="B14" s="60">
        <v>342.22739692001898</v>
      </c>
      <c r="C14" s="59">
        <v>5.4168236370485984E-2</v>
      </c>
      <c r="D14" t="s">
        <v>104</v>
      </c>
      <c r="E14" t="s">
        <v>104</v>
      </c>
      <c r="F14" s="62" t="s">
        <v>282</v>
      </c>
      <c r="G14" t="s">
        <v>302</v>
      </c>
      <c r="H14" t="s">
        <v>304</v>
      </c>
      <c r="I14" t="s">
        <v>183</v>
      </c>
      <c r="J14">
        <v>2013</v>
      </c>
      <c r="K14">
        <v>7929</v>
      </c>
      <c r="L14" s="61">
        <v>3.9388969999999999</v>
      </c>
      <c r="M14" s="60">
        <v>688903.75</v>
      </c>
      <c r="N14" s="60">
        <v>223079.0693</v>
      </c>
      <c r="O14" t="s">
        <v>104</v>
      </c>
    </row>
    <row r="15" spans="1:15" ht="78" x14ac:dyDescent="0.25">
      <c r="A15" t="s">
        <v>185</v>
      </c>
      <c r="B15" s="60">
        <v>209.836628787878</v>
      </c>
      <c r="C15" s="59">
        <v>1.4208061998815994E-2</v>
      </c>
      <c r="D15" t="s">
        <v>104</v>
      </c>
      <c r="E15" t="s">
        <v>104</v>
      </c>
      <c r="F15" s="62" t="s">
        <v>283</v>
      </c>
      <c r="G15" t="s">
        <v>318</v>
      </c>
      <c r="H15" t="s">
        <v>304</v>
      </c>
      <c r="I15" s="47" t="s">
        <v>336</v>
      </c>
      <c r="J15">
        <v>528</v>
      </c>
      <c r="K15">
        <v>1181</v>
      </c>
      <c r="L15" s="61">
        <v>2.236742</v>
      </c>
      <c r="M15" s="60">
        <v>110793.74</v>
      </c>
      <c r="N15" s="60">
        <v>28000.896400000001</v>
      </c>
      <c r="O15" t="s">
        <v>104</v>
      </c>
    </row>
    <row r="16" spans="1:15" x14ac:dyDescent="0.25">
      <c r="A16" t="s">
        <v>75</v>
      </c>
      <c r="B16" s="60">
        <v>5122.0033936787804</v>
      </c>
      <c r="J16">
        <v>37162</v>
      </c>
      <c r="K16">
        <v>165203</v>
      </c>
      <c r="L16">
        <v>56.420518999999999</v>
      </c>
      <c r="M16">
        <v>15487997.67</v>
      </c>
      <c r="N16">
        <v>5182513.2363999998</v>
      </c>
    </row>
    <row r="18" spans="1:15" x14ac:dyDescent="0.25">
      <c r="B18" s="49"/>
      <c r="K18" s="49"/>
      <c r="L18" s="49"/>
      <c r="M18" s="49"/>
    </row>
    <row r="19" spans="1:15" x14ac:dyDescent="0.25">
      <c r="A19" s="47" t="s">
        <v>270</v>
      </c>
    </row>
    <row r="20" spans="1:15" x14ac:dyDescent="0.25">
      <c r="A20" t="s">
        <v>345</v>
      </c>
      <c r="B20" t="s">
        <v>91</v>
      </c>
      <c r="C20" t="s">
        <v>267</v>
      </c>
      <c r="D20" t="s">
        <v>96</v>
      </c>
      <c r="E20" t="s">
        <v>97</v>
      </c>
      <c r="F20" t="s">
        <v>98</v>
      </c>
      <c r="G20" t="s">
        <v>99</v>
      </c>
      <c r="H20" t="s">
        <v>100</v>
      </c>
      <c r="I20" t="s">
        <v>101</v>
      </c>
      <c r="J20" t="s">
        <v>3</v>
      </c>
      <c r="K20" t="s">
        <v>92</v>
      </c>
      <c r="L20" t="s">
        <v>34</v>
      </c>
      <c r="M20" t="s">
        <v>93</v>
      </c>
      <c r="N20" t="s">
        <v>94</v>
      </c>
      <c r="O20" t="s">
        <v>95</v>
      </c>
    </row>
    <row r="21" spans="1:15" ht="78" x14ac:dyDescent="0.25">
      <c r="A21" t="s">
        <v>102</v>
      </c>
      <c r="B21">
        <v>596.98744162436503</v>
      </c>
      <c r="C21" s="59">
        <v>8.2745295698924734E-2</v>
      </c>
      <c r="D21" t="s">
        <v>105</v>
      </c>
      <c r="E21" t="s">
        <v>104</v>
      </c>
      <c r="F21" s="62" t="s">
        <v>273</v>
      </c>
      <c r="G21" s="47" t="s">
        <v>312</v>
      </c>
      <c r="H21" t="s">
        <v>304</v>
      </c>
      <c r="I21" s="47" t="s">
        <v>334</v>
      </c>
      <c r="J21">
        <v>1970</v>
      </c>
      <c r="K21">
        <v>11025</v>
      </c>
      <c r="L21">
        <v>5.5964460000000003</v>
      </c>
      <c r="M21">
        <v>1176065.26</v>
      </c>
      <c r="N21">
        <v>380359.84370000003</v>
      </c>
      <c r="O21" t="s">
        <v>104</v>
      </c>
    </row>
    <row r="22" spans="1:15" ht="78" x14ac:dyDescent="0.25">
      <c r="A22" t="s">
        <v>119</v>
      </c>
      <c r="B22">
        <v>693.48949915469098</v>
      </c>
      <c r="C22" s="59">
        <v>0.19875672043010753</v>
      </c>
      <c r="D22" t="s">
        <v>104</v>
      </c>
      <c r="E22" t="s">
        <v>104</v>
      </c>
      <c r="F22" s="62" t="s">
        <v>284</v>
      </c>
      <c r="G22" t="s">
        <v>310</v>
      </c>
      <c r="H22" t="s">
        <v>304</v>
      </c>
      <c r="I22" s="47" t="s">
        <v>338</v>
      </c>
      <c r="J22">
        <v>4732</v>
      </c>
      <c r="K22">
        <v>22622</v>
      </c>
      <c r="L22">
        <v>4.7806420000000003</v>
      </c>
      <c r="M22">
        <v>3281592.31</v>
      </c>
      <c r="N22">
        <v>818368.99950000003</v>
      </c>
      <c r="O22" t="s">
        <v>104</v>
      </c>
    </row>
    <row r="23" spans="1:15" ht="78" x14ac:dyDescent="0.25">
      <c r="A23" t="s">
        <v>126</v>
      </c>
      <c r="B23">
        <v>443.81823458646602</v>
      </c>
      <c r="C23" s="59">
        <v>0.139658938172043</v>
      </c>
      <c r="D23" t="s">
        <v>120</v>
      </c>
      <c r="E23" t="s">
        <v>104</v>
      </c>
      <c r="F23" s="62" t="s">
        <v>285</v>
      </c>
      <c r="G23" s="47" t="s">
        <v>313</v>
      </c>
      <c r="H23" t="s">
        <v>304</v>
      </c>
      <c r="I23" s="47" t="s">
        <v>338</v>
      </c>
      <c r="J23">
        <v>3325</v>
      </c>
      <c r="K23">
        <v>17271</v>
      </c>
      <c r="L23">
        <v>5.1942849999999998</v>
      </c>
      <c r="M23">
        <v>1475695.63</v>
      </c>
      <c r="N23">
        <v>509659.696</v>
      </c>
      <c r="O23" t="s">
        <v>104</v>
      </c>
    </row>
    <row r="24" spans="1:15" ht="78" x14ac:dyDescent="0.25">
      <c r="A24" t="s">
        <v>134</v>
      </c>
      <c r="B24">
        <v>454.59237243785401</v>
      </c>
      <c r="C24" s="59">
        <v>9.6312163978494625E-2</v>
      </c>
      <c r="D24" t="s">
        <v>104</v>
      </c>
      <c r="E24" t="s">
        <v>104</v>
      </c>
      <c r="F24" s="62" t="s">
        <v>286</v>
      </c>
      <c r="G24" s="47" t="s">
        <v>315</v>
      </c>
      <c r="H24" t="s">
        <v>304</v>
      </c>
      <c r="I24" s="47" t="s">
        <v>338</v>
      </c>
      <c r="J24">
        <v>2293</v>
      </c>
      <c r="K24">
        <v>11139</v>
      </c>
      <c r="L24">
        <v>4.8578279999999996</v>
      </c>
      <c r="M24">
        <v>1042380.31</v>
      </c>
      <c r="N24">
        <v>342616.70819999999</v>
      </c>
      <c r="O24" t="s">
        <v>104</v>
      </c>
    </row>
    <row r="25" spans="1:15" ht="78" x14ac:dyDescent="0.25">
      <c r="A25" t="s">
        <v>139</v>
      </c>
      <c r="B25">
        <v>472.18530674846602</v>
      </c>
      <c r="C25" s="59">
        <v>6.8464381720430109E-2</v>
      </c>
      <c r="D25" t="s">
        <v>104</v>
      </c>
      <c r="E25" t="s">
        <v>104</v>
      </c>
      <c r="F25" s="62" t="s">
        <v>287</v>
      </c>
      <c r="G25" t="s">
        <v>302</v>
      </c>
      <c r="H25" t="s">
        <v>304</v>
      </c>
      <c r="I25" s="47" t="s">
        <v>326</v>
      </c>
      <c r="J25">
        <v>1630</v>
      </c>
      <c r="K25">
        <v>9513</v>
      </c>
      <c r="L25">
        <v>5.8361960000000002</v>
      </c>
      <c r="M25">
        <v>769662.05</v>
      </c>
      <c r="N25">
        <v>294903.19919999997</v>
      </c>
      <c r="O25" t="s">
        <v>104</v>
      </c>
    </row>
    <row r="26" spans="1:15" ht="78" x14ac:dyDescent="0.25">
      <c r="A26" t="s">
        <v>144</v>
      </c>
      <c r="B26">
        <v>491.57516872427902</v>
      </c>
      <c r="C26" s="59">
        <v>5.1033266129032258E-2</v>
      </c>
      <c r="D26" t="s">
        <v>105</v>
      </c>
      <c r="E26" t="s">
        <v>104</v>
      </c>
      <c r="F26" s="62" t="s">
        <v>288</v>
      </c>
      <c r="G26" t="s">
        <v>300</v>
      </c>
      <c r="H26" s="47" t="s">
        <v>330</v>
      </c>
      <c r="I26" s="47" t="s">
        <v>334</v>
      </c>
      <c r="J26">
        <v>1215</v>
      </c>
      <c r="K26">
        <v>5939</v>
      </c>
      <c r="L26">
        <v>4.8880650000000001</v>
      </c>
      <c r="M26">
        <v>597263.82999999996</v>
      </c>
      <c r="N26">
        <v>204125.1237</v>
      </c>
      <c r="O26" t="s">
        <v>105</v>
      </c>
    </row>
    <row r="27" spans="1:15" ht="78" x14ac:dyDescent="0.25">
      <c r="A27" t="s">
        <v>152</v>
      </c>
      <c r="B27">
        <v>276.563143585386</v>
      </c>
      <c r="C27" s="59">
        <v>4.9437163978494625E-2</v>
      </c>
      <c r="D27" t="s">
        <v>120</v>
      </c>
      <c r="E27" t="s">
        <v>104</v>
      </c>
      <c r="F27" s="62" t="s">
        <v>289</v>
      </c>
      <c r="G27" t="s">
        <v>308</v>
      </c>
      <c r="H27" t="s">
        <v>304</v>
      </c>
      <c r="I27" s="47" t="s">
        <v>339</v>
      </c>
      <c r="J27">
        <v>1177</v>
      </c>
      <c r="K27">
        <v>3839</v>
      </c>
      <c r="L27">
        <v>3.261682</v>
      </c>
      <c r="M27">
        <v>325514.82</v>
      </c>
      <c r="N27">
        <v>125193.76089999999</v>
      </c>
      <c r="O27" t="s">
        <v>120</v>
      </c>
    </row>
    <row r="28" spans="1:15" ht="78" x14ac:dyDescent="0.25">
      <c r="A28" t="s">
        <v>160</v>
      </c>
      <c r="B28">
        <v>425.28818749999999</v>
      </c>
      <c r="C28" s="59">
        <v>6.7204301075268813E-2</v>
      </c>
      <c r="D28" t="s">
        <v>104</v>
      </c>
      <c r="E28" t="s">
        <v>104</v>
      </c>
      <c r="F28" s="62" t="s">
        <v>290</v>
      </c>
      <c r="G28" t="s">
        <v>300</v>
      </c>
      <c r="H28" t="s">
        <v>304</v>
      </c>
      <c r="I28" s="47" t="s">
        <v>338</v>
      </c>
      <c r="J28">
        <v>1600</v>
      </c>
      <c r="K28">
        <v>6435</v>
      </c>
      <c r="L28">
        <v>4.0218749999999996</v>
      </c>
      <c r="M28">
        <v>680461.1</v>
      </c>
      <c r="N28">
        <v>232529.78049999999</v>
      </c>
      <c r="O28" t="s">
        <v>104</v>
      </c>
    </row>
    <row r="29" spans="1:15" ht="78" x14ac:dyDescent="0.25">
      <c r="A29" t="s">
        <v>165</v>
      </c>
      <c r="B29">
        <v>372.712513623978</v>
      </c>
      <c r="C29" s="59">
        <v>6.1659946236559141E-2</v>
      </c>
      <c r="D29" t="s">
        <v>105</v>
      </c>
      <c r="E29" t="s">
        <v>105</v>
      </c>
      <c r="F29" s="62" t="s">
        <v>291</v>
      </c>
      <c r="G29" s="47" t="s">
        <v>332</v>
      </c>
      <c r="H29" t="s">
        <v>304</v>
      </c>
      <c r="I29" s="47" t="s">
        <v>340</v>
      </c>
      <c r="J29">
        <v>1468</v>
      </c>
      <c r="K29">
        <v>5647</v>
      </c>
      <c r="L29">
        <v>3.84673</v>
      </c>
      <c r="M29">
        <v>547141.97</v>
      </c>
      <c r="N29">
        <v>192406.527</v>
      </c>
      <c r="O29" t="s">
        <v>105</v>
      </c>
    </row>
    <row r="30" spans="1:15" ht="78" x14ac:dyDescent="0.25">
      <c r="A30" t="s">
        <v>172</v>
      </c>
      <c r="B30">
        <v>440.324195624195</v>
      </c>
      <c r="C30" s="59">
        <v>6.5272177419354843E-2</v>
      </c>
      <c r="D30" t="s">
        <v>104</v>
      </c>
      <c r="E30" t="s">
        <v>104</v>
      </c>
      <c r="F30" s="62" t="s">
        <v>292</v>
      </c>
      <c r="G30" t="s">
        <v>300</v>
      </c>
      <c r="H30" t="s">
        <v>304</v>
      </c>
      <c r="I30" s="47" t="s">
        <v>338</v>
      </c>
      <c r="J30">
        <v>1554</v>
      </c>
      <c r="K30">
        <v>9008</v>
      </c>
      <c r="L30">
        <v>5.7966530000000001</v>
      </c>
      <c r="M30">
        <v>684263.8</v>
      </c>
      <c r="N30">
        <v>239586.39540000001</v>
      </c>
      <c r="O30" t="s">
        <v>104</v>
      </c>
    </row>
    <row r="31" spans="1:15" ht="78" x14ac:dyDescent="0.25">
      <c r="A31" t="s">
        <v>176</v>
      </c>
      <c r="B31">
        <v>483.82644633972899</v>
      </c>
      <c r="C31" s="59">
        <v>5.9097782258064516E-2</v>
      </c>
      <c r="D31" t="s">
        <v>104</v>
      </c>
      <c r="E31" t="s">
        <v>104</v>
      </c>
      <c r="F31" s="62" t="s">
        <v>290</v>
      </c>
      <c r="G31" s="47" t="s">
        <v>314</v>
      </c>
      <c r="H31" t="s">
        <v>304</v>
      </c>
      <c r="I31" s="47" t="s">
        <v>343</v>
      </c>
      <c r="J31">
        <v>1407</v>
      </c>
      <c r="K31">
        <v>8521</v>
      </c>
      <c r="L31">
        <v>6.0561470000000002</v>
      </c>
      <c r="M31">
        <v>680743.81</v>
      </c>
      <c r="N31">
        <v>221263.79380000001</v>
      </c>
      <c r="O31" t="s">
        <v>104</v>
      </c>
    </row>
    <row r="32" spans="1:15" ht="78" x14ac:dyDescent="0.25">
      <c r="A32" t="s">
        <v>182</v>
      </c>
      <c r="B32">
        <v>411.35323627287801</v>
      </c>
      <c r="C32" s="59">
        <v>5.0487231182795696E-2</v>
      </c>
      <c r="D32" t="s">
        <v>104</v>
      </c>
      <c r="E32" t="s">
        <v>104</v>
      </c>
      <c r="F32" s="62" t="s">
        <v>292</v>
      </c>
      <c r="G32" t="s">
        <v>302</v>
      </c>
      <c r="H32" t="s">
        <v>304</v>
      </c>
      <c r="I32" s="47" t="s">
        <v>342</v>
      </c>
      <c r="J32">
        <v>1202</v>
      </c>
      <c r="K32">
        <v>5721</v>
      </c>
      <c r="L32">
        <v>4.7595669999999997</v>
      </c>
      <c r="M32">
        <v>494446.59</v>
      </c>
      <c r="N32">
        <v>151678.2107</v>
      </c>
      <c r="O32" t="s">
        <v>104</v>
      </c>
    </row>
    <row r="33" spans="1:15" ht="78" x14ac:dyDescent="0.25">
      <c r="A33" t="s">
        <v>185</v>
      </c>
      <c r="B33">
        <v>175.88306382978701</v>
      </c>
      <c r="C33" s="59">
        <v>9.8706317204301074E-3</v>
      </c>
      <c r="D33" t="s">
        <v>104</v>
      </c>
      <c r="E33" t="s">
        <v>104</v>
      </c>
      <c r="F33" s="62" t="s">
        <v>293</v>
      </c>
      <c r="G33" s="47" t="s">
        <v>319</v>
      </c>
      <c r="H33" s="47" t="s">
        <v>320</v>
      </c>
      <c r="I33" s="47" t="s">
        <v>341</v>
      </c>
      <c r="J33">
        <v>235</v>
      </c>
      <c r="K33">
        <v>498</v>
      </c>
      <c r="L33">
        <v>2.119148</v>
      </c>
      <c r="M33">
        <v>41332.519999999997</v>
      </c>
      <c r="N33">
        <v>9076.5046000000002</v>
      </c>
      <c r="O33" t="s">
        <v>104</v>
      </c>
    </row>
    <row r="34" spans="1:15" x14ac:dyDescent="0.25">
      <c r="A34" t="s">
        <v>75</v>
      </c>
      <c r="B34">
        <v>5738.5988100520799</v>
      </c>
      <c r="J34">
        <v>23808</v>
      </c>
      <c r="K34">
        <v>117178</v>
      </c>
      <c r="L34">
        <v>61.015264000000002</v>
      </c>
      <c r="M34">
        <v>11796564</v>
      </c>
      <c r="N34">
        <v>3721768.5432000002</v>
      </c>
    </row>
    <row r="37" spans="1:15" x14ac:dyDescent="0.25">
      <c r="A37" s="47" t="s">
        <v>271</v>
      </c>
    </row>
    <row r="38" spans="1:15" x14ac:dyDescent="0.25">
      <c r="A38" t="s">
        <v>345</v>
      </c>
      <c r="B38" t="s">
        <v>91</v>
      </c>
      <c r="C38" t="s">
        <v>267</v>
      </c>
      <c r="D38" t="s">
        <v>96</v>
      </c>
      <c r="E38" t="s">
        <v>97</v>
      </c>
      <c r="F38" t="s">
        <v>98</v>
      </c>
      <c r="G38" t="s">
        <v>99</v>
      </c>
      <c r="H38" t="s">
        <v>100</v>
      </c>
      <c r="I38" t="s">
        <v>101</v>
      </c>
      <c r="J38" t="s">
        <v>3</v>
      </c>
      <c r="K38" t="s">
        <v>92</v>
      </c>
      <c r="L38" t="s">
        <v>34</v>
      </c>
      <c r="M38" t="s">
        <v>93</v>
      </c>
      <c r="N38" t="s">
        <v>94</v>
      </c>
      <c r="O38" t="s">
        <v>95</v>
      </c>
    </row>
    <row r="39" spans="1:15" ht="78" x14ac:dyDescent="0.25">
      <c r="A39" t="s">
        <v>102</v>
      </c>
      <c r="B39">
        <v>740.79953861097601</v>
      </c>
      <c r="C39" s="59">
        <v>8.0678656792445444E-2</v>
      </c>
      <c r="D39" t="s">
        <v>104</v>
      </c>
      <c r="E39" t="s">
        <v>104</v>
      </c>
      <c r="F39" s="62" t="s">
        <v>273</v>
      </c>
      <c r="G39" t="s">
        <v>316</v>
      </c>
      <c r="H39" s="47" t="s">
        <v>321</v>
      </c>
      <c r="I39" s="47" t="s">
        <v>337</v>
      </c>
      <c r="J39">
        <v>2059</v>
      </c>
      <c r="K39">
        <v>15252</v>
      </c>
      <c r="L39">
        <v>7.4074790000000004</v>
      </c>
      <c r="M39">
        <v>1525306.25</v>
      </c>
      <c r="N39">
        <v>505862.68320000003</v>
      </c>
      <c r="O39" t="s">
        <v>104</v>
      </c>
    </row>
    <row r="40" spans="1:15" ht="78" x14ac:dyDescent="0.25">
      <c r="A40" t="s">
        <v>119</v>
      </c>
      <c r="B40">
        <v>800.79890602684895</v>
      </c>
      <c r="C40" s="59">
        <v>0.27436228987892325</v>
      </c>
      <c r="D40" t="s">
        <v>104</v>
      </c>
      <c r="E40" t="s">
        <v>104</v>
      </c>
      <c r="F40" s="62" t="s">
        <v>284</v>
      </c>
      <c r="G40" s="47" t="s">
        <v>317</v>
      </c>
      <c r="H40" t="s">
        <v>310</v>
      </c>
      <c r="I40" t="s">
        <v>337</v>
      </c>
      <c r="J40">
        <v>7002</v>
      </c>
      <c r="K40">
        <v>39119</v>
      </c>
      <c r="L40">
        <v>5.5868320000000002</v>
      </c>
      <c r="M40">
        <v>5607193.9400000004</v>
      </c>
      <c r="N40">
        <v>1458856.8824</v>
      </c>
      <c r="O40" t="s">
        <v>104</v>
      </c>
    </row>
    <row r="41" spans="1:15" ht="78" x14ac:dyDescent="0.25">
      <c r="A41" t="s">
        <v>126</v>
      </c>
      <c r="B41">
        <v>460.487098283931</v>
      </c>
      <c r="C41" s="59">
        <v>0.12558285333646801</v>
      </c>
      <c r="D41" t="s">
        <v>104</v>
      </c>
      <c r="E41" t="s">
        <v>104</v>
      </c>
      <c r="F41" s="62" t="s">
        <v>286</v>
      </c>
      <c r="G41" t="s">
        <v>316</v>
      </c>
      <c r="H41" s="47" t="s">
        <v>333</v>
      </c>
      <c r="I41" t="s">
        <v>337</v>
      </c>
      <c r="J41">
        <v>3205</v>
      </c>
      <c r="K41">
        <v>17651</v>
      </c>
      <c r="L41">
        <v>5.5073319999999999</v>
      </c>
      <c r="M41">
        <v>1475861.15</v>
      </c>
      <c r="N41">
        <v>476993.76610000001</v>
      </c>
      <c r="O41" t="s">
        <v>104</v>
      </c>
    </row>
    <row r="42" spans="1:15" ht="62.4" x14ac:dyDescent="0.25">
      <c r="A42" t="s">
        <v>134</v>
      </c>
      <c r="B42">
        <v>502.08591448931099</v>
      </c>
      <c r="C42" s="59">
        <v>0.11547353160142627</v>
      </c>
      <c r="D42" t="s">
        <v>104</v>
      </c>
      <c r="E42" t="s">
        <v>104</v>
      </c>
      <c r="F42" s="62" t="s">
        <v>294</v>
      </c>
      <c r="G42" t="s">
        <v>316</v>
      </c>
      <c r="H42" t="s">
        <v>304</v>
      </c>
      <c r="I42" t="s">
        <v>337</v>
      </c>
      <c r="J42">
        <v>2947</v>
      </c>
      <c r="K42">
        <v>16855</v>
      </c>
      <c r="L42">
        <v>5.7193750000000003</v>
      </c>
      <c r="M42">
        <v>1479647.19</v>
      </c>
      <c r="N42">
        <v>499485.92430000001</v>
      </c>
      <c r="O42" t="s">
        <v>104</v>
      </c>
    </row>
    <row r="43" spans="1:15" ht="78" x14ac:dyDescent="0.25">
      <c r="A43" t="s">
        <v>139</v>
      </c>
      <c r="B43">
        <v>566.130058823529</v>
      </c>
      <c r="C43" s="59">
        <v>5.3289447905646332E-2</v>
      </c>
      <c r="D43" t="s">
        <v>104</v>
      </c>
      <c r="E43" t="s">
        <v>104</v>
      </c>
      <c r="F43" s="62" t="s">
        <v>292</v>
      </c>
      <c r="G43" t="s">
        <v>316</v>
      </c>
      <c r="H43" s="47" t="s">
        <v>322</v>
      </c>
      <c r="I43" t="s">
        <v>337</v>
      </c>
      <c r="J43">
        <v>1360</v>
      </c>
      <c r="K43">
        <v>9454</v>
      </c>
      <c r="L43">
        <v>6.9514699999999996</v>
      </c>
      <c r="M43">
        <v>769936.88</v>
      </c>
      <c r="N43">
        <v>270155.86170000001</v>
      </c>
      <c r="O43" t="s">
        <v>104</v>
      </c>
    </row>
    <row r="44" spans="1:15" ht="78" x14ac:dyDescent="0.25">
      <c r="A44" t="s">
        <v>144</v>
      </c>
      <c r="B44">
        <v>620.61554662379399</v>
      </c>
      <c r="C44" s="59">
        <v>4.8744171466635317E-2</v>
      </c>
      <c r="D44" t="s">
        <v>104</v>
      </c>
      <c r="E44" t="s">
        <v>104</v>
      </c>
      <c r="F44" s="62" t="s">
        <v>295</v>
      </c>
      <c r="G44" t="s">
        <v>316</v>
      </c>
      <c r="H44" s="47" t="s">
        <v>323</v>
      </c>
      <c r="I44" t="s">
        <v>337</v>
      </c>
      <c r="J44">
        <v>1244</v>
      </c>
      <c r="K44">
        <v>7882</v>
      </c>
      <c r="L44">
        <v>6.3360120000000002</v>
      </c>
      <c r="M44">
        <v>772045.74</v>
      </c>
      <c r="N44">
        <v>236833.6012</v>
      </c>
      <c r="O44" t="s">
        <v>104</v>
      </c>
    </row>
    <row r="45" spans="1:15" ht="78" x14ac:dyDescent="0.25">
      <c r="A45" t="s">
        <v>152</v>
      </c>
      <c r="B45">
        <v>313.62429714285702</v>
      </c>
      <c r="C45" s="59">
        <v>3.4285490380470983E-2</v>
      </c>
      <c r="D45" t="s">
        <v>104</v>
      </c>
      <c r="E45" t="s">
        <v>104</v>
      </c>
      <c r="F45" s="62" t="s">
        <v>296</v>
      </c>
      <c r="G45" s="47" t="s">
        <v>309</v>
      </c>
      <c r="H45" s="47" t="s">
        <v>323</v>
      </c>
      <c r="I45" s="47" t="s">
        <v>344</v>
      </c>
      <c r="J45">
        <v>875</v>
      </c>
      <c r="K45">
        <v>2955</v>
      </c>
      <c r="L45">
        <v>3.3771420000000001</v>
      </c>
      <c r="M45">
        <v>274421.26</v>
      </c>
      <c r="N45">
        <v>101760.8394</v>
      </c>
      <c r="O45" t="s">
        <v>104</v>
      </c>
    </row>
    <row r="46" spans="1:15" ht="78" x14ac:dyDescent="0.25">
      <c r="A46" t="s">
        <v>160</v>
      </c>
      <c r="B46">
        <v>431.113895853423</v>
      </c>
      <c r="C46" s="59">
        <v>4.0633204028055328E-2</v>
      </c>
      <c r="D46" t="s">
        <v>104</v>
      </c>
      <c r="E46" t="s">
        <v>104</v>
      </c>
      <c r="F46" s="62" t="s">
        <v>295</v>
      </c>
      <c r="G46" t="s">
        <v>316</v>
      </c>
      <c r="H46" s="47" t="s">
        <v>326</v>
      </c>
      <c r="I46" t="s">
        <v>337</v>
      </c>
      <c r="J46">
        <v>1037</v>
      </c>
      <c r="K46">
        <v>4570</v>
      </c>
      <c r="L46">
        <v>4.4069430000000001</v>
      </c>
      <c r="M46">
        <v>447065.11</v>
      </c>
      <c r="N46">
        <v>154002.97469999999</v>
      </c>
      <c r="O46" t="s">
        <v>104</v>
      </c>
    </row>
    <row r="47" spans="1:15" ht="78" x14ac:dyDescent="0.25">
      <c r="A47" t="s">
        <v>165</v>
      </c>
      <c r="B47">
        <v>419.74793357933498</v>
      </c>
      <c r="C47" s="59">
        <v>5.3093530817757924E-2</v>
      </c>
      <c r="D47" t="s">
        <v>104</v>
      </c>
      <c r="E47" t="s">
        <v>104</v>
      </c>
      <c r="F47" s="62" t="s">
        <v>297</v>
      </c>
      <c r="G47" s="47" t="s">
        <v>327</v>
      </c>
      <c r="H47" t="s">
        <v>304</v>
      </c>
      <c r="I47" s="47" t="s">
        <v>323</v>
      </c>
      <c r="J47">
        <v>1355</v>
      </c>
      <c r="K47">
        <v>5815</v>
      </c>
      <c r="L47">
        <v>4.291512</v>
      </c>
      <c r="M47">
        <v>568758.44999999995</v>
      </c>
      <c r="N47">
        <v>189191.76639999999</v>
      </c>
      <c r="O47" t="s">
        <v>104</v>
      </c>
    </row>
    <row r="48" spans="1:15" ht="78" x14ac:dyDescent="0.25">
      <c r="A48" t="s">
        <v>172</v>
      </c>
      <c r="B48">
        <v>469.93916201117298</v>
      </c>
      <c r="C48" s="59">
        <v>5.611065397123937E-2</v>
      </c>
      <c r="D48" t="s">
        <v>104</v>
      </c>
      <c r="E48" t="s">
        <v>104</v>
      </c>
      <c r="F48" s="62" t="s">
        <v>292</v>
      </c>
      <c r="G48" t="s">
        <v>316</v>
      </c>
      <c r="H48" s="47" t="s">
        <v>324</v>
      </c>
      <c r="I48" t="s">
        <v>337</v>
      </c>
      <c r="J48">
        <v>1432</v>
      </c>
      <c r="K48">
        <v>9310</v>
      </c>
      <c r="L48">
        <v>6.5013959999999997</v>
      </c>
      <c r="M48">
        <v>672952.88</v>
      </c>
      <c r="N48">
        <v>235236.9798</v>
      </c>
      <c r="O48" t="s">
        <v>104</v>
      </c>
    </row>
    <row r="49" spans="1:15" ht="78" x14ac:dyDescent="0.25">
      <c r="A49" t="s">
        <v>176</v>
      </c>
      <c r="B49">
        <v>531.84109044801301</v>
      </c>
      <c r="C49" s="59">
        <v>4.6353982994396768E-2</v>
      </c>
      <c r="D49" t="s">
        <v>104</v>
      </c>
      <c r="E49" t="s">
        <v>104</v>
      </c>
      <c r="F49" s="62" t="s">
        <v>298</v>
      </c>
      <c r="G49" s="47" t="s">
        <v>328</v>
      </c>
      <c r="H49" s="47" t="s">
        <v>312</v>
      </c>
      <c r="I49" t="s">
        <v>337</v>
      </c>
      <c r="J49">
        <v>1183</v>
      </c>
      <c r="K49">
        <v>8224</v>
      </c>
      <c r="L49">
        <v>6.9518170000000001</v>
      </c>
      <c r="M49">
        <v>629168.01</v>
      </c>
      <c r="N49">
        <v>201078.9865</v>
      </c>
      <c r="O49" t="s">
        <v>104</v>
      </c>
    </row>
    <row r="50" spans="1:15" ht="78" x14ac:dyDescent="0.25">
      <c r="A50" t="s">
        <v>182</v>
      </c>
      <c r="B50">
        <v>454.908616106333</v>
      </c>
      <c r="C50" s="59">
        <v>5.0115591081854156E-2</v>
      </c>
      <c r="D50" t="s">
        <v>104</v>
      </c>
      <c r="E50" t="s">
        <v>104</v>
      </c>
      <c r="F50" s="62" t="s">
        <v>292</v>
      </c>
      <c r="G50" t="s">
        <v>316</v>
      </c>
      <c r="H50" t="s">
        <v>304</v>
      </c>
      <c r="I50" s="47" t="s">
        <v>335</v>
      </c>
      <c r="J50">
        <v>1279</v>
      </c>
      <c r="K50">
        <v>6957</v>
      </c>
      <c r="L50">
        <v>5.4394049999999998</v>
      </c>
      <c r="M50">
        <v>581828.12</v>
      </c>
      <c r="N50">
        <v>178476.06529999999</v>
      </c>
      <c r="O50" t="s">
        <v>104</v>
      </c>
    </row>
    <row r="51" spans="1:15" ht="78" x14ac:dyDescent="0.25">
      <c r="A51" t="s">
        <v>185</v>
      </c>
      <c r="B51">
        <v>189.61788213627901</v>
      </c>
      <c r="C51" s="59">
        <v>2.1276595744680851E-2</v>
      </c>
      <c r="D51" t="s">
        <v>104</v>
      </c>
      <c r="E51" t="s">
        <v>104</v>
      </c>
      <c r="F51" s="62" t="s">
        <v>299</v>
      </c>
      <c r="G51" s="47" t="s">
        <v>329</v>
      </c>
      <c r="H51" s="47" t="s">
        <v>325</v>
      </c>
      <c r="I51" s="47" t="s">
        <v>342</v>
      </c>
      <c r="J51">
        <v>543</v>
      </c>
      <c r="K51">
        <v>1372</v>
      </c>
      <c r="L51">
        <v>2.5267029999999999</v>
      </c>
      <c r="M51">
        <v>102962.51</v>
      </c>
      <c r="N51">
        <v>23889.130799999999</v>
      </c>
      <c r="O51" t="s">
        <v>104</v>
      </c>
    </row>
    <row r="52" spans="1:15" x14ac:dyDescent="0.25">
      <c r="A52" t="s">
        <v>75</v>
      </c>
      <c r="B52">
        <v>6501.7099401358</v>
      </c>
      <c r="J52">
        <v>25521</v>
      </c>
      <c r="K52">
        <v>145416</v>
      </c>
      <c r="L52">
        <v>71.003417999999996</v>
      </c>
      <c r="M52">
        <v>14907147.49</v>
      </c>
      <c r="N52">
        <v>4531825.4617999997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2857-4974-49DE-93D9-7A12C7D98318}">
  <dimension ref="A1:N32"/>
  <sheetViews>
    <sheetView topLeftCell="A17" workbookViewId="0">
      <selection activeCell="R30" sqref="R30"/>
    </sheetView>
  </sheetViews>
  <sheetFormatPr defaultRowHeight="15.6" x14ac:dyDescent="0.25"/>
  <sheetData>
    <row r="1" spans="1:14" x14ac:dyDescent="0.25">
      <c r="A1" s="47" t="s">
        <v>345</v>
      </c>
      <c r="B1" t="s">
        <v>102</v>
      </c>
      <c r="C1" t="s">
        <v>119</v>
      </c>
      <c r="D1" t="s">
        <v>126</v>
      </c>
      <c r="E1" t="s">
        <v>134</v>
      </c>
      <c r="F1" t="s">
        <v>139</v>
      </c>
      <c r="G1" t="s">
        <v>144</v>
      </c>
      <c r="H1" t="s">
        <v>152</v>
      </c>
      <c r="I1" t="s">
        <v>160</v>
      </c>
      <c r="J1" t="s">
        <v>165</v>
      </c>
      <c r="K1" t="s">
        <v>172</v>
      </c>
      <c r="L1" t="s">
        <v>176</v>
      </c>
      <c r="M1" t="s">
        <v>182</v>
      </c>
      <c r="N1" t="s">
        <v>185</v>
      </c>
    </row>
    <row r="2" spans="1:14" x14ac:dyDescent="0.25">
      <c r="A2" t="s">
        <v>91</v>
      </c>
      <c r="B2" s="60">
        <v>496.43234269463198</v>
      </c>
      <c r="C2" s="60">
        <v>527.08762386601495</v>
      </c>
      <c r="D2" s="60">
        <v>360.839051241888</v>
      </c>
      <c r="E2" s="60">
        <v>449.65551013153203</v>
      </c>
      <c r="F2" s="60">
        <v>401.12309219232401</v>
      </c>
      <c r="G2" s="60">
        <v>449.83772764561098</v>
      </c>
      <c r="H2" s="60">
        <v>282.86074815595299</v>
      </c>
      <c r="I2" s="60">
        <v>391.66725180626099</v>
      </c>
      <c r="J2" s="60">
        <v>358.65011974110001</v>
      </c>
      <c r="K2" s="60">
        <v>450.49705790297298</v>
      </c>
      <c r="L2" s="60">
        <v>401.288842592592</v>
      </c>
      <c r="M2" s="60">
        <v>342.22739692001898</v>
      </c>
      <c r="N2" s="60">
        <v>209.836628787878</v>
      </c>
    </row>
    <row r="3" spans="1:14" x14ac:dyDescent="0.25">
      <c r="A3" t="s">
        <v>267</v>
      </c>
      <c r="B3" s="59">
        <v>7.5695603035358702E-2</v>
      </c>
      <c r="C3" s="59">
        <v>0.15424358215381304</v>
      </c>
      <c r="D3" s="59">
        <v>0.12025725203164522</v>
      </c>
      <c r="E3" s="59">
        <v>7.5695603035358702E-2</v>
      </c>
      <c r="F3" s="59">
        <v>6.100317528658307E-2</v>
      </c>
      <c r="G3" s="59">
        <v>6.5604649911199617E-2</v>
      </c>
      <c r="H3" s="59">
        <v>5.1073677412410527E-2</v>
      </c>
      <c r="I3" s="59">
        <v>0.10055971153328669</v>
      </c>
      <c r="J3" s="59">
        <v>8.3149453743070881E-2</v>
      </c>
      <c r="K3" s="59">
        <v>6.8779936494268334E-2</v>
      </c>
      <c r="L3" s="59">
        <v>7.5561056993703246E-2</v>
      </c>
      <c r="M3" s="59">
        <v>5.4168236370485984E-2</v>
      </c>
      <c r="N3" s="59">
        <v>1.4208061998815994E-2</v>
      </c>
    </row>
    <row r="4" spans="1:14" x14ac:dyDescent="0.25">
      <c r="A4" t="s">
        <v>96</v>
      </c>
      <c r="B4" t="s">
        <v>105</v>
      </c>
      <c r="C4" t="s">
        <v>120</v>
      </c>
      <c r="D4" t="s">
        <v>120</v>
      </c>
      <c r="E4" t="s">
        <v>104</v>
      </c>
      <c r="F4" t="s">
        <v>105</v>
      </c>
      <c r="G4" t="s">
        <v>105</v>
      </c>
      <c r="H4" t="s">
        <v>104</v>
      </c>
      <c r="I4" t="s">
        <v>105</v>
      </c>
      <c r="J4" t="s">
        <v>105</v>
      </c>
      <c r="K4" t="s">
        <v>105</v>
      </c>
      <c r="L4" t="s">
        <v>105</v>
      </c>
      <c r="M4" t="s">
        <v>104</v>
      </c>
      <c r="N4" t="s">
        <v>104</v>
      </c>
    </row>
    <row r="5" spans="1:14" x14ac:dyDescent="0.25">
      <c r="A5" t="s">
        <v>97</v>
      </c>
      <c r="B5" t="s">
        <v>104</v>
      </c>
      <c r="C5" t="s">
        <v>120</v>
      </c>
      <c r="D5" t="s">
        <v>104</v>
      </c>
      <c r="E5" t="s">
        <v>104</v>
      </c>
      <c r="F5" t="s">
        <v>105</v>
      </c>
      <c r="G5" t="s">
        <v>105</v>
      </c>
      <c r="H5" t="s">
        <v>104</v>
      </c>
      <c r="I5" t="s">
        <v>105</v>
      </c>
      <c r="J5" t="s">
        <v>120</v>
      </c>
      <c r="K5" t="s">
        <v>104</v>
      </c>
      <c r="L5" t="s">
        <v>104</v>
      </c>
      <c r="M5" t="s">
        <v>104</v>
      </c>
      <c r="N5" t="s">
        <v>104</v>
      </c>
    </row>
    <row r="6" spans="1:14" ht="171.6" x14ac:dyDescent="0.25">
      <c r="A6" t="s">
        <v>98</v>
      </c>
      <c r="B6" s="62" t="s">
        <v>272</v>
      </c>
      <c r="C6" s="62" t="s">
        <v>273</v>
      </c>
      <c r="D6" s="62" t="s">
        <v>274</v>
      </c>
      <c r="E6" s="62" t="s">
        <v>275</v>
      </c>
      <c r="F6" s="62" t="s">
        <v>276</v>
      </c>
      <c r="G6" s="62" t="s">
        <v>277</v>
      </c>
      <c r="H6" s="62" t="s">
        <v>278</v>
      </c>
      <c r="I6" s="62" t="s">
        <v>279</v>
      </c>
      <c r="J6" s="62" t="s">
        <v>280</v>
      </c>
      <c r="K6" s="62" t="s">
        <v>281</v>
      </c>
      <c r="L6" s="62" t="s">
        <v>282</v>
      </c>
      <c r="M6" s="62" t="s">
        <v>282</v>
      </c>
      <c r="N6" s="62" t="s">
        <v>283</v>
      </c>
    </row>
    <row r="7" spans="1:14" x14ac:dyDescent="0.25">
      <c r="A7" t="s">
        <v>99</v>
      </c>
      <c r="B7" s="47" t="s">
        <v>303</v>
      </c>
      <c r="C7" s="47" t="s">
        <v>311</v>
      </c>
      <c r="D7" s="47" t="s">
        <v>300</v>
      </c>
      <c r="E7" s="47" t="s">
        <v>301</v>
      </c>
      <c r="F7" s="47" t="s">
        <v>303</v>
      </c>
      <c r="G7" t="s">
        <v>300</v>
      </c>
      <c r="H7" s="47" t="s">
        <v>309</v>
      </c>
      <c r="I7" t="s">
        <v>300</v>
      </c>
      <c r="J7" s="47" t="s">
        <v>331</v>
      </c>
      <c r="K7" t="s">
        <v>300</v>
      </c>
      <c r="L7" s="47" t="s">
        <v>324</v>
      </c>
      <c r="M7" t="s">
        <v>302</v>
      </c>
      <c r="N7" t="s">
        <v>318</v>
      </c>
    </row>
    <row r="8" spans="1:14" x14ac:dyDescent="0.25">
      <c r="A8" t="s">
        <v>100</v>
      </c>
      <c r="B8" t="s">
        <v>304</v>
      </c>
      <c r="C8" t="s">
        <v>304</v>
      </c>
      <c r="D8" t="s">
        <v>304</v>
      </c>
      <c r="E8" s="47" t="s">
        <v>305</v>
      </c>
      <c r="F8" s="47" t="s">
        <v>307</v>
      </c>
      <c r="G8" t="s">
        <v>304</v>
      </c>
      <c r="H8" t="s">
        <v>304</v>
      </c>
      <c r="I8" t="s">
        <v>304</v>
      </c>
      <c r="J8" t="s">
        <v>304</v>
      </c>
      <c r="K8" t="s">
        <v>304</v>
      </c>
      <c r="L8" t="s">
        <v>304</v>
      </c>
      <c r="M8" t="s">
        <v>304</v>
      </c>
      <c r="N8" t="s">
        <v>304</v>
      </c>
    </row>
    <row r="9" spans="1:14" x14ac:dyDescent="0.25">
      <c r="A9" t="s">
        <v>101</v>
      </c>
      <c r="B9" s="47" t="s">
        <v>334</v>
      </c>
      <c r="C9" t="s">
        <v>306</v>
      </c>
      <c r="D9" t="s">
        <v>306</v>
      </c>
      <c r="E9" t="s">
        <v>306</v>
      </c>
      <c r="F9" t="s">
        <v>306</v>
      </c>
      <c r="G9" t="s">
        <v>306</v>
      </c>
      <c r="H9" t="s">
        <v>306</v>
      </c>
      <c r="I9" s="47" t="s">
        <v>335</v>
      </c>
      <c r="J9" t="s">
        <v>306</v>
      </c>
      <c r="K9" t="s">
        <v>306</v>
      </c>
      <c r="L9" t="s">
        <v>306</v>
      </c>
      <c r="M9" t="s">
        <v>183</v>
      </c>
      <c r="N9" s="47" t="s">
        <v>336</v>
      </c>
    </row>
    <row r="13" spans="1:14" x14ac:dyDescent="0.25">
      <c r="A13" s="52" t="s">
        <v>345</v>
      </c>
      <c r="B13" s="52" t="s">
        <v>102</v>
      </c>
      <c r="C13" s="52" t="s">
        <v>119</v>
      </c>
      <c r="D13" s="52" t="s">
        <v>126</v>
      </c>
      <c r="E13" s="52" t="s">
        <v>134</v>
      </c>
      <c r="F13" s="52" t="s">
        <v>139</v>
      </c>
      <c r="G13" s="52" t="s">
        <v>144</v>
      </c>
      <c r="H13" s="52" t="s">
        <v>152</v>
      </c>
      <c r="I13" s="52" t="s">
        <v>160</v>
      </c>
      <c r="J13" s="52" t="s">
        <v>165</v>
      </c>
      <c r="K13" s="52" t="s">
        <v>172</v>
      </c>
      <c r="L13" s="52" t="s">
        <v>176</v>
      </c>
      <c r="M13" s="52" t="s">
        <v>182</v>
      </c>
      <c r="N13" s="52" t="s">
        <v>185</v>
      </c>
    </row>
    <row r="14" spans="1:14" x14ac:dyDescent="0.25">
      <c r="A14" s="52" t="s">
        <v>91</v>
      </c>
      <c r="B14" s="66">
        <v>596.98744162436503</v>
      </c>
      <c r="C14" s="66">
        <v>693.48949915469098</v>
      </c>
      <c r="D14" s="66">
        <v>443.81823458646602</v>
      </c>
      <c r="E14" s="66">
        <v>454.59237243785401</v>
      </c>
      <c r="F14" s="66">
        <v>472.18530674846602</v>
      </c>
      <c r="G14" s="66">
        <v>491.57516872427902</v>
      </c>
      <c r="H14" s="66">
        <v>276.563143585386</v>
      </c>
      <c r="I14" s="66">
        <v>425.28818749999999</v>
      </c>
      <c r="J14" s="66">
        <v>372.712513623978</v>
      </c>
      <c r="K14" s="66">
        <v>440.324195624195</v>
      </c>
      <c r="L14" s="66">
        <v>483.82644633972899</v>
      </c>
      <c r="M14" s="66">
        <v>411.35323627287801</v>
      </c>
      <c r="N14" s="66">
        <v>175.88306382978701</v>
      </c>
    </row>
    <row r="15" spans="1:14" x14ac:dyDescent="0.25">
      <c r="A15" s="52" t="s">
        <v>267</v>
      </c>
      <c r="B15" s="63">
        <v>8.2745295698924734E-2</v>
      </c>
      <c r="C15" s="63">
        <v>0.19875672043010753</v>
      </c>
      <c r="D15" s="63">
        <v>0.139658938172043</v>
      </c>
      <c r="E15" s="63">
        <v>9.6312163978494625E-2</v>
      </c>
      <c r="F15" s="63">
        <v>6.8464381720430109E-2</v>
      </c>
      <c r="G15" s="63">
        <v>5.1033266129032258E-2</v>
      </c>
      <c r="H15" s="63">
        <v>4.9437163978494625E-2</v>
      </c>
      <c r="I15" s="63">
        <v>6.7204301075268813E-2</v>
      </c>
      <c r="J15" s="63">
        <v>6.1659946236559141E-2</v>
      </c>
      <c r="K15" s="63">
        <v>6.5272177419354843E-2</v>
      </c>
      <c r="L15" s="63">
        <v>5.9097782258064516E-2</v>
      </c>
      <c r="M15" s="63">
        <v>5.0487231182795696E-2</v>
      </c>
      <c r="N15" s="63">
        <v>9.8706317204301074E-3</v>
      </c>
    </row>
    <row r="16" spans="1:14" x14ac:dyDescent="0.25">
      <c r="A16" s="52" t="s">
        <v>96</v>
      </c>
      <c r="B16" s="52" t="s">
        <v>105</v>
      </c>
      <c r="C16" s="52" t="s">
        <v>104</v>
      </c>
      <c r="D16" s="52" t="s">
        <v>120</v>
      </c>
      <c r="E16" s="52" t="s">
        <v>104</v>
      </c>
      <c r="F16" s="52" t="s">
        <v>104</v>
      </c>
      <c r="G16" s="52" t="s">
        <v>105</v>
      </c>
      <c r="H16" s="52" t="s">
        <v>120</v>
      </c>
      <c r="I16" s="52" t="s">
        <v>104</v>
      </c>
      <c r="J16" s="52" t="s">
        <v>105</v>
      </c>
      <c r="K16" s="52" t="s">
        <v>104</v>
      </c>
      <c r="L16" s="52" t="s">
        <v>104</v>
      </c>
      <c r="M16" s="52" t="s">
        <v>104</v>
      </c>
      <c r="N16" s="52" t="s">
        <v>104</v>
      </c>
    </row>
    <row r="17" spans="1:14" x14ac:dyDescent="0.25">
      <c r="A17" s="52" t="s">
        <v>97</v>
      </c>
      <c r="B17" s="52" t="s">
        <v>104</v>
      </c>
      <c r="C17" s="52" t="s">
        <v>104</v>
      </c>
      <c r="D17" s="52" t="s">
        <v>104</v>
      </c>
      <c r="E17" s="52" t="s">
        <v>104</v>
      </c>
      <c r="F17" s="52" t="s">
        <v>104</v>
      </c>
      <c r="G17" s="52" t="s">
        <v>104</v>
      </c>
      <c r="H17" s="52" t="s">
        <v>104</v>
      </c>
      <c r="I17" s="52" t="s">
        <v>104</v>
      </c>
      <c r="J17" s="52" t="s">
        <v>105</v>
      </c>
      <c r="K17" s="52" t="s">
        <v>104</v>
      </c>
      <c r="L17" s="52" t="s">
        <v>104</v>
      </c>
      <c r="M17" s="52" t="s">
        <v>104</v>
      </c>
      <c r="N17" s="52" t="s">
        <v>104</v>
      </c>
    </row>
    <row r="18" spans="1:14" ht="171.6" x14ac:dyDescent="0.25">
      <c r="A18" s="52" t="s">
        <v>98</v>
      </c>
      <c r="B18" s="64" t="s">
        <v>273</v>
      </c>
      <c r="C18" s="64" t="s">
        <v>284</v>
      </c>
      <c r="D18" s="64" t="s">
        <v>285</v>
      </c>
      <c r="E18" s="64" t="s">
        <v>286</v>
      </c>
      <c r="F18" s="64" t="s">
        <v>287</v>
      </c>
      <c r="G18" s="64" t="s">
        <v>288</v>
      </c>
      <c r="H18" s="64" t="s">
        <v>289</v>
      </c>
      <c r="I18" s="64" t="s">
        <v>290</v>
      </c>
      <c r="J18" s="64" t="s">
        <v>291</v>
      </c>
      <c r="K18" s="64" t="s">
        <v>292</v>
      </c>
      <c r="L18" s="64" t="s">
        <v>290</v>
      </c>
      <c r="M18" s="64" t="s">
        <v>292</v>
      </c>
      <c r="N18" s="64" t="s">
        <v>293</v>
      </c>
    </row>
    <row r="19" spans="1:14" x14ac:dyDescent="0.25">
      <c r="A19" s="52" t="s">
        <v>99</v>
      </c>
      <c r="B19" s="65" t="s">
        <v>312</v>
      </c>
      <c r="C19" s="52" t="s">
        <v>310</v>
      </c>
      <c r="D19" s="65" t="s">
        <v>313</v>
      </c>
      <c r="E19" s="65" t="s">
        <v>315</v>
      </c>
      <c r="F19" s="52" t="s">
        <v>302</v>
      </c>
      <c r="G19" s="52" t="s">
        <v>300</v>
      </c>
      <c r="H19" s="52" t="s">
        <v>308</v>
      </c>
      <c r="I19" s="52" t="s">
        <v>300</v>
      </c>
      <c r="J19" s="65" t="s">
        <v>332</v>
      </c>
      <c r="K19" s="52" t="s">
        <v>300</v>
      </c>
      <c r="L19" s="65" t="s">
        <v>314</v>
      </c>
      <c r="M19" s="52" t="s">
        <v>302</v>
      </c>
      <c r="N19" s="65" t="s">
        <v>319</v>
      </c>
    </row>
    <row r="20" spans="1:14" x14ac:dyDescent="0.25">
      <c r="A20" s="52" t="s">
        <v>100</v>
      </c>
      <c r="B20" s="52" t="s">
        <v>304</v>
      </c>
      <c r="C20" s="52" t="s">
        <v>304</v>
      </c>
      <c r="D20" s="52" t="s">
        <v>304</v>
      </c>
      <c r="E20" s="52" t="s">
        <v>304</v>
      </c>
      <c r="F20" s="52" t="s">
        <v>304</v>
      </c>
      <c r="G20" s="65" t="s">
        <v>330</v>
      </c>
      <c r="H20" s="52" t="s">
        <v>304</v>
      </c>
      <c r="I20" s="52" t="s">
        <v>304</v>
      </c>
      <c r="J20" s="52" t="s">
        <v>304</v>
      </c>
      <c r="K20" s="52" t="s">
        <v>304</v>
      </c>
      <c r="L20" s="52" t="s">
        <v>304</v>
      </c>
      <c r="M20" s="52" t="s">
        <v>304</v>
      </c>
      <c r="N20" s="65" t="s">
        <v>320</v>
      </c>
    </row>
    <row r="21" spans="1:14" x14ac:dyDescent="0.25">
      <c r="A21" s="52" t="s">
        <v>101</v>
      </c>
      <c r="B21" s="65" t="s">
        <v>334</v>
      </c>
      <c r="C21" s="65" t="s">
        <v>338</v>
      </c>
      <c r="D21" s="65" t="s">
        <v>338</v>
      </c>
      <c r="E21" s="65" t="s">
        <v>338</v>
      </c>
      <c r="F21" s="65" t="s">
        <v>326</v>
      </c>
      <c r="G21" s="65" t="s">
        <v>334</v>
      </c>
      <c r="H21" s="65" t="s">
        <v>339</v>
      </c>
      <c r="I21" s="65" t="s">
        <v>338</v>
      </c>
      <c r="J21" s="65" t="s">
        <v>340</v>
      </c>
      <c r="K21" s="65" t="s">
        <v>338</v>
      </c>
      <c r="L21" s="65" t="s">
        <v>343</v>
      </c>
      <c r="M21" s="65" t="s">
        <v>342</v>
      </c>
      <c r="N21" s="65" t="s">
        <v>341</v>
      </c>
    </row>
    <row r="24" spans="1:14" x14ac:dyDescent="0.25">
      <c r="A24" t="s">
        <v>345</v>
      </c>
      <c r="B24" t="s">
        <v>102</v>
      </c>
      <c r="C24" t="s">
        <v>119</v>
      </c>
      <c r="D24" t="s">
        <v>126</v>
      </c>
      <c r="E24" t="s">
        <v>134</v>
      </c>
      <c r="F24" t="s">
        <v>139</v>
      </c>
      <c r="G24" t="s">
        <v>144</v>
      </c>
      <c r="H24" t="s">
        <v>152</v>
      </c>
      <c r="I24" t="s">
        <v>160</v>
      </c>
      <c r="J24" t="s">
        <v>165</v>
      </c>
      <c r="K24" t="s">
        <v>172</v>
      </c>
      <c r="L24" t="s">
        <v>176</v>
      </c>
      <c r="M24" t="s">
        <v>182</v>
      </c>
      <c r="N24" t="s">
        <v>185</v>
      </c>
    </row>
    <row r="25" spans="1:14" x14ac:dyDescent="0.25">
      <c r="A25" t="s">
        <v>91</v>
      </c>
      <c r="B25" s="60">
        <v>740.79953861097601</v>
      </c>
      <c r="C25" s="60">
        <v>800.79890602684895</v>
      </c>
      <c r="D25" s="60">
        <v>460.487098283931</v>
      </c>
      <c r="E25" s="60">
        <v>502.08591448931099</v>
      </c>
      <c r="F25" s="60">
        <v>566.130058823529</v>
      </c>
      <c r="G25" s="60">
        <v>620.61554662379399</v>
      </c>
      <c r="H25" s="60">
        <v>313.62429714285702</v>
      </c>
      <c r="I25" s="60">
        <v>431.113895853423</v>
      </c>
      <c r="J25" s="60">
        <v>419.74793357933498</v>
      </c>
      <c r="K25" s="60">
        <v>469.93916201117298</v>
      </c>
      <c r="L25" s="60">
        <v>531.84109044801301</v>
      </c>
      <c r="M25" s="60">
        <v>454.908616106333</v>
      </c>
      <c r="N25" s="60">
        <v>189.61788213627901</v>
      </c>
    </row>
    <row r="26" spans="1:14" x14ac:dyDescent="0.25">
      <c r="A26" t="s">
        <v>267</v>
      </c>
      <c r="B26" s="59">
        <v>8.0678656792445444E-2</v>
      </c>
      <c r="C26" s="59">
        <v>0.27436228987892325</v>
      </c>
      <c r="D26" s="59">
        <v>0.12558285333646801</v>
      </c>
      <c r="E26" s="59">
        <v>0.11547353160142627</v>
      </c>
      <c r="F26" s="59">
        <v>5.3289447905646332E-2</v>
      </c>
      <c r="G26" s="59">
        <v>4.8744171466635317E-2</v>
      </c>
      <c r="H26" s="59">
        <v>3.4285490380470983E-2</v>
      </c>
      <c r="I26" s="59">
        <v>4.0633204028055328E-2</v>
      </c>
      <c r="J26" s="59">
        <v>5.3093530817757924E-2</v>
      </c>
      <c r="K26" s="59">
        <v>5.611065397123937E-2</v>
      </c>
      <c r="L26" s="59">
        <v>4.6353982994396768E-2</v>
      </c>
      <c r="M26" s="59">
        <v>5.0115591081854156E-2</v>
      </c>
      <c r="N26" s="59">
        <v>2.1276595744680851E-2</v>
      </c>
    </row>
    <row r="27" spans="1:14" x14ac:dyDescent="0.25">
      <c r="A27" t="s">
        <v>96</v>
      </c>
      <c r="B27" t="s">
        <v>104</v>
      </c>
      <c r="C27" t="s">
        <v>104</v>
      </c>
      <c r="D27" t="s">
        <v>104</v>
      </c>
      <c r="E27" t="s">
        <v>104</v>
      </c>
      <c r="F27" t="s">
        <v>104</v>
      </c>
      <c r="G27" t="s">
        <v>104</v>
      </c>
      <c r="H27" t="s">
        <v>104</v>
      </c>
      <c r="I27" t="s">
        <v>104</v>
      </c>
      <c r="J27" t="s">
        <v>104</v>
      </c>
      <c r="K27" t="s">
        <v>104</v>
      </c>
      <c r="L27" t="s">
        <v>104</v>
      </c>
      <c r="M27" t="s">
        <v>104</v>
      </c>
      <c r="N27" t="s">
        <v>104</v>
      </c>
    </row>
    <row r="28" spans="1:14" x14ac:dyDescent="0.25">
      <c r="A28" t="s">
        <v>97</v>
      </c>
      <c r="B28" t="s">
        <v>104</v>
      </c>
      <c r="C28" t="s">
        <v>104</v>
      </c>
      <c r="D28" t="s">
        <v>104</v>
      </c>
      <c r="E28" t="s">
        <v>104</v>
      </c>
      <c r="F28" t="s">
        <v>104</v>
      </c>
      <c r="G28" t="s">
        <v>104</v>
      </c>
      <c r="H28" t="s">
        <v>104</v>
      </c>
      <c r="I28" t="s">
        <v>104</v>
      </c>
      <c r="J28" t="s">
        <v>104</v>
      </c>
      <c r="K28" t="s">
        <v>104</v>
      </c>
      <c r="L28" t="s">
        <v>104</v>
      </c>
      <c r="M28" t="s">
        <v>104</v>
      </c>
      <c r="N28" t="s">
        <v>104</v>
      </c>
    </row>
    <row r="29" spans="1:14" ht="171.6" x14ac:dyDescent="0.25">
      <c r="A29" t="s">
        <v>98</v>
      </c>
      <c r="B29" s="62" t="s">
        <v>273</v>
      </c>
      <c r="C29" s="62" t="s">
        <v>284</v>
      </c>
      <c r="D29" s="62" t="s">
        <v>286</v>
      </c>
      <c r="E29" s="62" t="s">
        <v>294</v>
      </c>
      <c r="F29" s="62" t="s">
        <v>292</v>
      </c>
      <c r="G29" s="62" t="s">
        <v>295</v>
      </c>
      <c r="H29" s="62" t="s">
        <v>296</v>
      </c>
      <c r="I29" s="62" t="s">
        <v>295</v>
      </c>
      <c r="J29" s="62" t="s">
        <v>297</v>
      </c>
      <c r="K29" s="62" t="s">
        <v>292</v>
      </c>
      <c r="L29" s="62" t="s">
        <v>298</v>
      </c>
      <c r="M29" s="62" t="s">
        <v>292</v>
      </c>
      <c r="N29" s="62" t="s">
        <v>299</v>
      </c>
    </row>
    <row r="30" spans="1:14" x14ac:dyDescent="0.25">
      <c r="A30" t="s">
        <v>99</v>
      </c>
      <c r="B30" t="s">
        <v>316</v>
      </c>
      <c r="C30" s="47" t="s">
        <v>317</v>
      </c>
      <c r="D30" t="s">
        <v>316</v>
      </c>
      <c r="E30" t="s">
        <v>316</v>
      </c>
      <c r="F30" t="s">
        <v>316</v>
      </c>
      <c r="G30" t="s">
        <v>316</v>
      </c>
      <c r="H30" s="47" t="s">
        <v>309</v>
      </c>
      <c r="I30" t="s">
        <v>316</v>
      </c>
      <c r="J30" s="47" t="s">
        <v>327</v>
      </c>
      <c r="K30" t="s">
        <v>316</v>
      </c>
      <c r="L30" s="47" t="s">
        <v>328</v>
      </c>
      <c r="M30" t="s">
        <v>316</v>
      </c>
      <c r="N30" s="47" t="s">
        <v>329</v>
      </c>
    </row>
    <row r="31" spans="1:14" x14ac:dyDescent="0.25">
      <c r="A31" t="s">
        <v>100</v>
      </c>
      <c r="B31" s="47" t="s">
        <v>321</v>
      </c>
      <c r="C31" t="s">
        <v>310</v>
      </c>
      <c r="D31" s="47" t="s">
        <v>333</v>
      </c>
      <c r="E31" t="s">
        <v>304</v>
      </c>
      <c r="F31" s="47" t="s">
        <v>322</v>
      </c>
      <c r="G31" s="47" t="s">
        <v>323</v>
      </c>
      <c r="H31" s="47" t="s">
        <v>323</v>
      </c>
      <c r="I31" s="47" t="s">
        <v>326</v>
      </c>
      <c r="J31" t="s">
        <v>304</v>
      </c>
      <c r="K31" s="47" t="s">
        <v>324</v>
      </c>
      <c r="L31" s="47" t="s">
        <v>312</v>
      </c>
      <c r="M31" t="s">
        <v>304</v>
      </c>
      <c r="N31" s="47" t="s">
        <v>325</v>
      </c>
    </row>
    <row r="32" spans="1:14" x14ac:dyDescent="0.25">
      <c r="A32" t="s">
        <v>101</v>
      </c>
      <c r="B32" s="47" t="s">
        <v>337</v>
      </c>
      <c r="C32" t="s">
        <v>337</v>
      </c>
      <c r="D32" t="s">
        <v>337</v>
      </c>
      <c r="E32" t="s">
        <v>337</v>
      </c>
      <c r="F32" t="s">
        <v>337</v>
      </c>
      <c r="G32" t="s">
        <v>337</v>
      </c>
      <c r="H32" s="47" t="s">
        <v>344</v>
      </c>
      <c r="I32" t="s">
        <v>337</v>
      </c>
      <c r="J32" s="47" t="s">
        <v>323</v>
      </c>
      <c r="K32" t="s">
        <v>337</v>
      </c>
      <c r="L32" t="s">
        <v>337</v>
      </c>
      <c r="M32" s="47" t="s">
        <v>335</v>
      </c>
      <c r="N32" s="47" t="s">
        <v>342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9"/>
  <sheetViews>
    <sheetView tabSelected="1" topLeftCell="A34" zoomScaleSheetLayoutView="100" workbookViewId="0">
      <selection activeCell="A40" sqref="A40:B49"/>
    </sheetView>
  </sheetViews>
  <sheetFormatPr defaultColWidth="9" defaultRowHeight="15.6" x14ac:dyDescent="0.25"/>
  <cols>
    <col min="1" max="1" width="35.59765625" customWidth="1"/>
    <col min="3" max="4" width="14.8984375" bestFit="1" customWidth="1"/>
    <col min="5" max="5" width="13.69921875" bestFit="1" customWidth="1"/>
    <col min="6" max="6" width="11.5" bestFit="1" customWidth="1"/>
    <col min="10" max="10" width="10.3984375" bestFit="1" customWidth="1"/>
    <col min="11" max="12" width="17.09765625" bestFit="1" customWidth="1"/>
    <col min="15" max="15" width="13.69921875" bestFit="1" customWidth="1"/>
  </cols>
  <sheetData>
    <row r="1" spans="1:15" x14ac:dyDescent="0.25">
      <c r="A1" s="24" t="s">
        <v>56</v>
      </c>
    </row>
    <row r="2" spans="1:15" x14ac:dyDescent="0.25">
      <c r="A2" s="5" t="s">
        <v>57</v>
      </c>
    </row>
    <row r="3" spans="1:15" x14ac:dyDescent="0.25">
      <c r="A3" s="33"/>
    </row>
    <row r="4" spans="1:15" x14ac:dyDescent="0.25">
      <c r="A4" s="33"/>
    </row>
    <row r="5" spans="1:15" x14ac:dyDescent="0.25">
      <c r="A5" s="34" t="s">
        <v>58</v>
      </c>
      <c r="B5" s="5"/>
      <c r="C5" s="5"/>
      <c r="D5" s="5"/>
      <c r="I5" s="38" t="s">
        <v>59</v>
      </c>
    </row>
    <row r="6" spans="1:15" x14ac:dyDescent="0.25">
      <c r="A6" s="35" t="s">
        <v>60</v>
      </c>
      <c r="B6" s="8" t="s">
        <v>61</v>
      </c>
      <c r="C6" s="8" t="s">
        <v>22</v>
      </c>
      <c r="D6" s="8" t="s">
        <v>62</v>
      </c>
      <c r="E6" s="8" t="s">
        <v>63</v>
      </c>
      <c r="F6" s="8" t="s">
        <v>64</v>
      </c>
      <c r="I6" s="35" t="s">
        <v>60</v>
      </c>
      <c r="J6" s="8" t="s">
        <v>61</v>
      </c>
      <c r="K6" s="8" t="s">
        <v>22</v>
      </c>
      <c r="L6" s="8" t="s">
        <v>62</v>
      </c>
      <c r="M6" s="8" t="s">
        <v>63</v>
      </c>
      <c r="N6" s="8" t="s">
        <v>64</v>
      </c>
    </row>
    <row r="7" spans="1:15" x14ac:dyDescent="0.25">
      <c r="A7" s="27" t="s">
        <v>65</v>
      </c>
      <c r="B7" s="10">
        <v>25407</v>
      </c>
      <c r="C7" s="10">
        <v>1202598</v>
      </c>
      <c r="D7" s="10">
        <v>509283.07459999999</v>
      </c>
      <c r="E7" s="18">
        <f>C7/$C$17</f>
        <v>2.3499416766016579E-2</v>
      </c>
      <c r="F7" s="36">
        <f>D7/$D$17</f>
        <v>3.055132937024669E-2</v>
      </c>
      <c r="G7" s="59">
        <f>D7/C7</f>
        <v>0.42348571559240911</v>
      </c>
      <c r="I7" s="27" t="s">
        <v>65</v>
      </c>
      <c r="J7" s="10">
        <v>5304433</v>
      </c>
      <c r="K7" s="10">
        <v>241203714.59</v>
      </c>
      <c r="L7" s="10">
        <v>111377726.6621</v>
      </c>
      <c r="M7" s="36">
        <f>K7/$K$17</f>
        <v>4.0055670847046948E-2</v>
      </c>
      <c r="N7" s="36">
        <f>L7/$L$17</f>
        <v>5.088020343393692E-2</v>
      </c>
      <c r="O7" s="40">
        <f>L7/K7</f>
        <v>0.46175792462989529</v>
      </c>
    </row>
    <row r="8" spans="1:15" x14ac:dyDescent="0.25">
      <c r="A8" s="27" t="s">
        <v>66</v>
      </c>
      <c r="B8" s="10">
        <v>13051</v>
      </c>
      <c r="C8" s="10">
        <v>1901159.59</v>
      </c>
      <c r="D8" s="10">
        <v>805527.78700000001</v>
      </c>
      <c r="E8" s="18">
        <f>C8/$C$17</f>
        <v>3.7149688877013941E-2</v>
      </c>
      <c r="F8" s="36">
        <f>D8/$D$17</f>
        <v>4.8322722597549522E-2</v>
      </c>
      <c r="G8" s="59">
        <f t="shared" ref="G8:G14" si="0">D8/C8</f>
        <v>0.42370340251130628</v>
      </c>
      <c r="I8" s="27" t="s">
        <v>66</v>
      </c>
      <c r="J8" s="10">
        <v>2287775</v>
      </c>
      <c r="K8" s="10">
        <v>329179123.08999997</v>
      </c>
      <c r="L8" s="10">
        <v>148700727.62169999</v>
      </c>
      <c r="M8" s="36">
        <f>K8/$K$17</f>
        <v>5.4665371246978484E-2</v>
      </c>
      <c r="N8" s="36">
        <f>L8/$L$17</f>
        <v>6.793030796112573E-2</v>
      </c>
      <c r="O8" s="40">
        <f t="shared" ref="O8:O14" si="1">L8/K8</f>
        <v>0.45173195136389049</v>
      </c>
    </row>
    <row r="9" spans="1:15" x14ac:dyDescent="0.25">
      <c r="A9" s="27" t="s">
        <v>67</v>
      </c>
      <c r="B9" s="10">
        <v>13846</v>
      </c>
      <c r="C9" s="10">
        <v>4005548.01</v>
      </c>
      <c r="D9" s="10">
        <v>1660462.2519</v>
      </c>
      <c r="E9" s="18">
        <f>C9/$C$17</f>
        <v>7.8270579248658601E-2</v>
      </c>
      <c r="F9" s="36">
        <f>D9/$D$17</f>
        <v>9.9609297254777504E-2</v>
      </c>
      <c r="G9" s="59">
        <f t="shared" si="0"/>
        <v>0.41454059413458388</v>
      </c>
      <c r="I9" s="27" t="s">
        <v>67</v>
      </c>
      <c r="J9" s="10">
        <v>2106451</v>
      </c>
      <c r="K9" s="10">
        <v>603828791.79999995</v>
      </c>
      <c r="L9" s="10">
        <v>262363934.31979999</v>
      </c>
      <c r="M9" s="36">
        <f>K9/$K$17</f>
        <v>0.10027526886732942</v>
      </c>
      <c r="N9" s="36">
        <f>L9/$L$17</f>
        <v>0.1198545773197396</v>
      </c>
      <c r="O9" s="40">
        <f t="shared" si="1"/>
        <v>0.43450053704411651</v>
      </c>
    </row>
    <row r="10" spans="1:15" x14ac:dyDescent="0.25">
      <c r="A10" s="27" t="s">
        <v>68</v>
      </c>
      <c r="B10" s="10">
        <v>7833</v>
      </c>
      <c r="C10" s="10">
        <v>3858180.2</v>
      </c>
      <c r="D10" s="10">
        <v>1540892.2596</v>
      </c>
      <c r="E10" s="18">
        <f>C10/$C$17</f>
        <v>7.5390932363261207E-2</v>
      </c>
      <c r="F10" s="36">
        <f>D10/$D$17</f>
        <v>9.243642542819204E-2</v>
      </c>
      <c r="G10" s="59">
        <f t="shared" si="0"/>
        <v>0.39938317541518664</v>
      </c>
      <c r="I10" s="27" t="s">
        <v>68</v>
      </c>
      <c r="J10" s="10">
        <v>1053213</v>
      </c>
      <c r="K10" s="10">
        <v>516923526.79000002</v>
      </c>
      <c r="L10" s="10">
        <v>216631581.86149999</v>
      </c>
      <c r="M10" s="36">
        <f>K10/$K$17</f>
        <v>8.5843282626847775E-2</v>
      </c>
      <c r="N10" s="36">
        <f>L10/$L$17</f>
        <v>9.8962865248347465E-2</v>
      </c>
      <c r="O10" s="40">
        <f t="shared" si="1"/>
        <v>0.41907858829088757</v>
      </c>
    </row>
    <row r="11" spans="1:15" x14ac:dyDescent="0.25">
      <c r="A11" s="27" t="s">
        <v>69</v>
      </c>
      <c r="B11" s="10">
        <v>6938</v>
      </c>
      <c r="C11" s="10">
        <v>5098985.68</v>
      </c>
      <c r="D11" s="10">
        <v>1953541.9828999999</v>
      </c>
      <c r="E11" s="18">
        <f>C11/$C$17</f>
        <v>9.9636943998136079E-2</v>
      </c>
      <c r="F11" s="36">
        <f>D11/$D$17</f>
        <v>0.11719082674219844</v>
      </c>
      <c r="G11" s="59">
        <f t="shared" si="0"/>
        <v>0.38312364566201335</v>
      </c>
      <c r="I11" s="27" t="s">
        <v>69</v>
      </c>
      <c r="J11" s="10">
        <v>868490</v>
      </c>
      <c r="K11" s="10">
        <v>637765314.27999997</v>
      </c>
      <c r="L11" s="10">
        <v>257762368.47229999</v>
      </c>
      <c r="M11" s="36">
        <f>K11/$K$17</f>
        <v>0.1059109622332584</v>
      </c>
      <c r="N11" s="36">
        <f>L11/$L$17</f>
        <v>0.11775246396680898</v>
      </c>
      <c r="O11" s="40">
        <f t="shared" si="1"/>
        <v>0.40416492195612541</v>
      </c>
    </row>
    <row r="12" spans="1:15" x14ac:dyDescent="0.25">
      <c r="A12" s="27" t="s">
        <v>70</v>
      </c>
      <c r="B12" s="10">
        <v>4293</v>
      </c>
      <c r="C12" s="10">
        <v>4468682.8899999997</v>
      </c>
      <c r="D12" s="10">
        <v>1635541.7143999999</v>
      </c>
      <c r="E12" s="18">
        <f>C12/$C$17</f>
        <v>8.7320485837559525E-2</v>
      </c>
      <c r="F12" s="36">
        <f>D12/$D$17</f>
        <v>9.811434172372227E-2</v>
      </c>
      <c r="G12" s="59">
        <f t="shared" si="0"/>
        <v>0.36600084513940528</v>
      </c>
      <c r="I12" s="27" t="s">
        <v>70</v>
      </c>
      <c r="J12" s="10">
        <v>502948</v>
      </c>
      <c r="K12" s="10">
        <v>521939054.04000002</v>
      </c>
      <c r="L12" s="10">
        <v>200904855.89109999</v>
      </c>
      <c r="M12" s="36">
        <f>K12/$K$17</f>
        <v>8.66761898189774E-2</v>
      </c>
      <c r="N12" s="36">
        <f>L12/$L$17</f>
        <v>9.1778493285438481E-2</v>
      </c>
      <c r="O12" s="40">
        <f t="shared" si="1"/>
        <v>0.38492014409732822</v>
      </c>
    </row>
    <row r="13" spans="1:15" x14ac:dyDescent="0.25">
      <c r="A13" s="27" t="s">
        <v>71</v>
      </c>
      <c r="B13" s="10">
        <v>3439</v>
      </c>
      <c r="C13" s="10">
        <v>4769922.34</v>
      </c>
      <c r="D13" s="10">
        <v>1650227.3581000001</v>
      </c>
      <c r="E13" s="18">
        <f>C13/$C$17</f>
        <v>9.3206867971835167E-2</v>
      </c>
      <c r="F13" s="36">
        <f>D13/$D$17</f>
        <v>9.8995317275570677E-2</v>
      </c>
      <c r="G13" s="59">
        <f t="shared" si="0"/>
        <v>0.34596524649078458</v>
      </c>
      <c r="I13" s="27" t="s">
        <v>71</v>
      </c>
      <c r="J13" s="10">
        <v>395997</v>
      </c>
      <c r="K13" s="10">
        <v>547128996</v>
      </c>
      <c r="L13" s="10">
        <v>202697413.71610001</v>
      </c>
      <c r="M13" s="36">
        <f>K13/$K$17</f>
        <v>9.0859375909295631E-2</v>
      </c>
      <c r="N13" s="36">
        <f>L13/$L$17</f>
        <v>9.2597379696002402E-2</v>
      </c>
      <c r="O13" s="40">
        <f t="shared" si="1"/>
        <v>0.37047463248703422</v>
      </c>
    </row>
    <row r="14" spans="1:15" x14ac:dyDescent="0.25">
      <c r="A14" s="27" t="s">
        <v>72</v>
      </c>
      <c r="B14" s="10">
        <v>3805</v>
      </c>
      <c r="C14" s="10">
        <v>7557123.8700000001</v>
      </c>
      <c r="D14" s="10">
        <v>2401440.1934000002</v>
      </c>
      <c r="E14" s="18">
        <f>C14/$C$17</f>
        <v>0.14767029661910472</v>
      </c>
      <c r="F14" s="36">
        <f>D14/$D$17</f>
        <v>0.14405974588716935</v>
      </c>
      <c r="G14" s="59">
        <f t="shared" si="0"/>
        <v>0.31777171245441027</v>
      </c>
      <c r="I14" s="27" t="s">
        <v>72</v>
      </c>
      <c r="J14" s="10">
        <v>424976</v>
      </c>
      <c r="K14" s="10">
        <v>841208789.37</v>
      </c>
      <c r="L14" s="10">
        <v>289185461.74019998</v>
      </c>
      <c r="M14" s="36">
        <f>K14/$K$17</f>
        <v>0.13969595135764348</v>
      </c>
      <c r="N14" s="36">
        <f>L14/$L$17</f>
        <v>0.13210733927185841</v>
      </c>
      <c r="O14" s="40">
        <f t="shared" si="1"/>
        <v>0.34377370445306143</v>
      </c>
    </row>
    <row r="15" spans="1:15" x14ac:dyDescent="0.25">
      <c r="A15" s="27" t="s">
        <v>73</v>
      </c>
      <c r="B15" s="10">
        <v>2919</v>
      </c>
      <c r="C15" s="10">
        <v>9664543.3000000007</v>
      </c>
      <c r="D15" s="10">
        <v>2664804.5126</v>
      </c>
      <c r="E15" s="18">
        <f>C15/$C$17</f>
        <v>0.18885041456905236</v>
      </c>
      <c r="F15" s="36">
        <f>D15/$D$17</f>
        <v>0.15985868062806871</v>
      </c>
      <c r="G15" s="59">
        <f>D15/C15</f>
        <v>0.27572999880915217</v>
      </c>
      <c r="I15" s="27" t="s">
        <v>73</v>
      </c>
      <c r="J15" s="10">
        <v>287701</v>
      </c>
      <c r="K15" s="10">
        <v>943323411.21000004</v>
      </c>
      <c r="L15" s="10">
        <v>289120573.7058</v>
      </c>
      <c r="M15" s="36">
        <f>K15/$K$17</f>
        <v>0.15665369053693592</v>
      </c>
      <c r="N15" s="36">
        <f>L15/$L$17</f>
        <v>0.13207769675275122</v>
      </c>
      <c r="O15" s="40">
        <f>L15/K15</f>
        <v>0.30649146440131841</v>
      </c>
    </row>
    <row r="16" spans="1:15" x14ac:dyDescent="0.25">
      <c r="A16" s="27" t="s">
        <v>74</v>
      </c>
      <c r="B16" s="10">
        <v>1188</v>
      </c>
      <c r="C16" s="10">
        <v>8648909.1999999993</v>
      </c>
      <c r="D16" s="10">
        <v>1848030.5619999999</v>
      </c>
      <c r="E16" s="18">
        <f>C16/$C$17</f>
        <v>0.16900437374936184</v>
      </c>
      <c r="F16" s="36">
        <f>D16/$D$17</f>
        <v>0.11086131309250483</v>
      </c>
      <c r="G16" s="59">
        <f>D16/C16</f>
        <v>0.21367209659225006</v>
      </c>
      <c r="I16" s="27" t="s">
        <v>74</v>
      </c>
      <c r="J16" s="10">
        <v>112569</v>
      </c>
      <c r="K16" s="10">
        <v>839211298.36000001</v>
      </c>
      <c r="L16" s="10">
        <v>210274250.29730001</v>
      </c>
      <c r="M16" s="36">
        <f>K16/$K$17</f>
        <v>0.13936423655568658</v>
      </c>
      <c r="N16" s="36">
        <f>L16/$L$17</f>
        <v>9.6058673063990796E-2</v>
      </c>
      <c r="O16" s="40">
        <f>L16/K16</f>
        <v>0.25056174852295399</v>
      </c>
    </row>
    <row r="17" spans="1:14" x14ac:dyDescent="0.25">
      <c r="A17" s="15" t="s">
        <v>75</v>
      </c>
      <c r="B17" s="15">
        <f>SUM(B7:B16)</f>
        <v>82719</v>
      </c>
      <c r="C17" s="16">
        <f>SUM(C7:C16)</f>
        <v>51175653.079999998</v>
      </c>
      <c r="D17" s="16">
        <f>SUM(D7:D16)</f>
        <v>16669751.6965</v>
      </c>
      <c r="E17" s="36"/>
      <c r="F17" s="36"/>
      <c r="I17" s="15" t="s">
        <v>75</v>
      </c>
      <c r="J17" s="15">
        <f>SUM(J7:J16)</f>
        <v>13344553</v>
      </c>
      <c r="K17" s="16">
        <f>SUM(K7:K16)</f>
        <v>6021712019.5299997</v>
      </c>
      <c r="L17" s="16">
        <f>SUM(L7:L16)</f>
        <v>2189018894.2879</v>
      </c>
      <c r="M17" s="13"/>
      <c r="N17" s="13"/>
    </row>
    <row r="21" spans="1:14" x14ac:dyDescent="0.25">
      <c r="A21" s="24" t="s">
        <v>76</v>
      </c>
    </row>
    <row r="22" spans="1:14" x14ac:dyDescent="0.25">
      <c r="A22" s="5" t="s">
        <v>57</v>
      </c>
    </row>
    <row r="23" spans="1:14" ht="94.05" customHeight="1" x14ac:dyDescent="0.25">
      <c r="A23" s="37" t="s">
        <v>77</v>
      </c>
    </row>
    <row r="26" spans="1:14" x14ac:dyDescent="0.25">
      <c r="A26" s="38" t="s">
        <v>78</v>
      </c>
      <c r="E26" s="34" t="s">
        <v>79</v>
      </c>
      <c r="F26" s="5"/>
      <c r="G26" s="5"/>
    </row>
    <row r="27" spans="1:14" x14ac:dyDescent="0.25">
      <c r="A27" s="35" t="s">
        <v>80</v>
      </c>
      <c r="B27" s="8" t="s">
        <v>61</v>
      </c>
      <c r="C27" s="8" t="s">
        <v>23</v>
      </c>
      <c r="E27" s="35" t="s">
        <v>80</v>
      </c>
      <c r="F27" s="8" t="s">
        <v>61</v>
      </c>
      <c r="G27" s="8" t="s">
        <v>23</v>
      </c>
    </row>
    <row r="28" spans="1:14" x14ac:dyDescent="0.25">
      <c r="A28" s="39" t="s">
        <v>81</v>
      </c>
      <c r="B28" s="10">
        <v>22928</v>
      </c>
      <c r="C28" s="14">
        <f>B28/$B$35</f>
        <v>0.14060564434032846</v>
      </c>
      <c r="E28" s="39" t="s">
        <v>81</v>
      </c>
      <c r="F28" s="16">
        <v>7000717</v>
      </c>
      <c r="G28" s="14">
        <f>F28/$F$35</f>
        <v>0.25087068295773479</v>
      </c>
    </row>
    <row r="29" spans="1:14" x14ac:dyDescent="0.25">
      <c r="A29" s="39" t="s">
        <v>82</v>
      </c>
      <c r="B29" s="10">
        <v>18974</v>
      </c>
      <c r="C29" s="14">
        <f t="shared" ref="C29:C34" si="2">B29/$B$35</f>
        <v>0.11635779377675297</v>
      </c>
      <c r="E29" s="39" t="s">
        <v>82</v>
      </c>
      <c r="F29" s="16">
        <v>3027344</v>
      </c>
      <c r="G29" s="14">
        <f t="shared" ref="G29:G34" si="3">F29/$F$35</f>
        <v>0.10848486759684767</v>
      </c>
    </row>
    <row r="30" spans="1:14" x14ac:dyDescent="0.25">
      <c r="A30" s="39" t="s">
        <v>83</v>
      </c>
      <c r="B30" s="10">
        <v>4233</v>
      </c>
      <c r="C30" s="14">
        <f t="shared" si="2"/>
        <v>2.595881422246207E-2</v>
      </c>
      <c r="E30" s="39" t="s">
        <v>83</v>
      </c>
      <c r="F30" s="16">
        <v>546877</v>
      </c>
      <c r="G30" s="14">
        <f t="shared" si="3"/>
        <v>1.9597336456233998E-2</v>
      </c>
    </row>
    <row r="31" spans="1:14" x14ac:dyDescent="0.25">
      <c r="A31" s="39" t="s">
        <v>84</v>
      </c>
      <c r="B31" s="10">
        <v>13826</v>
      </c>
      <c r="C31" s="14">
        <f t="shared" si="2"/>
        <v>8.4787754651490813E-2</v>
      </c>
      <c r="E31" s="39" t="s">
        <v>84</v>
      </c>
      <c r="F31" s="16">
        <v>1895349</v>
      </c>
      <c r="G31" s="14">
        <f t="shared" si="3"/>
        <v>6.7919828508031341E-2</v>
      </c>
    </row>
    <row r="32" spans="1:14" x14ac:dyDescent="0.25">
      <c r="A32" s="39" t="s">
        <v>85</v>
      </c>
      <c r="B32" s="10">
        <v>15950</v>
      </c>
      <c r="C32" s="14">
        <f t="shared" si="2"/>
        <v>9.7813155409466113E-2</v>
      </c>
      <c r="E32" s="39" t="s">
        <v>85</v>
      </c>
      <c r="F32" s="16">
        <v>2572249</v>
      </c>
      <c r="G32" s="14">
        <f t="shared" si="3"/>
        <v>9.2176538969844138E-2</v>
      </c>
    </row>
    <row r="33" spans="1:7" x14ac:dyDescent="0.25">
      <c r="A33" s="39" t="s">
        <v>86</v>
      </c>
      <c r="B33" s="10">
        <v>11982</v>
      </c>
      <c r="C33" s="14">
        <f t="shared" si="2"/>
        <v>7.3479450038634667E-2</v>
      </c>
      <c r="E33" s="39" t="s">
        <v>86</v>
      </c>
      <c r="F33" s="16">
        <v>2082687</v>
      </c>
      <c r="G33" s="14">
        <f t="shared" si="3"/>
        <v>7.4633085450703948E-2</v>
      </c>
    </row>
    <row r="34" spans="1:7" x14ac:dyDescent="0.25">
      <c r="A34" s="39" t="s">
        <v>87</v>
      </c>
      <c r="B34" s="10">
        <v>75173</v>
      </c>
      <c r="C34" s="14">
        <f t="shared" si="2"/>
        <v>0.46099738756086495</v>
      </c>
      <c r="E34" s="39" t="s">
        <v>87</v>
      </c>
      <c r="F34" s="16">
        <v>10780457</v>
      </c>
      <c r="G34" s="14">
        <f t="shared" si="3"/>
        <v>0.38631766006060414</v>
      </c>
    </row>
    <row r="35" spans="1:7" x14ac:dyDescent="0.25">
      <c r="A35" s="15" t="s">
        <v>75</v>
      </c>
      <c r="B35" s="10">
        <f>SUM(B28:B34)</f>
        <v>163066</v>
      </c>
      <c r="C35" s="13"/>
      <c r="E35" s="15" t="s">
        <v>75</v>
      </c>
      <c r="F35" s="10">
        <f>SUM(F28:F34)</f>
        <v>27905680</v>
      </c>
      <c r="G35" s="15"/>
    </row>
    <row r="40" spans="1:7" x14ac:dyDescent="0.25">
      <c r="A40" s="59">
        <v>0.16900437374936184</v>
      </c>
      <c r="B40" s="59">
        <v>0.21367209659225006</v>
      </c>
    </row>
    <row r="41" spans="1:7" x14ac:dyDescent="0.25">
      <c r="A41" s="59">
        <v>0.18885041456905236</v>
      </c>
      <c r="B41" s="59">
        <v>0.27572999880915217</v>
      </c>
    </row>
    <row r="42" spans="1:7" x14ac:dyDescent="0.25">
      <c r="A42" s="59">
        <v>0.14767029661910472</v>
      </c>
      <c r="B42" s="59">
        <v>0.31777171245441027</v>
      </c>
    </row>
    <row r="43" spans="1:7" x14ac:dyDescent="0.25">
      <c r="A43" s="59">
        <v>9.3206867971835167E-2</v>
      </c>
      <c r="B43" s="59">
        <v>0.34596524649078458</v>
      </c>
    </row>
    <row r="44" spans="1:7" x14ac:dyDescent="0.25">
      <c r="A44" s="59">
        <v>8.7320485837559525E-2</v>
      </c>
      <c r="B44" s="59">
        <v>0.36600084513940528</v>
      </c>
    </row>
    <row r="45" spans="1:7" x14ac:dyDescent="0.25">
      <c r="A45" s="59">
        <v>9.9636943998136079E-2</v>
      </c>
      <c r="B45" s="59">
        <v>0.38312364566201335</v>
      </c>
    </row>
    <row r="46" spans="1:7" x14ac:dyDescent="0.25">
      <c r="A46" s="59">
        <v>7.5390932363261207E-2</v>
      </c>
      <c r="B46" s="59">
        <v>0.39938317541518664</v>
      </c>
    </row>
    <row r="47" spans="1:7" x14ac:dyDescent="0.25">
      <c r="A47" s="59">
        <v>7.8270579248658601E-2</v>
      </c>
      <c r="B47" s="59">
        <v>0.41454059413458388</v>
      </c>
    </row>
    <row r="48" spans="1:7" x14ac:dyDescent="0.25">
      <c r="A48" s="59">
        <v>3.7149688877013941E-2</v>
      </c>
      <c r="B48" s="59">
        <v>0.42370340251130628</v>
      </c>
    </row>
    <row r="49" spans="1:2" x14ac:dyDescent="0.25">
      <c r="A49" s="59">
        <v>2.3499416766016579E-2</v>
      </c>
      <c r="B49" s="59">
        <v>0.42348571559240911</v>
      </c>
    </row>
  </sheetData>
  <phoneticPr fontId="8" type="noConversion"/>
  <pageMargins left="0.75" right="0.75" top="1" bottom="1" header="0.51180555555555551" footer="0.51180555555555551"/>
  <pageSetup paperSize="9" orientation="portrait" horizontalDpi="360" verticalDpi="36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zoomScaleSheetLayoutView="100" workbookViewId="0">
      <selection activeCell="I16" sqref="I16"/>
    </sheetView>
  </sheetViews>
  <sheetFormatPr defaultColWidth="9" defaultRowHeight="15.6" x14ac:dyDescent="0.25"/>
  <cols>
    <col min="3" max="4" width="13.69921875" bestFit="1" customWidth="1"/>
    <col min="5" max="5" width="18.69921875" customWidth="1"/>
    <col min="6" max="6" width="12.59765625" bestFit="1" customWidth="1"/>
  </cols>
  <sheetData>
    <row r="1" spans="1:6" x14ac:dyDescent="0.25">
      <c r="A1" s="13" t="s">
        <v>56</v>
      </c>
    </row>
    <row r="2" spans="1:6" x14ac:dyDescent="0.25">
      <c r="A2" s="13" t="s">
        <v>197</v>
      </c>
    </row>
    <row r="4" spans="1:6" x14ac:dyDescent="0.25">
      <c r="A4" s="20" t="s">
        <v>198</v>
      </c>
      <c r="B4" s="20" t="s">
        <v>199</v>
      </c>
      <c r="C4" s="20" t="s">
        <v>200</v>
      </c>
      <c r="D4" s="20" t="s">
        <v>201</v>
      </c>
      <c r="E4" s="21" t="s">
        <v>202</v>
      </c>
      <c r="F4" s="20" t="s">
        <v>203</v>
      </c>
    </row>
    <row r="5" spans="1:6" x14ac:dyDescent="0.25">
      <c r="A5" s="13" t="s">
        <v>204</v>
      </c>
      <c r="B5" s="10">
        <v>3133</v>
      </c>
      <c r="C5" s="10">
        <v>3666017.54</v>
      </c>
      <c r="D5" s="10">
        <v>830065.21719999996</v>
      </c>
      <c r="E5" s="10">
        <v>1170.1300797957199</v>
      </c>
      <c r="F5" s="10">
        <v>264.94261640600001</v>
      </c>
    </row>
    <row r="6" spans="1:6" x14ac:dyDescent="0.25">
      <c r="A6" s="13" t="s">
        <v>205</v>
      </c>
      <c r="B6" s="10">
        <v>2936</v>
      </c>
      <c r="C6" s="10">
        <v>3296362.48</v>
      </c>
      <c r="D6" s="10">
        <v>891723.33239999996</v>
      </c>
      <c r="E6" s="10">
        <v>1122.7392643051701</v>
      </c>
      <c r="F6" s="10">
        <v>303.72048106266999</v>
      </c>
    </row>
    <row r="7" spans="1:6" x14ac:dyDescent="0.25">
      <c r="A7" s="13" t="s">
        <v>206</v>
      </c>
      <c r="B7" s="10">
        <v>4743</v>
      </c>
      <c r="C7" s="10">
        <v>5288227.1900000004</v>
      </c>
      <c r="D7" s="10">
        <v>1337606.7390000001</v>
      </c>
      <c r="E7" s="10">
        <v>1114.95407758802</v>
      </c>
      <c r="F7" s="10">
        <v>282.017022770398</v>
      </c>
    </row>
    <row r="8" spans="1:6" x14ac:dyDescent="0.25">
      <c r="A8" s="13" t="s">
        <v>207</v>
      </c>
      <c r="B8" s="10">
        <v>1527</v>
      </c>
      <c r="C8" s="10">
        <v>1702497.89</v>
      </c>
      <c r="D8" s="10">
        <v>473241.36709999997</v>
      </c>
      <c r="E8" s="10">
        <v>1114.9298559266499</v>
      </c>
      <c r="F8" s="10">
        <v>309.915761034708</v>
      </c>
    </row>
    <row r="9" spans="1:6" x14ac:dyDescent="0.25">
      <c r="A9" s="13" t="s">
        <v>208</v>
      </c>
      <c r="B9" s="10">
        <v>2584</v>
      </c>
      <c r="C9" s="10">
        <v>2764137.97</v>
      </c>
      <c r="D9" s="10">
        <v>624062.71470000001</v>
      </c>
      <c r="E9" s="10">
        <v>1069.7128366873001</v>
      </c>
      <c r="F9" s="10">
        <v>241.510338506191</v>
      </c>
    </row>
    <row r="10" spans="1:6" x14ac:dyDescent="0.25">
      <c r="A10" s="13" t="s">
        <v>209</v>
      </c>
      <c r="B10" s="10">
        <v>9018</v>
      </c>
      <c r="C10" s="10">
        <v>9355539.7699999996</v>
      </c>
      <c r="D10" s="10">
        <v>2453647.2622000002</v>
      </c>
      <c r="E10" s="10">
        <v>1037.4295597693499</v>
      </c>
      <c r="F10" s="10">
        <v>272.08330696385002</v>
      </c>
    </row>
    <row r="11" spans="1:6" x14ac:dyDescent="0.25">
      <c r="A11" s="13" t="s">
        <v>210</v>
      </c>
      <c r="B11" s="10">
        <v>1598</v>
      </c>
      <c r="C11" s="10">
        <v>1548521.67</v>
      </c>
      <c r="D11" s="10">
        <v>431914.89569999999</v>
      </c>
      <c r="E11" s="10">
        <v>969.03734042553106</v>
      </c>
      <c r="F11" s="10">
        <v>270.28466564455499</v>
      </c>
    </row>
    <row r="12" spans="1:6" x14ac:dyDescent="0.25">
      <c r="A12" s="13" t="s">
        <v>211</v>
      </c>
      <c r="B12" s="13">
        <v>714</v>
      </c>
      <c r="C12" s="10">
        <v>632038.56999999995</v>
      </c>
      <c r="D12" s="10">
        <v>217660.01250000001</v>
      </c>
      <c r="E12" s="10">
        <v>885.20808123249196</v>
      </c>
      <c r="F12" s="10">
        <v>304.84595588235197</v>
      </c>
    </row>
    <row r="13" spans="1:6" x14ac:dyDescent="0.25">
      <c r="A13" s="13" t="s">
        <v>212</v>
      </c>
      <c r="B13" s="10">
        <v>1032</v>
      </c>
      <c r="C13" s="10">
        <v>866865.59</v>
      </c>
      <c r="D13" s="10">
        <v>259946.1918</v>
      </c>
      <c r="E13" s="10">
        <v>839.98603682170506</v>
      </c>
      <c r="F13" s="10">
        <v>251.885844767441</v>
      </c>
    </row>
    <row r="14" spans="1:6" x14ac:dyDescent="0.25">
      <c r="A14" s="13" t="s">
        <v>213</v>
      </c>
      <c r="B14" s="10">
        <v>5675</v>
      </c>
      <c r="C14" s="10">
        <v>4403287.62</v>
      </c>
      <c r="D14" s="10">
        <v>1447196.7967000001</v>
      </c>
      <c r="E14" s="10">
        <v>775.90971277533004</v>
      </c>
      <c r="F14" s="10">
        <v>255.012651400881</v>
      </c>
    </row>
    <row r="15" spans="1:6" x14ac:dyDescent="0.25">
      <c r="A15" s="13" t="s">
        <v>214</v>
      </c>
      <c r="B15" s="10">
        <v>2972</v>
      </c>
      <c r="C15" s="10">
        <v>2154852.66</v>
      </c>
      <c r="D15" s="10">
        <v>747709.03579999995</v>
      </c>
      <c r="E15" s="10">
        <v>725.05136608344503</v>
      </c>
      <c r="F15" s="10">
        <v>251.58446695827701</v>
      </c>
    </row>
    <row r="16" spans="1:6" x14ac:dyDescent="0.25">
      <c r="A16" s="13" t="s">
        <v>215</v>
      </c>
      <c r="B16" s="10">
        <v>4609</v>
      </c>
      <c r="C16" s="10">
        <v>3293937.13</v>
      </c>
      <c r="D16" s="10">
        <v>1183884.6614000001</v>
      </c>
      <c r="E16" s="10">
        <v>714.67501193317401</v>
      </c>
      <c r="F16" s="10">
        <v>256.863671382078</v>
      </c>
    </row>
    <row r="17" spans="1:6" x14ac:dyDescent="0.25">
      <c r="A17" s="13" t="s">
        <v>216</v>
      </c>
      <c r="B17" s="10">
        <v>1601</v>
      </c>
      <c r="C17" s="10">
        <v>1098007.22</v>
      </c>
      <c r="D17" s="10">
        <v>429255.49229999998</v>
      </c>
      <c r="E17" s="10">
        <v>685.82587133041795</v>
      </c>
      <c r="F17" s="10">
        <v>268.11710949406603</v>
      </c>
    </row>
    <row r="18" spans="1:6" x14ac:dyDescent="0.25">
      <c r="A18" s="13" t="s">
        <v>217</v>
      </c>
      <c r="B18" s="10">
        <v>5261</v>
      </c>
      <c r="C18" s="10">
        <v>3394048.11</v>
      </c>
      <c r="D18" s="10">
        <v>1210658.0752000001</v>
      </c>
      <c r="E18" s="10">
        <v>645.13364569473401</v>
      </c>
      <c r="F18" s="10">
        <v>230.11938323512601</v>
      </c>
    </row>
    <row r="19" spans="1:6" x14ac:dyDescent="0.25">
      <c r="A19" s="13" t="s">
        <v>218</v>
      </c>
      <c r="B19" s="10">
        <v>1629</v>
      </c>
      <c r="C19" s="10">
        <v>1037352.89</v>
      </c>
      <c r="D19" s="10">
        <v>361703.25520000001</v>
      </c>
      <c r="E19" s="10">
        <v>636.80349294045402</v>
      </c>
      <c r="F19" s="10">
        <v>222.04005844076099</v>
      </c>
    </row>
    <row r="20" spans="1:6" x14ac:dyDescent="0.25">
      <c r="A20" s="13" t="s">
        <v>219</v>
      </c>
      <c r="B20" s="10">
        <v>5130</v>
      </c>
      <c r="C20" s="10">
        <v>3237013.53</v>
      </c>
      <c r="D20" s="10">
        <v>1168197.5978000001</v>
      </c>
      <c r="E20" s="10">
        <v>630.99678947368398</v>
      </c>
      <c r="F20" s="10">
        <v>227.718829980506</v>
      </c>
    </row>
    <row r="21" spans="1:6" x14ac:dyDescent="0.25">
      <c r="A21" s="13" t="s">
        <v>220</v>
      </c>
      <c r="B21" s="10">
        <v>1708</v>
      </c>
      <c r="C21" s="10">
        <v>1059396.95</v>
      </c>
      <c r="D21" s="10">
        <v>379173.05989999999</v>
      </c>
      <c r="E21" s="10">
        <v>620.25582552693197</v>
      </c>
      <c r="F21" s="10">
        <v>221.998278629976</v>
      </c>
    </row>
    <row r="22" spans="1:6" x14ac:dyDescent="0.25">
      <c r="A22" s="13" t="s">
        <v>221</v>
      </c>
      <c r="B22" s="10">
        <v>1380</v>
      </c>
      <c r="C22" s="10">
        <v>822704.5</v>
      </c>
      <c r="D22" s="10">
        <v>293310.74469999998</v>
      </c>
      <c r="E22" s="10">
        <v>596.16268115942</v>
      </c>
      <c r="F22" s="10">
        <v>212.54401789855001</v>
      </c>
    </row>
    <row r="23" spans="1:6" x14ac:dyDescent="0.25">
      <c r="A23" s="13" t="s">
        <v>222</v>
      </c>
      <c r="B23" s="10">
        <v>1219</v>
      </c>
      <c r="C23" s="10">
        <v>725826.67</v>
      </c>
      <c r="D23" s="10">
        <v>256593.8272</v>
      </c>
      <c r="E23" s="10">
        <v>595.42794913863804</v>
      </c>
      <c r="F23" s="10">
        <v>210.49534634946599</v>
      </c>
    </row>
    <row r="24" spans="1:6" x14ac:dyDescent="0.25">
      <c r="A24" s="13" t="s">
        <v>223</v>
      </c>
      <c r="B24" s="10">
        <v>6769</v>
      </c>
      <c r="C24" s="10">
        <v>4013831.51</v>
      </c>
      <c r="D24" s="10">
        <v>1385290.0584</v>
      </c>
      <c r="E24" s="10">
        <v>592.97259713399296</v>
      </c>
      <c r="F24" s="10">
        <v>204.652099039739</v>
      </c>
    </row>
    <row r="25" spans="1:6" x14ac:dyDescent="0.25">
      <c r="A25" s="13" t="s">
        <v>224</v>
      </c>
      <c r="B25" s="10">
        <v>2580</v>
      </c>
      <c r="C25" s="10">
        <v>1518782.23</v>
      </c>
      <c r="D25" s="10">
        <v>518710.24949999998</v>
      </c>
      <c r="E25" s="10">
        <v>588.67528294573594</v>
      </c>
      <c r="F25" s="10">
        <v>201.050484302325</v>
      </c>
    </row>
    <row r="26" spans="1:6" x14ac:dyDescent="0.25">
      <c r="A26" s="13" t="s">
        <v>225</v>
      </c>
      <c r="B26" s="10">
        <v>10744</v>
      </c>
      <c r="C26" s="10">
        <v>6196070.46</v>
      </c>
      <c r="D26" s="10">
        <v>2423977.7746000001</v>
      </c>
      <c r="E26" s="10">
        <v>576.700526805658</v>
      </c>
      <c r="F26" s="10">
        <v>225.61222771779501</v>
      </c>
    </row>
    <row r="27" spans="1:6" x14ac:dyDescent="0.25">
      <c r="A27" s="13" t="s">
        <v>226</v>
      </c>
      <c r="B27" s="10">
        <v>1172</v>
      </c>
      <c r="C27" s="10">
        <v>661200.48</v>
      </c>
      <c r="D27" s="10">
        <v>262345.38540000003</v>
      </c>
      <c r="E27" s="10">
        <v>564.164232081911</v>
      </c>
      <c r="F27" s="10">
        <v>223.84418549488001</v>
      </c>
    </row>
    <row r="28" spans="1:6" x14ac:dyDescent="0.25">
      <c r="A28" s="13" t="s">
        <v>227</v>
      </c>
      <c r="B28" s="10">
        <v>3052</v>
      </c>
      <c r="C28" s="10">
        <v>1711591.78</v>
      </c>
      <c r="D28" s="10">
        <v>682636.72129999998</v>
      </c>
      <c r="E28" s="10">
        <v>560.80988859764</v>
      </c>
      <c r="F28" s="10">
        <v>223.66865049148001</v>
      </c>
    </row>
    <row r="29" spans="1:6" x14ac:dyDescent="0.25">
      <c r="A29" s="13" t="s">
        <v>228</v>
      </c>
      <c r="B29" s="10">
        <v>1063</v>
      </c>
      <c r="C29" s="10">
        <v>595164.17000000004</v>
      </c>
      <c r="D29" s="10">
        <v>234939.08530000001</v>
      </c>
      <c r="E29" s="10">
        <v>559.89103480714903</v>
      </c>
      <c r="F29" s="10">
        <v>221.015131984948</v>
      </c>
    </row>
    <row r="30" spans="1:6" x14ac:dyDescent="0.25">
      <c r="A30" s="13" t="s">
        <v>229</v>
      </c>
      <c r="B30" s="10">
        <v>4024</v>
      </c>
      <c r="C30" s="10">
        <v>2247015.46</v>
      </c>
      <c r="D30" s="10">
        <v>814157.14320000005</v>
      </c>
      <c r="E30" s="10">
        <v>558.40344433399605</v>
      </c>
      <c r="F30" s="10">
        <v>202.32533379721599</v>
      </c>
    </row>
    <row r="31" spans="1:6" x14ac:dyDescent="0.25">
      <c r="A31" s="13" t="s">
        <v>230</v>
      </c>
      <c r="B31" s="10">
        <v>2010</v>
      </c>
      <c r="C31" s="10">
        <v>1111561.6599999999</v>
      </c>
      <c r="D31" s="10">
        <v>397101.62929999997</v>
      </c>
      <c r="E31" s="10">
        <v>553.01575124378098</v>
      </c>
      <c r="F31" s="10">
        <v>197.56299965174099</v>
      </c>
    </row>
    <row r="32" spans="1:6" x14ac:dyDescent="0.25">
      <c r="A32" s="13" t="s">
        <v>231</v>
      </c>
      <c r="B32" s="13">
        <v>517</v>
      </c>
      <c r="C32" s="10">
        <v>280318.19</v>
      </c>
      <c r="D32" s="10">
        <v>110887.23450000001</v>
      </c>
      <c r="E32" s="10">
        <v>542.201528046421</v>
      </c>
      <c r="F32" s="10">
        <v>214.48207833655701</v>
      </c>
    </row>
    <row r="33" spans="1:6" x14ac:dyDescent="0.25">
      <c r="A33" s="13" t="s">
        <v>232</v>
      </c>
      <c r="B33" s="10">
        <v>8940</v>
      </c>
      <c r="C33" s="10">
        <v>4654628.34</v>
      </c>
      <c r="D33" s="10">
        <v>1841840.0708999999</v>
      </c>
      <c r="E33" s="10">
        <v>520.65193959731505</v>
      </c>
      <c r="F33" s="10">
        <v>206.02237929530199</v>
      </c>
    </row>
    <row r="34" spans="1:6" x14ac:dyDescent="0.25">
      <c r="A34" s="13" t="s">
        <v>233</v>
      </c>
      <c r="B34" s="10">
        <v>2072</v>
      </c>
      <c r="C34" s="10">
        <v>1030279.52</v>
      </c>
      <c r="D34" s="10">
        <v>408021.49709999998</v>
      </c>
      <c r="E34" s="10">
        <v>497.23915057915002</v>
      </c>
      <c r="F34" s="10">
        <v>196.92157195945899</v>
      </c>
    </row>
    <row r="35" spans="1:6" x14ac:dyDescent="0.25">
      <c r="A35" s="13" t="s">
        <v>234</v>
      </c>
      <c r="B35" s="10">
        <v>3095</v>
      </c>
      <c r="C35" s="10">
        <v>1384277</v>
      </c>
      <c r="D35" s="10">
        <v>552051.59250000003</v>
      </c>
      <c r="E35" s="10">
        <v>447.262358642972</v>
      </c>
      <c r="F35" s="10">
        <v>178.368850565428</v>
      </c>
    </row>
    <row r="36" spans="1:6" x14ac:dyDescent="0.25">
      <c r="A36" s="13" t="s">
        <v>235</v>
      </c>
      <c r="B36" s="13">
        <v>497</v>
      </c>
      <c r="C36" s="10">
        <v>201691.53</v>
      </c>
      <c r="D36" s="10">
        <v>90259.073600000003</v>
      </c>
      <c r="E36" s="10">
        <v>405.81796780684101</v>
      </c>
      <c r="F36" s="10">
        <v>181.607793963782</v>
      </c>
    </row>
    <row r="37" spans="1:6" x14ac:dyDescent="0.25">
      <c r="B37" s="22"/>
      <c r="C37" s="23"/>
      <c r="D37" s="23"/>
    </row>
  </sheetData>
  <phoneticPr fontId="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9"/>
  <sheetViews>
    <sheetView topLeftCell="B1" zoomScaleSheetLayoutView="100" workbookViewId="0">
      <selection activeCell="H18" sqref="H18"/>
    </sheetView>
  </sheetViews>
  <sheetFormatPr defaultColWidth="9" defaultRowHeight="15.6" x14ac:dyDescent="0.25"/>
  <cols>
    <col min="1" max="1" width="11.69921875" customWidth="1"/>
    <col min="2" max="2" width="14.69921875" customWidth="1"/>
    <col min="4" max="4" width="9.3984375" bestFit="1" customWidth="1"/>
    <col min="5" max="5" width="14.8984375" bestFit="1" customWidth="1"/>
    <col min="6" max="6" width="13.69921875" bestFit="1" customWidth="1"/>
    <col min="7" max="7" width="12.59765625" bestFit="1" customWidth="1"/>
  </cols>
  <sheetData>
    <row r="1" spans="1:23" x14ac:dyDescent="0.25">
      <c r="A1" s="1" t="s">
        <v>56</v>
      </c>
      <c r="K1" s="13" t="s">
        <v>236</v>
      </c>
      <c r="L1" s="13" t="s">
        <v>237</v>
      </c>
      <c r="M1" s="13" t="s">
        <v>238</v>
      </c>
      <c r="N1" s="13" t="s">
        <v>239</v>
      </c>
      <c r="O1" s="13" t="s">
        <v>240</v>
      </c>
      <c r="P1" s="13" t="s">
        <v>241</v>
      </c>
      <c r="Q1" s="13" t="s">
        <v>242</v>
      </c>
      <c r="R1" s="13" t="s">
        <v>243</v>
      </c>
      <c r="S1" s="13" t="s">
        <v>244</v>
      </c>
      <c r="T1" s="13" t="s">
        <v>245</v>
      </c>
      <c r="U1" s="13" t="s">
        <v>246</v>
      </c>
      <c r="V1" s="13" t="s">
        <v>247</v>
      </c>
      <c r="W1" s="13" t="s">
        <v>38</v>
      </c>
    </row>
    <row r="2" spans="1:23" x14ac:dyDescent="0.25">
      <c r="A2" s="1" t="s">
        <v>197</v>
      </c>
      <c r="J2" s="17" t="s">
        <v>248</v>
      </c>
      <c r="K2" s="18">
        <v>0.30461079778236899</v>
      </c>
      <c r="L2" s="18">
        <v>0.38797244038895501</v>
      </c>
      <c r="M2" s="18">
        <v>8.95917392128385E-2</v>
      </c>
      <c r="N2" s="18">
        <v>0.119705839066651</v>
      </c>
      <c r="O2" s="18">
        <v>4.28223939800456E-2</v>
      </c>
      <c r="P2" s="18">
        <v>9.9353556418002899E-3</v>
      </c>
      <c r="Q2" s="18">
        <v>1.95458193283693E-2</v>
      </c>
      <c r="R2" s="18">
        <v>8.3660811640388702E-3</v>
      </c>
      <c r="S2" s="18">
        <v>7.7967899783397297E-3</v>
      </c>
      <c r="T2" s="18">
        <v>3.6144167065678299E-3</v>
      </c>
      <c r="U2" s="18">
        <v>3.00241766502679E-3</v>
      </c>
      <c r="V2" s="18">
        <v>3.0355565437343102E-3</v>
      </c>
      <c r="W2" s="18">
        <v>3.5254126284586301E-7</v>
      </c>
    </row>
    <row r="3" spans="1:23" x14ac:dyDescent="0.25">
      <c r="A3" s="2"/>
      <c r="J3" s="17" t="s">
        <v>249</v>
      </c>
      <c r="K3" s="18">
        <v>0.29979247029551198</v>
      </c>
      <c r="L3" s="18">
        <v>0.39624221083808903</v>
      </c>
      <c r="M3" s="18">
        <v>9.2560059264704495E-2</v>
      </c>
      <c r="N3" s="18">
        <v>0.113209358699525</v>
      </c>
      <c r="O3" s="18">
        <v>4.4541999216578497E-2</v>
      </c>
      <c r="P3" s="18">
        <v>9.6270829736536494E-3</v>
      </c>
      <c r="Q3" s="18">
        <v>2.2197355230233501E-2</v>
      </c>
      <c r="R3" s="18">
        <v>6.8590509639945398E-3</v>
      </c>
      <c r="S3" s="18">
        <v>7.7008994092280904E-3</v>
      </c>
      <c r="T3" s="18">
        <v>3.3538043009299001E-3</v>
      </c>
      <c r="U3" s="18">
        <v>2.1256737481551002E-3</v>
      </c>
      <c r="V3" s="18">
        <v>1.78994398580925E-3</v>
      </c>
      <c r="W3" s="18">
        <v>9.1073585476214194E-8</v>
      </c>
    </row>
    <row r="4" spans="1:23" x14ac:dyDescent="0.25">
      <c r="A4" s="3" t="s">
        <v>250</v>
      </c>
      <c r="B4" s="4"/>
      <c r="C4" s="5"/>
      <c r="D4" s="5"/>
      <c r="E4" s="5"/>
      <c r="F4" s="5"/>
      <c r="G4" s="5"/>
      <c r="J4" s="19" t="s">
        <v>251</v>
      </c>
      <c r="K4" s="18">
        <v>0.35045814834816702</v>
      </c>
      <c r="L4" s="18">
        <v>0.38694840865983399</v>
      </c>
      <c r="M4" s="18">
        <v>7.9672543762018502E-2</v>
      </c>
      <c r="N4" s="18">
        <v>9.9429422122813804E-2</v>
      </c>
      <c r="O4" s="18">
        <v>3.6367762899497003E-2</v>
      </c>
      <c r="P4" s="18">
        <v>9.4650023876721202E-3</v>
      </c>
      <c r="Q4" s="18">
        <v>1.7337322232640499E-2</v>
      </c>
      <c r="R4" s="18">
        <v>5.6468909716930697E-3</v>
      </c>
      <c r="S4" s="18">
        <v>7.5972796567524399E-3</v>
      </c>
      <c r="T4" s="18">
        <v>3.1446795916012901E-3</v>
      </c>
      <c r="U4" s="18">
        <v>2.3729394736091199E-3</v>
      </c>
      <c r="V4" s="18">
        <v>1.5593601643591199E-3</v>
      </c>
      <c r="W4" s="18">
        <v>2.3972934060863E-7</v>
      </c>
    </row>
    <row r="5" spans="1:23" x14ac:dyDescent="0.25">
      <c r="A5" s="6" t="s">
        <v>252</v>
      </c>
      <c r="B5" s="7" t="s">
        <v>61</v>
      </c>
      <c r="C5" s="8" t="s">
        <v>253</v>
      </c>
      <c r="D5" s="8" t="s">
        <v>254</v>
      </c>
      <c r="E5" s="8" t="s">
        <v>22</v>
      </c>
      <c r="F5" s="8" t="s">
        <v>62</v>
      </c>
      <c r="G5" s="8" t="s">
        <v>255</v>
      </c>
      <c r="J5" s="19" t="s">
        <v>256</v>
      </c>
      <c r="K5" s="18">
        <v>0.37070528820488702</v>
      </c>
      <c r="L5" s="18">
        <v>0.369073938160075</v>
      </c>
      <c r="M5" s="18">
        <v>9.1835807306542505E-2</v>
      </c>
      <c r="N5" s="18">
        <v>9.6681633209358298E-2</v>
      </c>
      <c r="O5" s="18">
        <v>3.2112127336156503E-2</v>
      </c>
      <c r="P5" s="18">
        <v>9.1525335363156091E-3</v>
      </c>
      <c r="Q5" s="18">
        <v>9.7800739463852794E-3</v>
      </c>
      <c r="R5" s="18">
        <v>6.2971803621930103E-3</v>
      </c>
      <c r="S5" s="18">
        <v>7.3220922418128099E-3</v>
      </c>
      <c r="T5" s="18">
        <v>3.18067116223522E-3</v>
      </c>
      <c r="U5" s="18">
        <v>2.49585922862824E-3</v>
      </c>
      <c r="V5" s="18">
        <v>1.3626803911005901E-3</v>
      </c>
      <c r="W5" s="18">
        <v>1.14914308687297E-7</v>
      </c>
    </row>
    <row r="6" spans="1:23" x14ac:dyDescent="0.25">
      <c r="A6" s="9" t="s">
        <v>236</v>
      </c>
      <c r="B6" s="10">
        <v>54776</v>
      </c>
      <c r="C6" s="10">
        <v>292149</v>
      </c>
      <c r="D6" s="11">
        <v>5.3335210000000002</v>
      </c>
      <c r="E6" s="10">
        <v>19906680.210000001</v>
      </c>
      <c r="F6" s="10">
        <v>3775929.4103000001</v>
      </c>
      <c r="G6" s="12">
        <f t="shared" ref="G6:G18" si="0">E6/$E$19</f>
        <v>0.43176372504252014</v>
      </c>
      <c r="J6" s="19" t="s">
        <v>257</v>
      </c>
      <c r="K6" s="18">
        <v>0.41593566933022602</v>
      </c>
      <c r="L6" s="18">
        <v>0.32233523890736698</v>
      </c>
      <c r="M6" s="18">
        <v>0.10307144679124</v>
      </c>
      <c r="N6" s="18">
        <v>9.9105644907125007E-2</v>
      </c>
      <c r="O6" s="18">
        <v>2.78871294900194E-2</v>
      </c>
      <c r="P6" s="18">
        <v>9.0858302854841897E-3</v>
      </c>
      <c r="Q6" s="18">
        <v>3.03551308456349E-3</v>
      </c>
      <c r="R6" s="18">
        <v>6.5254132995414098E-3</v>
      </c>
      <c r="S6" s="18">
        <v>7.2889145294162596E-3</v>
      </c>
      <c r="T6" s="18">
        <v>2.3460064096524499E-3</v>
      </c>
      <c r="U6" s="18">
        <v>1.81325214556585E-3</v>
      </c>
      <c r="V6" s="18">
        <v>1.5698900180518001E-3</v>
      </c>
      <c r="W6" s="18">
        <v>5.0801744329419E-8</v>
      </c>
    </row>
    <row r="7" spans="1:23" x14ac:dyDescent="0.25">
      <c r="A7" s="9" t="s">
        <v>237</v>
      </c>
      <c r="B7" s="10">
        <v>59401</v>
      </c>
      <c r="C7" s="10">
        <v>306707</v>
      </c>
      <c r="D7" s="11">
        <v>5.1633300000000002</v>
      </c>
      <c r="E7" s="10">
        <v>14138425.630000001</v>
      </c>
      <c r="F7" s="10">
        <v>5263854.5895999996</v>
      </c>
      <c r="G7" s="12">
        <f t="shared" si="0"/>
        <v>0.3066538092664442</v>
      </c>
      <c r="J7" s="19" t="s">
        <v>258</v>
      </c>
      <c r="K7" s="18">
        <v>0.435461261292447</v>
      </c>
      <c r="L7" s="18">
        <v>0.31182911558190402</v>
      </c>
      <c r="M7" s="18">
        <v>0.10150839400095001</v>
      </c>
      <c r="N7" s="18">
        <v>9.7658437021621497E-2</v>
      </c>
      <c r="O7" s="18">
        <v>2.5010559643405799E-2</v>
      </c>
      <c r="P7" s="18">
        <v>7.1340515648096198E-3</v>
      </c>
      <c r="Q7" s="18">
        <v>3.0189096943001401E-3</v>
      </c>
      <c r="R7" s="18">
        <v>5.7591319097051704E-3</v>
      </c>
      <c r="S7" s="18">
        <v>6.8889139509476002E-3</v>
      </c>
      <c r="T7" s="18">
        <v>2.3242395448900099E-3</v>
      </c>
      <c r="U7" s="18">
        <v>1.9976348744728798E-3</v>
      </c>
      <c r="V7" s="18">
        <v>1.4092959371546599E-3</v>
      </c>
      <c r="W7" s="18">
        <v>5.4983390250917002E-8</v>
      </c>
    </row>
    <row r="8" spans="1:23" x14ac:dyDescent="0.25">
      <c r="A8" s="9" t="s">
        <v>238</v>
      </c>
      <c r="B8" s="10">
        <v>25452</v>
      </c>
      <c r="C8" s="10">
        <v>53935</v>
      </c>
      <c r="D8" s="11">
        <v>2.1190859999999998</v>
      </c>
      <c r="E8" s="10">
        <v>4670506.8</v>
      </c>
      <c r="F8" s="10">
        <v>2126048.5090999999</v>
      </c>
      <c r="G8" s="12">
        <f t="shared" si="0"/>
        <v>0.10130043746779113</v>
      </c>
      <c r="J8" s="19" t="s">
        <v>259</v>
      </c>
      <c r="K8" s="18">
        <v>0.46345819164166102</v>
      </c>
      <c r="L8" s="18">
        <v>0.27811175809665101</v>
      </c>
      <c r="M8" s="18">
        <v>0.107326408609712</v>
      </c>
      <c r="N8" s="18">
        <v>9.5350843934946097E-2</v>
      </c>
      <c r="O8" s="18">
        <v>2.6854566932934198E-2</v>
      </c>
      <c r="P8" s="18">
        <v>7.7909016335347596E-3</v>
      </c>
      <c r="Q8" s="18">
        <v>3.0973613298226899E-3</v>
      </c>
      <c r="R8" s="18">
        <v>4.8688099663030601E-3</v>
      </c>
      <c r="S8" s="18">
        <v>7.0443619344031797E-3</v>
      </c>
      <c r="T8" s="18">
        <v>2.2165506297526501E-3</v>
      </c>
      <c r="U8" s="18">
        <v>2.4009620415066202E-3</v>
      </c>
      <c r="V8" s="18">
        <v>1.4792141240128199E-3</v>
      </c>
      <c r="W8" s="18">
        <v>6.9124757375941807E-8</v>
      </c>
    </row>
    <row r="9" spans="1:23" x14ac:dyDescent="0.25">
      <c r="A9" s="9" t="s">
        <v>239</v>
      </c>
      <c r="B9" s="10">
        <v>18988</v>
      </c>
      <c r="C9" s="10">
        <v>30398</v>
      </c>
      <c r="D9" s="11">
        <v>1.600905</v>
      </c>
      <c r="E9" s="10">
        <v>4556924.8499999996</v>
      </c>
      <c r="F9" s="10">
        <v>2646822.2741</v>
      </c>
      <c r="G9" s="12">
        <f t="shared" si="0"/>
        <v>9.8836914403560766E-2</v>
      </c>
      <c r="J9" s="19" t="s">
        <v>260</v>
      </c>
      <c r="K9" s="18">
        <v>0.47982455556769299</v>
      </c>
      <c r="L9" s="18">
        <v>0.26683933818379701</v>
      </c>
      <c r="M9" s="18">
        <v>0.105425511479877</v>
      </c>
      <c r="N9" s="18">
        <v>9.23861623445002E-2</v>
      </c>
      <c r="O9" s="18">
        <v>2.5317867502799799E-2</v>
      </c>
      <c r="P9" s="18">
        <v>7.9764981139831808E-3</v>
      </c>
      <c r="Q9" s="18">
        <v>4.9836883771555499E-3</v>
      </c>
      <c r="R9" s="18">
        <v>4.7539249508510902E-3</v>
      </c>
      <c r="S9" s="18">
        <v>6.7600599428922301E-3</v>
      </c>
      <c r="T9" s="18">
        <v>2.2148863159465802E-3</v>
      </c>
      <c r="U9" s="18">
        <v>2.2570670578971599E-3</v>
      </c>
      <c r="V9" s="18">
        <v>1.2603137287507901E-3</v>
      </c>
      <c r="W9" s="18">
        <v>1.26433853976906E-7</v>
      </c>
    </row>
    <row r="10" spans="1:23" x14ac:dyDescent="0.25">
      <c r="A10" s="13" t="s">
        <v>240</v>
      </c>
      <c r="B10" s="10">
        <v>28709</v>
      </c>
      <c r="C10" s="10">
        <v>58014</v>
      </c>
      <c r="D10" s="11">
        <v>2.0207600000000001</v>
      </c>
      <c r="E10" s="10">
        <v>1298061.19</v>
      </c>
      <c r="F10" s="10">
        <v>645108.93449999997</v>
      </c>
      <c r="G10" s="14">
        <f t="shared" si="0"/>
        <v>2.8154153722024674E-2</v>
      </c>
      <c r="J10" s="19" t="s">
        <v>261</v>
      </c>
      <c r="K10" s="18">
        <v>0.490131362265119</v>
      </c>
      <c r="L10" s="18">
        <v>0.25017540077142603</v>
      </c>
      <c r="M10" s="18">
        <v>0.110226527490211</v>
      </c>
      <c r="N10" s="18">
        <v>9.7029613372539597E-2</v>
      </c>
      <c r="O10" s="18">
        <v>2.24264295638123E-2</v>
      </c>
      <c r="P10" s="18">
        <v>7.6276339028084903E-3</v>
      </c>
      <c r="Q10" s="18">
        <v>6.2112313194872901E-3</v>
      </c>
      <c r="R10" s="18">
        <v>3.9040780255176098E-3</v>
      </c>
      <c r="S10" s="18">
        <v>6.5197339784947702E-3</v>
      </c>
      <c r="T10" s="18">
        <v>2.28953632524184E-3</v>
      </c>
      <c r="U10" s="18">
        <v>1.69785132111433E-3</v>
      </c>
      <c r="V10" s="18">
        <v>1.76057896560377E-3</v>
      </c>
      <c r="W10" s="18">
        <v>2.2698622938102402E-8</v>
      </c>
    </row>
    <row r="11" spans="1:23" x14ac:dyDescent="0.25">
      <c r="A11" s="13" t="s">
        <v>241</v>
      </c>
      <c r="B11" s="10">
        <v>9551</v>
      </c>
      <c r="C11" s="10">
        <v>14533</v>
      </c>
      <c r="D11" s="11">
        <v>1.52162</v>
      </c>
      <c r="E11" s="10">
        <v>372095.63</v>
      </c>
      <c r="F11" s="10">
        <v>139010.71189999999</v>
      </c>
      <c r="G11" s="14">
        <f t="shared" si="0"/>
        <v>8.0705267571504983E-3</v>
      </c>
      <c r="J11" s="19" t="s">
        <v>262</v>
      </c>
      <c r="K11" s="18">
        <v>0.51404252707979403</v>
      </c>
      <c r="L11" s="18">
        <v>0.23325401729016099</v>
      </c>
      <c r="M11" s="18">
        <v>0.116841170235692</v>
      </c>
      <c r="N11" s="18">
        <v>9.3086910203163495E-2</v>
      </c>
      <c r="O11" s="18">
        <v>2.1422761481385E-2</v>
      </c>
      <c r="P11" s="18">
        <v>5.97179320972396E-3</v>
      </c>
      <c r="Q11" s="18">
        <v>1.4137755975881399E-3</v>
      </c>
      <c r="R11" s="18">
        <v>3.7978446162146998E-3</v>
      </c>
      <c r="S11" s="18">
        <v>5.8911111640440796E-3</v>
      </c>
      <c r="T11" s="18">
        <v>1.9188556974571E-3</v>
      </c>
      <c r="U11" s="18">
        <v>1.4733352801335499E-3</v>
      </c>
      <c r="V11" s="18">
        <v>8.8589814464189295E-4</v>
      </c>
      <c r="W11" s="18">
        <v>2.2698622938102402E-8</v>
      </c>
    </row>
    <row r="12" spans="1:23" x14ac:dyDescent="0.25">
      <c r="A12" s="13" t="s">
        <v>244</v>
      </c>
      <c r="B12" s="10">
        <v>15653</v>
      </c>
      <c r="C12" s="10">
        <v>22486</v>
      </c>
      <c r="D12" s="11">
        <v>1.4365289999999999</v>
      </c>
      <c r="E12" s="10">
        <v>323266.17</v>
      </c>
      <c r="F12" s="10">
        <v>94459.055999999997</v>
      </c>
      <c r="G12" s="14">
        <f t="shared" si="0"/>
        <v>7.0114456186076719E-3</v>
      </c>
      <c r="J12" s="19" t="s">
        <v>263</v>
      </c>
      <c r="K12" s="18">
        <v>0.52282577649518802</v>
      </c>
      <c r="L12" s="18">
        <v>0.22383075327837401</v>
      </c>
      <c r="M12" s="18">
        <v>0.109463687676291</v>
      </c>
      <c r="N12" s="18">
        <v>0.1015266040481</v>
      </c>
      <c r="O12" s="18">
        <v>2.0079719415277399E-2</v>
      </c>
      <c r="P12" s="18">
        <v>7.0586996177100002E-3</v>
      </c>
      <c r="Q12" s="18">
        <v>1.84982258614596E-4</v>
      </c>
      <c r="R12" s="18">
        <v>3.7888141167281199E-3</v>
      </c>
      <c r="S12" s="18">
        <v>6.8662758319280896E-3</v>
      </c>
      <c r="T12" s="18">
        <v>1.44139417975581E-3</v>
      </c>
      <c r="U12" s="18">
        <v>1.92702999560653E-3</v>
      </c>
      <c r="V12" s="18">
        <v>1.00626308642426E-3</v>
      </c>
      <c r="W12" s="18">
        <v>2.2698622938102402E-8</v>
      </c>
    </row>
    <row r="13" spans="1:23" x14ac:dyDescent="0.25">
      <c r="A13" s="13" t="s">
        <v>242</v>
      </c>
      <c r="B13" s="10">
        <v>1421</v>
      </c>
      <c r="C13" s="10">
        <v>1876</v>
      </c>
      <c r="D13" s="11">
        <v>1.3201970000000001</v>
      </c>
      <c r="E13" s="10">
        <v>316294.19</v>
      </c>
      <c r="F13" s="10">
        <v>8237.6376999999993</v>
      </c>
      <c r="G13" s="14">
        <f t="shared" si="0"/>
        <v>6.8602276342945587E-3</v>
      </c>
      <c r="J13" s="19" t="s">
        <v>264</v>
      </c>
      <c r="K13" s="18">
        <v>0.55308509635440595</v>
      </c>
      <c r="L13" s="18">
        <v>0.21282403598049299</v>
      </c>
      <c r="M13" s="18">
        <v>9.9147275112348304E-2</v>
      </c>
      <c r="N13" s="18">
        <v>9.6604013807218503E-2</v>
      </c>
      <c r="O13" s="18">
        <v>1.7685979417488E-2</v>
      </c>
      <c r="P13" s="18">
        <v>5.8827236692506196E-3</v>
      </c>
      <c r="Q13" s="18">
        <v>1.52184154219617E-3</v>
      </c>
      <c r="R13" s="18">
        <v>3.1133509514522499E-3</v>
      </c>
      <c r="S13" s="18">
        <v>6.5956759808895003E-3</v>
      </c>
      <c r="T13" s="18">
        <v>1.2164107640271701E-3</v>
      </c>
      <c r="U13" s="18">
        <v>1.59390947861807E-3</v>
      </c>
      <c r="V13" s="18">
        <v>7.2962840333402705E-4</v>
      </c>
      <c r="W13" s="18">
        <v>2.2698622938102402E-8</v>
      </c>
    </row>
    <row r="14" spans="1:23" x14ac:dyDescent="0.25">
      <c r="A14" s="13" t="s">
        <v>243</v>
      </c>
      <c r="B14" s="10">
        <v>6717</v>
      </c>
      <c r="C14" s="10">
        <v>8755</v>
      </c>
      <c r="D14" s="11">
        <v>1.303409</v>
      </c>
      <c r="E14" s="10">
        <v>246169.24</v>
      </c>
      <c r="F14" s="10">
        <v>110537.9243</v>
      </c>
      <c r="G14" s="14">
        <f t="shared" si="0"/>
        <v>5.3392603353267076E-3</v>
      </c>
      <c r="J14" s="19" t="s">
        <v>265</v>
      </c>
      <c r="K14" s="18">
        <v>0.54427823909821005</v>
      </c>
      <c r="L14" s="18">
        <v>0.21353746744371299</v>
      </c>
      <c r="M14" s="18">
        <v>0.110022031371503</v>
      </c>
      <c r="N14" s="18">
        <v>9.1566595246853996E-2</v>
      </c>
      <c r="O14" s="18">
        <v>2.04146355405781E-2</v>
      </c>
      <c r="P14" s="18">
        <v>6.0354749513817502E-3</v>
      </c>
      <c r="Q14" s="18">
        <v>1.0684018484810101E-4</v>
      </c>
      <c r="R14" s="18">
        <v>2.8942893907177602E-3</v>
      </c>
      <c r="S14" s="18">
        <v>6.0463973272343301E-3</v>
      </c>
      <c r="T14" s="18">
        <v>1.79750899445032E-3</v>
      </c>
      <c r="U14" s="18">
        <v>2.89522879916721E-3</v>
      </c>
      <c r="V14" s="18">
        <v>4.0529165134110503E-4</v>
      </c>
      <c r="W14" s="18">
        <v>2.2698622938102402E-8</v>
      </c>
    </row>
    <row r="15" spans="1:23" x14ac:dyDescent="0.25">
      <c r="A15" s="13" t="s">
        <v>245</v>
      </c>
      <c r="B15" s="10">
        <v>10310</v>
      </c>
      <c r="C15" s="10">
        <v>14515</v>
      </c>
      <c r="D15" s="11">
        <v>1.407856</v>
      </c>
      <c r="E15" s="10">
        <v>113361.51</v>
      </c>
      <c r="F15" s="10">
        <v>42996.487000000001</v>
      </c>
      <c r="G15" s="14">
        <f t="shared" si="0"/>
        <v>2.4587418553826705E-3</v>
      </c>
    </row>
    <row r="16" spans="1:23" x14ac:dyDescent="0.25">
      <c r="A16" s="13" t="s">
        <v>246</v>
      </c>
      <c r="B16" s="10">
        <v>2608</v>
      </c>
      <c r="C16" s="10">
        <v>3087</v>
      </c>
      <c r="D16" s="11">
        <v>1.183665</v>
      </c>
      <c r="E16" s="10">
        <v>98214.73</v>
      </c>
      <c r="F16" s="10">
        <v>44968.883500000004</v>
      </c>
      <c r="G16" s="14">
        <f t="shared" si="0"/>
        <v>2.1302174562257336E-3</v>
      </c>
    </row>
    <row r="17" spans="1:7" x14ac:dyDescent="0.25">
      <c r="A17" s="13" t="s">
        <v>247</v>
      </c>
      <c r="B17" s="10">
        <v>2987</v>
      </c>
      <c r="C17" s="10">
        <v>3899</v>
      </c>
      <c r="D17" s="11">
        <v>1.305323</v>
      </c>
      <c r="E17" s="10">
        <v>65490.61</v>
      </c>
      <c r="F17" s="10">
        <v>11745.4244</v>
      </c>
      <c r="G17" s="14">
        <f t="shared" si="0"/>
        <v>1.4204512972837331E-3</v>
      </c>
    </row>
    <row r="18" spans="1:7" x14ac:dyDescent="0.25">
      <c r="A18" s="13" t="s">
        <v>266</v>
      </c>
      <c r="B18" s="13">
        <v>32</v>
      </c>
      <c r="C18" s="13">
        <v>32</v>
      </c>
      <c r="D18" s="13">
        <v>1</v>
      </c>
      <c r="E18" s="10">
        <v>4.1100000000000003</v>
      </c>
      <c r="F18" s="10">
        <v>0.98</v>
      </c>
      <c r="G18" s="14">
        <f t="shared" si="0"/>
        <v>8.9143387606805676E-8</v>
      </c>
    </row>
    <row r="19" spans="1:7" x14ac:dyDescent="0.25">
      <c r="A19" s="15" t="s">
        <v>75</v>
      </c>
      <c r="B19" s="15"/>
      <c r="C19" s="15"/>
      <c r="D19" s="15"/>
      <c r="E19" s="16">
        <f>SUM(E6:E18)</f>
        <v>46105494.869999997</v>
      </c>
      <c r="F19" s="13"/>
      <c r="G19" s="13"/>
    </row>
  </sheetData>
  <phoneticPr fontId="8" type="noConversion"/>
  <pageMargins left="0.75" right="0.75" top="1" bottom="1" header="0.5" footer="0.5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0C7F-564A-4754-A848-4577A4EDD5B4}">
  <dimension ref="A1:M266"/>
  <sheetViews>
    <sheetView workbookViewId="0">
      <selection sqref="A1:XFD1048576"/>
    </sheetView>
  </sheetViews>
  <sheetFormatPr defaultColWidth="9" defaultRowHeight="15.6" x14ac:dyDescent="0.25"/>
  <cols>
    <col min="2" max="2" width="22.8984375" customWidth="1"/>
    <col min="3" max="3" width="21.8984375" customWidth="1"/>
    <col min="4" max="4" width="17" customWidth="1"/>
    <col min="5" max="5" width="19" customWidth="1"/>
    <col min="6" max="6" width="19.59765625" customWidth="1"/>
    <col min="7" max="7" width="29.3984375" customWidth="1"/>
    <col min="8" max="8" width="29.3984375" bestFit="1" customWidth="1"/>
    <col min="9" max="9" width="13.8984375" style="71" bestFit="1" customWidth="1"/>
    <col min="10" max="10" width="8.5" style="71" bestFit="1" customWidth="1"/>
    <col min="11" max="11" width="11.59765625" style="71" bestFit="1" customWidth="1"/>
    <col min="12" max="12" width="13.8984375" style="72" bestFit="1" customWidth="1"/>
  </cols>
  <sheetData>
    <row r="1" spans="1:13" x14ac:dyDescent="0.25">
      <c r="A1" t="s">
        <v>350</v>
      </c>
      <c r="B1" t="s">
        <v>351</v>
      </c>
      <c r="C1" t="s">
        <v>61</v>
      </c>
      <c r="D1" t="s">
        <v>253</v>
      </c>
      <c r="E1" t="s">
        <v>34</v>
      </c>
      <c r="F1" t="s">
        <v>22</v>
      </c>
      <c r="G1" t="s">
        <v>62</v>
      </c>
      <c r="H1" t="s">
        <v>351</v>
      </c>
      <c r="I1" s="70" t="s">
        <v>352</v>
      </c>
      <c r="J1" s="71" t="s">
        <v>353</v>
      </c>
      <c r="K1" s="71" t="s">
        <v>354</v>
      </c>
      <c r="L1" s="72" t="s">
        <v>34</v>
      </c>
      <c r="M1" s="71" t="s">
        <v>355</v>
      </c>
    </row>
    <row r="2" spans="1:13" x14ac:dyDescent="0.25">
      <c r="A2">
        <v>2015</v>
      </c>
      <c r="B2" t="s">
        <v>239</v>
      </c>
      <c r="C2">
        <v>12495</v>
      </c>
      <c r="D2">
        <v>20616</v>
      </c>
      <c r="E2">
        <v>1.649939</v>
      </c>
      <c r="F2">
        <v>2594380.96</v>
      </c>
      <c r="G2">
        <v>1661199.3322000001</v>
      </c>
      <c r="H2" t="s">
        <v>239</v>
      </c>
      <c r="I2" s="71">
        <f>F2/$F$54</f>
        <v>0.11216811213169786</v>
      </c>
      <c r="J2" s="71">
        <f t="shared" ref="J2:J53" si="0">G2/F2</f>
        <v>0.64030663106624097</v>
      </c>
      <c r="K2" s="71">
        <f>C2/$C$54</f>
        <v>5.1353184144010848E-2</v>
      </c>
      <c r="L2" s="72">
        <v>1.649939</v>
      </c>
    </row>
    <row r="3" spans="1:13" x14ac:dyDescent="0.25">
      <c r="B3" t="s">
        <v>356</v>
      </c>
      <c r="C3">
        <v>2174</v>
      </c>
      <c r="D3">
        <v>4256</v>
      </c>
      <c r="E3">
        <v>1.957681</v>
      </c>
      <c r="F3">
        <v>284427.77</v>
      </c>
      <c r="G3">
        <v>79658.06</v>
      </c>
      <c r="H3" t="s">
        <v>356</v>
      </c>
      <c r="I3" s="71">
        <f t="shared" ref="I3:I53" si="1">F3/$F$54</f>
        <v>1.2297240262944565E-2</v>
      </c>
      <c r="J3" s="71">
        <f t="shared" si="0"/>
        <v>0.28006428486219892</v>
      </c>
      <c r="K3" s="71">
        <f t="shared" ref="K3:K53" si="2">C3/$C$54</f>
        <v>8.934919754228058E-3</v>
      </c>
      <c r="L3" s="72">
        <v>1.957681</v>
      </c>
    </row>
    <row r="4" spans="1:13" x14ac:dyDescent="0.25">
      <c r="B4" t="s">
        <v>357</v>
      </c>
      <c r="C4">
        <v>8839</v>
      </c>
      <c r="D4">
        <v>16379</v>
      </c>
      <c r="E4">
        <v>1.853037</v>
      </c>
      <c r="F4">
        <v>1165741.8600000001</v>
      </c>
      <c r="G4">
        <v>393703.19</v>
      </c>
      <c r="H4" t="s">
        <v>357</v>
      </c>
      <c r="I4" s="71">
        <f t="shared" si="1"/>
        <v>5.0400872379626947E-2</v>
      </c>
      <c r="J4" s="71">
        <f t="shared" si="0"/>
        <v>0.33772759090936305</v>
      </c>
      <c r="K4" s="71">
        <f t="shared" si="2"/>
        <v>3.6327394529724839E-2</v>
      </c>
      <c r="L4" s="72">
        <v>1.853037</v>
      </c>
    </row>
    <row r="5" spans="1:13" x14ac:dyDescent="0.25">
      <c r="B5" t="s">
        <v>358</v>
      </c>
      <c r="C5">
        <v>3387</v>
      </c>
      <c r="D5">
        <v>6258</v>
      </c>
      <c r="E5">
        <v>1.8476520000000001</v>
      </c>
      <c r="F5">
        <v>297825.90999999997</v>
      </c>
      <c r="G5">
        <v>73323.600000000006</v>
      </c>
      <c r="H5" t="s">
        <v>358</v>
      </c>
      <c r="I5" s="71">
        <f t="shared" si="1"/>
        <v>1.2876509110907503E-2</v>
      </c>
      <c r="J5" s="71">
        <f t="shared" si="0"/>
        <v>0.24619617547714373</v>
      </c>
      <c r="K5" s="71">
        <f t="shared" si="2"/>
        <v>1.3920226866407743E-2</v>
      </c>
      <c r="L5" s="72">
        <v>1.8476520000000001</v>
      </c>
    </row>
    <row r="6" spans="1:13" x14ac:dyDescent="0.25">
      <c r="B6" t="s">
        <v>359</v>
      </c>
      <c r="C6">
        <v>1962</v>
      </c>
      <c r="D6">
        <v>3048</v>
      </c>
      <c r="E6">
        <v>1.5535159999999999</v>
      </c>
      <c r="F6">
        <v>147079.97</v>
      </c>
      <c r="G6">
        <v>36026.449999999997</v>
      </c>
      <c r="H6" t="s">
        <v>359</v>
      </c>
      <c r="I6" s="71">
        <f t="shared" si="1"/>
        <v>6.3590054127157783E-3</v>
      </c>
      <c r="J6" s="71">
        <f t="shared" si="0"/>
        <v>0.24494463794084265</v>
      </c>
      <c r="K6" s="71">
        <f t="shared" si="2"/>
        <v>8.0636212317366385E-3</v>
      </c>
      <c r="L6" s="72">
        <v>1.5535159999999999</v>
      </c>
    </row>
    <row r="7" spans="1:13" x14ac:dyDescent="0.25">
      <c r="B7" t="s">
        <v>360</v>
      </c>
      <c r="C7">
        <v>2337</v>
      </c>
      <c r="D7">
        <v>3819</v>
      </c>
      <c r="E7">
        <v>1.6341460000000001</v>
      </c>
      <c r="F7">
        <v>213555.47</v>
      </c>
      <c r="G7">
        <v>92531.65</v>
      </c>
      <c r="H7" t="s">
        <v>360</v>
      </c>
      <c r="I7" s="71">
        <f t="shared" si="1"/>
        <v>9.2330749703379879E-3</v>
      </c>
      <c r="J7" s="71">
        <f t="shared" si="0"/>
        <v>0.43329093841520422</v>
      </c>
      <c r="K7" s="71">
        <f t="shared" si="2"/>
        <v>9.6048332408606128E-3</v>
      </c>
      <c r="L7" s="72">
        <v>1.6341460000000001</v>
      </c>
    </row>
    <row r="8" spans="1:13" x14ac:dyDescent="0.25">
      <c r="B8" t="s">
        <v>361</v>
      </c>
      <c r="C8">
        <v>4958</v>
      </c>
      <c r="D8">
        <v>7404</v>
      </c>
      <c r="E8">
        <v>1.493344</v>
      </c>
      <c r="F8">
        <v>292821.2</v>
      </c>
      <c r="G8">
        <v>151874.5</v>
      </c>
      <c r="H8" t="s">
        <v>361</v>
      </c>
      <c r="I8" s="71">
        <f t="shared" si="1"/>
        <v>1.2660130375046512E-2</v>
      </c>
      <c r="J8" s="71">
        <f t="shared" si="0"/>
        <v>0.5186595096256692</v>
      </c>
      <c r="K8" s="71">
        <f t="shared" si="2"/>
        <v>2.037687770996445E-2</v>
      </c>
      <c r="L8" s="72">
        <v>1.493344</v>
      </c>
    </row>
    <row r="9" spans="1:13" x14ac:dyDescent="0.25">
      <c r="B9" t="s">
        <v>362</v>
      </c>
      <c r="C9">
        <v>3407</v>
      </c>
      <c r="D9">
        <v>7259</v>
      </c>
      <c r="E9">
        <v>2.1306129999999999</v>
      </c>
      <c r="F9">
        <v>1100012.31</v>
      </c>
      <c r="G9">
        <v>267565.92</v>
      </c>
      <c r="H9" t="s">
        <v>362</v>
      </c>
      <c r="I9" s="71">
        <f t="shared" si="1"/>
        <v>4.7559053985012284E-2</v>
      </c>
      <c r="J9" s="71">
        <f t="shared" si="0"/>
        <v>0.24323902338874731</v>
      </c>
      <c r="K9" s="71">
        <f t="shared" si="2"/>
        <v>1.4002424840227689E-2</v>
      </c>
      <c r="L9" s="72">
        <v>2.1306129999999999</v>
      </c>
    </row>
    <row r="10" spans="1:13" x14ac:dyDescent="0.25">
      <c r="B10" t="s">
        <v>363</v>
      </c>
      <c r="C10">
        <v>383</v>
      </c>
      <c r="D10">
        <v>691</v>
      </c>
      <c r="E10">
        <v>1.8041769999999999</v>
      </c>
      <c r="F10">
        <v>7762.51</v>
      </c>
      <c r="G10">
        <v>-1281.24</v>
      </c>
      <c r="H10" t="s">
        <v>363</v>
      </c>
      <c r="I10" s="71">
        <f t="shared" si="1"/>
        <v>3.3561227342010172E-4</v>
      </c>
      <c r="J10" s="71">
        <f t="shared" si="0"/>
        <v>-0.16505485983270873</v>
      </c>
      <c r="K10" s="71">
        <f t="shared" si="2"/>
        <v>1.5740911986519533E-3</v>
      </c>
      <c r="L10" s="72">
        <v>1.8041769999999999</v>
      </c>
    </row>
    <row r="11" spans="1:13" x14ac:dyDescent="0.25">
      <c r="B11" t="s">
        <v>243</v>
      </c>
      <c r="C11">
        <v>2030</v>
      </c>
      <c r="D11">
        <v>2443</v>
      </c>
      <c r="E11">
        <v>1.2034480000000001</v>
      </c>
      <c r="F11">
        <v>67923.63</v>
      </c>
      <c r="G11">
        <v>32244.09</v>
      </c>
      <c r="H11" t="s">
        <v>243</v>
      </c>
      <c r="I11" s="71">
        <f t="shared" si="1"/>
        <v>2.9366794868213794E-3</v>
      </c>
      <c r="J11" s="71">
        <f t="shared" si="0"/>
        <v>0.47471093638546702</v>
      </c>
      <c r="K11" s="71">
        <f t="shared" si="2"/>
        <v>8.3430943427244518E-3</v>
      </c>
      <c r="L11" s="72">
        <v>1.2034480000000001</v>
      </c>
    </row>
    <row r="12" spans="1:13" x14ac:dyDescent="0.25">
      <c r="B12" t="s">
        <v>364</v>
      </c>
      <c r="C12">
        <v>633</v>
      </c>
      <c r="D12">
        <v>1341</v>
      </c>
      <c r="E12">
        <v>2.1184829999999999</v>
      </c>
      <c r="F12">
        <v>77140.3</v>
      </c>
      <c r="G12">
        <v>7667.27</v>
      </c>
      <c r="H12" t="s">
        <v>364</v>
      </c>
      <c r="I12" s="71">
        <f t="shared" si="1"/>
        <v>3.3351623966099463E-3</v>
      </c>
      <c r="J12" s="71">
        <f t="shared" si="0"/>
        <v>9.9393831758497184E-2</v>
      </c>
      <c r="K12" s="71">
        <f t="shared" si="2"/>
        <v>2.6015658714012698E-3</v>
      </c>
      <c r="L12" s="72">
        <v>2.1184829999999999</v>
      </c>
    </row>
    <row r="13" spans="1:13" x14ac:dyDescent="0.25">
      <c r="B13" t="s">
        <v>241</v>
      </c>
      <c r="C13">
        <v>8810</v>
      </c>
      <c r="D13">
        <v>14753</v>
      </c>
      <c r="E13">
        <v>1.674574</v>
      </c>
      <c r="F13">
        <v>628506.29</v>
      </c>
      <c r="G13">
        <v>206786.44219999999</v>
      </c>
      <c r="H13" t="s">
        <v>241</v>
      </c>
      <c r="I13" s="71">
        <f t="shared" si="1"/>
        <v>2.7173481882243469E-2</v>
      </c>
      <c r="J13" s="71">
        <f t="shared" si="0"/>
        <v>0.32901252619126531</v>
      </c>
      <c r="K13" s="71">
        <f t="shared" si="2"/>
        <v>3.6208207467685924E-2</v>
      </c>
      <c r="L13" s="72">
        <v>1.674574</v>
      </c>
    </row>
    <row r="14" spans="1:13" x14ac:dyDescent="0.25">
      <c r="B14" t="s">
        <v>246</v>
      </c>
      <c r="C14">
        <v>1729</v>
      </c>
      <c r="D14">
        <v>2077</v>
      </c>
      <c r="E14">
        <v>1.2012719999999999</v>
      </c>
      <c r="F14">
        <v>100691.23</v>
      </c>
      <c r="G14">
        <v>30970.02</v>
      </c>
      <c r="H14" t="s">
        <v>246</v>
      </c>
      <c r="I14" s="71">
        <f t="shared" si="1"/>
        <v>4.3533873210812417E-3</v>
      </c>
      <c r="J14" s="71">
        <f t="shared" si="0"/>
        <v>0.30757415516723752</v>
      </c>
      <c r="K14" s="71">
        <f t="shared" si="2"/>
        <v>7.1060148367342747E-3</v>
      </c>
      <c r="L14" s="72">
        <v>1.2012719999999999</v>
      </c>
    </row>
    <row r="15" spans="1:13" x14ac:dyDescent="0.25">
      <c r="B15" t="s">
        <v>365</v>
      </c>
      <c r="C15">
        <v>934</v>
      </c>
      <c r="D15">
        <v>1152</v>
      </c>
      <c r="E15">
        <v>1.2334039999999999</v>
      </c>
      <c r="F15">
        <v>1068789.8700000001</v>
      </c>
      <c r="G15">
        <v>423344.54470000003</v>
      </c>
      <c r="H15" t="s">
        <v>365</v>
      </c>
      <c r="I15" s="71">
        <f t="shared" si="1"/>
        <v>4.6209151173921194E-2</v>
      </c>
      <c r="J15" s="71">
        <f t="shared" si="0"/>
        <v>0.39609707818432072</v>
      </c>
      <c r="K15" s="71">
        <f t="shared" si="2"/>
        <v>3.8386453773914474E-3</v>
      </c>
      <c r="L15" s="72">
        <v>1.2334039999999999</v>
      </c>
    </row>
    <row r="16" spans="1:13" x14ac:dyDescent="0.25">
      <c r="B16" t="s">
        <v>366</v>
      </c>
      <c r="C16">
        <v>1442</v>
      </c>
      <c r="D16">
        <v>4262</v>
      </c>
      <c r="E16">
        <v>2.9556170000000002</v>
      </c>
      <c r="F16">
        <v>529037.78</v>
      </c>
      <c r="G16">
        <v>40652.68</v>
      </c>
      <c r="H16" t="s">
        <v>366</v>
      </c>
      <c r="I16" s="71">
        <f t="shared" si="1"/>
        <v>2.2872958884551986E-2</v>
      </c>
      <c r="J16" s="71">
        <f t="shared" si="0"/>
        <v>7.6842678418921229E-2</v>
      </c>
      <c r="K16" s="71">
        <f t="shared" si="2"/>
        <v>5.9264739124180593E-3</v>
      </c>
      <c r="L16" s="72">
        <v>2.9556170000000002</v>
      </c>
    </row>
    <row r="17" spans="2:12" x14ac:dyDescent="0.25">
      <c r="B17" t="s">
        <v>367</v>
      </c>
      <c r="C17">
        <v>5</v>
      </c>
      <c r="D17">
        <v>9</v>
      </c>
      <c r="E17">
        <v>1.8</v>
      </c>
      <c r="F17">
        <v>497.58</v>
      </c>
      <c r="G17">
        <v>20.149999999999999</v>
      </c>
      <c r="H17" t="s">
        <v>367</v>
      </c>
      <c r="I17" s="71">
        <f t="shared" si="1"/>
        <v>2.1512881143905026E-5</v>
      </c>
      <c r="J17" s="71">
        <f t="shared" si="0"/>
        <v>4.0496000643112665E-2</v>
      </c>
      <c r="K17" s="71">
        <f t="shared" si="2"/>
        <v>2.0549493454986334E-5</v>
      </c>
      <c r="L17" s="72">
        <v>1.8</v>
      </c>
    </row>
    <row r="18" spans="2:12" x14ac:dyDescent="0.25">
      <c r="B18" t="s">
        <v>368</v>
      </c>
      <c r="C18">
        <v>565</v>
      </c>
      <c r="D18">
        <v>818</v>
      </c>
      <c r="E18">
        <v>1.4477869999999999</v>
      </c>
      <c r="F18">
        <v>7093.16</v>
      </c>
      <c r="G18">
        <v>1168.6300000000001</v>
      </c>
      <c r="H18" t="s">
        <v>368</v>
      </c>
      <c r="I18" s="71">
        <f t="shared" si="1"/>
        <v>3.0667291292797418E-4</v>
      </c>
      <c r="J18" s="71">
        <f t="shared" si="0"/>
        <v>0.16475449588053845</v>
      </c>
      <c r="K18" s="71">
        <f t="shared" si="2"/>
        <v>2.3220927604134557E-3</v>
      </c>
      <c r="L18" s="72">
        <v>1.4477869999999999</v>
      </c>
    </row>
    <row r="19" spans="2:12" x14ac:dyDescent="0.25">
      <c r="B19" t="s">
        <v>369</v>
      </c>
      <c r="C19">
        <v>13498</v>
      </c>
      <c r="D19">
        <v>28296</v>
      </c>
      <c r="E19">
        <v>2.0963099999999999</v>
      </c>
      <c r="F19">
        <v>504475.92</v>
      </c>
      <c r="G19">
        <v>235655.99</v>
      </c>
      <c r="H19" t="s">
        <v>369</v>
      </c>
      <c r="I19" s="71">
        <f t="shared" si="1"/>
        <v>2.1811026381530891E-2</v>
      </c>
      <c r="J19" s="71">
        <f t="shared" si="0"/>
        <v>0.46713030425713875</v>
      </c>
      <c r="K19" s="71">
        <f t="shared" si="2"/>
        <v>5.5475412531081111E-2</v>
      </c>
      <c r="L19" s="72">
        <v>2.0963099999999999</v>
      </c>
    </row>
    <row r="20" spans="2:12" x14ac:dyDescent="0.25">
      <c r="B20" t="s">
        <v>370</v>
      </c>
      <c r="C20">
        <v>15116</v>
      </c>
      <c r="D20">
        <v>34932</v>
      </c>
      <c r="E20">
        <v>2.3109280000000001</v>
      </c>
      <c r="F20">
        <v>705863.69</v>
      </c>
      <c r="G20">
        <v>410603.45</v>
      </c>
      <c r="H20" t="s">
        <v>370</v>
      </c>
      <c r="I20" s="71">
        <f t="shared" si="1"/>
        <v>3.0518030601648424E-2</v>
      </c>
      <c r="J20" s="71">
        <f t="shared" si="0"/>
        <v>0.58170360059178006</v>
      </c>
      <c r="K20" s="71">
        <f t="shared" si="2"/>
        <v>6.2125228613114689E-2</v>
      </c>
      <c r="L20" s="72">
        <v>2.3109280000000001</v>
      </c>
    </row>
    <row r="21" spans="2:12" x14ac:dyDescent="0.25">
      <c r="B21" t="s">
        <v>371</v>
      </c>
      <c r="C21">
        <v>102</v>
      </c>
      <c r="D21">
        <v>116</v>
      </c>
      <c r="E21">
        <v>1.137254</v>
      </c>
      <c r="F21">
        <v>1830.77</v>
      </c>
      <c r="G21">
        <v>1558.28</v>
      </c>
      <c r="H21" t="s">
        <v>371</v>
      </c>
      <c r="I21" s="71">
        <f t="shared" si="1"/>
        <v>7.9153377169152714E-5</v>
      </c>
      <c r="J21" s="71">
        <f t="shared" si="0"/>
        <v>0.85116098690714836</v>
      </c>
      <c r="K21" s="71">
        <f t="shared" si="2"/>
        <v>4.1920966648172124E-4</v>
      </c>
      <c r="L21" s="72">
        <v>1.137254</v>
      </c>
    </row>
    <row r="22" spans="2:12" x14ac:dyDescent="0.25">
      <c r="B22" t="s">
        <v>372</v>
      </c>
      <c r="C22">
        <v>348</v>
      </c>
      <c r="D22">
        <v>489</v>
      </c>
      <c r="E22">
        <v>1.4051720000000001</v>
      </c>
      <c r="F22">
        <v>18031.2</v>
      </c>
      <c r="G22">
        <v>5491.3</v>
      </c>
      <c r="H22" t="s">
        <v>372</v>
      </c>
      <c r="I22" s="71">
        <f t="shared" si="1"/>
        <v>7.7957928872137208E-4</v>
      </c>
      <c r="J22" s="71">
        <f t="shared" si="0"/>
        <v>0.30454434535693686</v>
      </c>
      <c r="K22" s="71">
        <f t="shared" si="2"/>
        <v>1.430244744467049E-3</v>
      </c>
      <c r="L22" s="72">
        <v>1.4051720000000001</v>
      </c>
    </row>
    <row r="23" spans="2:12" x14ac:dyDescent="0.25">
      <c r="B23" t="s">
        <v>373</v>
      </c>
      <c r="C23">
        <v>1659</v>
      </c>
      <c r="D23">
        <v>2098</v>
      </c>
      <c r="E23">
        <v>1.2646170000000001</v>
      </c>
      <c r="F23">
        <v>32049.52</v>
      </c>
      <c r="G23">
        <v>20008.72</v>
      </c>
      <c r="H23" t="s">
        <v>373</v>
      </c>
      <c r="I23" s="71">
        <f t="shared" si="1"/>
        <v>1.385661631253682E-3</v>
      </c>
      <c r="J23" s="71">
        <f t="shared" si="0"/>
        <v>0.62430638586786946</v>
      </c>
      <c r="K23" s="71">
        <f t="shared" si="2"/>
        <v>6.8183219283644656E-3</v>
      </c>
      <c r="L23" s="72">
        <v>1.2646170000000001</v>
      </c>
    </row>
    <row r="24" spans="2:12" x14ac:dyDescent="0.25">
      <c r="B24" t="s">
        <v>374</v>
      </c>
      <c r="C24">
        <v>2836</v>
      </c>
      <c r="D24">
        <v>6200</v>
      </c>
      <c r="E24">
        <v>2.1861769999999998</v>
      </c>
      <c r="F24">
        <v>416801.27</v>
      </c>
      <c r="G24">
        <v>81646.2</v>
      </c>
      <c r="H24" t="s">
        <v>374</v>
      </c>
      <c r="I24" s="71">
        <f t="shared" si="1"/>
        <v>1.8020411154263973E-2</v>
      </c>
      <c r="J24" s="71">
        <f t="shared" si="0"/>
        <v>0.19588759890294957</v>
      </c>
      <c r="K24" s="71">
        <f t="shared" si="2"/>
        <v>1.1655672687668249E-2</v>
      </c>
      <c r="L24" s="72">
        <v>2.1861769999999998</v>
      </c>
    </row>
    <row r="25" spans="2:12" x14ac:dyDescent="0.25">
      <c r="B25" t="s">
        <v>375</v>
      </c>
      <c r="C25">
        <v>24</v>
      </c>
      <c r="D25">
        <v>29</v>
      </c>
      <c r="E25">
        <v>1.2083330000000001</v>
      </c>
      <c r="F25">
        <v>1032.8499999999999</v>
      </c>
      <c r="G25">
        <v>750.09</v>
      </c>
      <c r="H25" t="s">
        <v>375</v>
      </c>
      <c r="I25" s="71">
        <f t="shared" si="1"/>
        <v>4.4655290183452522E-5</v>
      </c>
      <c r="J25" s="71">
        <f t="shared" si="0"/>
        <v>0.72623323812751139</v>
      </c>
      <c r="K25" s="71">
        <f t="shared" si="2"/>
        <v>9.8637568583934409E-5</v>
      </c>
      <c r="L25" s="72">
        <v>1.2083330000000001</v>
      </c>
    </row>
    <row r="26" spans="2:12" x14ac:dyDescent="0.25">
      <c r="B26" t="s">
        <v>242</v>
      </c>
      <c r="C26">
        <v>182</v>
      </c>
      <c r="D26">
        <v>213</v>
      </c>
      <c r="E26">
        <v>1.170329</v>
      </c>
      <c r="F26">
        <v>22567.47</v>
      </c>
      <c r="G26">
        <v>174.99</v>
      </c>
      <c r="H26" t="s">
        <v>242</v>
      </c>
      <c r="I26" s="71">
        <f t="shared" si="1"/>
        <v>9.7570501191495318E-4</v>
      </c>
      <c r="J26" s="71">
        <f t="shared" si="0"/>
        <v>7.7540814278250951E-3</v>
      </c>
      <c r="K26" s="71">
        <f t="shared" si="2"/>
        <v>7.4800156176150253E-4</v>
      </c>
      <c r="L26" s="72">
        <v>1.170329</v>
      </c>
    </row>
    <row r="27" spans="2:12" x14ac:dyDescent="0.25">
      <c r="B27" t="s">
        <v>376</v>
      </c>
      <c r="C27">
        <v>406</v>
      </c>
      <c r="D27">
        <v>624</v>
      </c>
      <c r="E27">
        <v>1.536945</v>
      </c>
      <c r="F27">
        <v>30452.560000000001</v>
      </c>
      <c r="G27">
        <v>13724.48</v>
      </c>
      <c r="H27" t="s">
        <v>376</v>
      </c>
      <c r="I27" s="71">
        <f t="shared" si="1"/>
        <v>1.316617034060124E-3</v>
      </c>
      <c r="J27" s="71">
        <f t="shared" si="0"/>
        <v>0.45068394906700782</v>
      </c>
      <c r="K27" s="71">
        <f t="shared" si="2"/>
        <v>1.6686188685448903E-3</v>
      </c>
      <c r="L27" s="72">
        <v>1.536945</v>
      </c>
    </row>
    <row r="28" spans="2:12" x14ac:dyDescent="0.25">
      <c r="B28" t="s">
        <v>377</v>
      </c>
      <c r="C28">
        <v>440</v>
      </c>
      <c r="D28">
        <v>616</v>
      </c>
      <c r="E28">
        <v>1.4</v>
      </c>
      <c r="F28">
        <v>18645.66</v>
      </c>
      <c r="G28">
        <v>10703.44</v>
      </c>
      <c r="H28" t="s">
        <v>377</v>
      </c>
      <c r="I28" s="71">
        <f t="shared" si="1"/>
        <v>8.061454789775799E-4</v>
      </c>
      <c r="J28" s="71">
        <f t="shared" si="0"/>
        <v>0.57404457659315899</v>
      </c>
      <c r="K28" s="71">
        <f t="shared" si="2"/>
        <v>1.8083554240387973E-3</v>
      </c>
      <c r="L28" s="72">
        <v>1.4</v>
      </c>
    </row>
    <row r="29" spans="2:12" x14ac:dyDescent="0.25">
      <c r="B29" t="s">
        <v>247</v>
      </c>
      <c r="C29">
        <v>2439</v>
      </c>
      <c r="D29">
        <v>2991</v>
      </c>
      <c r="E29">
        <v>1.2263219999999999</v>
      </c>
      <c r="F29">
        <v>63607.53</v>
      </c>
      <c r="G29">
        <v>8619.51</v>
      </c>
      <c r="H29" t="s">
        <v>247</v>
      </c>
      <c r="I29" s="71">
        <f t="shared" si="1"/>
        <v>2.7500728179335452E-3</v>
      </c>
      <c r="J29" s="71">
        <f t="shared" si="0"/>
        <v>0.13551084282002462</v>
      </c>
      <c r="K29" s="71">
        <f t="shared" si="2"/>
        <v>1.0024042907342334E-2</v>
      </c>
      <c r="L29" s="72">
        <v>1.2263219999999999</v>
      </c>
    </row>
    <row r="30" spans="2:12" x14ac:dyDescent="0.25">
      <c r="B30" t="s">
        <v>378</v>
      </c>
      <c r="C30">
        <v>1396</v>
      </c>
      <c r="D30">
        <v>2988</v>
      </c>
      <c r="E30">
        <v>2.1404010000000002</v>
      </c>
      <c r="F30">
        <v>289311.12</v>
      </c>
      <c r="G30">
        <v>30650.43</v>
      </c>
      <c r="H30" t="s">
        <v>378</v>
      </c>
      <c r="I30" s="71">
        <f t="shared" si="1"/>
        <v>1.2508371996804624E-2</v>
      </c>
      <c r="J30" s="71">
        <f t="shared" si="0"/>
        <v>0.10594279957161688</v>
      </c>
      <c r="K30" s="71">
        <f t="shared" si="2"/>
        <v>5.7374185726321849E-3</v>
      </c>
      <c r="L30" s="72">
        <v>2.1404010000000002</v>
      </c>
    </row>
    <row r="31" spans="2:12" x14ac:dyDescent="0.25">
      <c r="B31" t="s">
        <v>379</v>
      </c>
      <c r="C31">
        <v>79</v>
      </c>
      <c r="D31">
        <v>100</v>
      </c>
      <c r="E31">
        <v>1.265822</v>
      </c>
      <c r="F31">
        <v>26448.49</v>
      </c>
      <c r="G31">
        <v>12625.95</v>
      </c>
      <c r="H31" t="s">
        <v>379</v>
      </c>
      <c r="I31" s="71">
        <f t="shared" si="1"/>
        <v>1.1435009883953549E-3</v>
      </c>
      <c r="J31" s="71">
        <f t="shared" si="0"/>
        <v>0.47737885981392508</v>
      </c>
      <c r="K31" s="71">
        <f t="shared" si="2"/>
        <v>3.246819965887841E-4</v>
      </c>
      <c r="L31" s="72">
        <v>1.265822</v>
      </c>
    </row>
    <row r="32" spans="2:12" x14ac:dyDescent="0.25">
      <c r="B32" t="s">
        <v>380</v>
      </c>
      <c r="C32">
        <v>2967</v>
      </c>
      <c r="D32">
        <v>4398</v>
      </c>
      <c r="E32">
        <v>1.482305</v>
      </c>
      <c r="F32">
        <v>123796.98</v>
      </c>
      <c r="G32">
        <v>26981.43</v>
      </c>
      <c r="H32" t="s">
        <v>380</v>
      </c>
      <c r="I32" s="71">
        <f t="shared" si="1"/>
        <v>5.352364879445291E-3</v>
      </c>
      <c r="J32" s="71">
        <f t="shared" si="0"/>
        <v>0.21794901620378784</v>
      </c>
      <c r="K32" s="71">
        <f t="shared" si="2"/>
        <v>1.2194069416188891E-2</v>
      </c>
      <c r="L32" s="72">
        <v>1.482305</v>
      </c>
    </row>
    <row r="33" spans="2:12" x14ac:dyDescent="0.25">
      <c r="B33" t="s">
        <v>381</v>
      </c>
      <c r="C33">
        <v>10229</v>
      </c>
      <c r="D33">
        <v>17827</v>
      </c>
      <c r="E33">
        <v>1.7427900000000001</v>
      </c>
      <c r="F33">
        <v>307678.40999999997</v>
      </c>
      <c r="G33">
        <v>181069.11</v>
      </c>
      <c r="H33" t="s">
        <v>381</v>
      </c>
      <c r="I33" s="71">
        <f t="shared" si="1"/>
        <v>1.3302482143325052E-2</v>
      </c>
      <c r="J33" s="71">
        <f t="shared" si="0"/>
        <v>0.58850118862743739</v>
      </c>
      <c r="K33" s="71">
        <f t="shared" si="2"/>
        <v>4.2040153710211046E-2</v>
      </c>
      <c r="L33" s="72">
        <v>1.7427900000000001</v>
      </c>
    </row>
    <row r="34" spans="2:12" x14ac:dyDescent="0.25">
      <c r="B34" t="s">
        <v>382</v>
      </c>
      <c r="C34">
        <v>3348</v>
      </c>
      <c r="D34">
        <v>6499</v>
      </c>
      <c r="E34">
        <v>1.9411579999999999</v>
      </c>
      <c r="F34">
        <v>317963.15999999997</v>
      </c>
      <c r="G34">
        <v>52379.62</v>
      </c>
      <c r="H34" t="s">
        <v>382</v>
      </c>
      <c r="I34" s="71">
        <f t="shared" si="1"/>
        <v>1.3747143513044046E-2</v>
      </c>
      <c r="J34" s="71">
        <f t="shared" si="0"/>
        <v>0.16473487054286418</v>
      </c>
      <c r="K34" s="71">
        <f t="shared" si="2"/>
        <v>1.3759940817458849E-2</v>
      </c>
      <c r="L34" s="72">
        <v>1.9411579999999999</v>
      </c>
    </row>
    <row r="35" spans="2:12" x14ac:dyDescent="0.25">
      <c r="B35" t="s">
        <v>383</v>
      </c>
      <c r="C35">
        <v>9479</v>
      </c>
      <c r="D35">
        <v>17215</v>
      </c>
      <c r="E35">
        <v>1.816119</v>
      </c>
      <c r="F35">
        <v>395343.46</v>
      </c>
      <c r="G35">
        <v>197606.62</v>
      </c>
      <c r="H35" t="s">
        <v>383</v>
      </c>
      <c r="I35" s="71">
        <f t="shared" si="1"/>
        <v>1.7092682314402051E-2</v>
      </c>
      <c r="J35" s="71">
        <f t="shared" si="0"/>
        <v>0.49983530775999174</v>
      </c>
      <c r="K35" s="71">
        <f t="shared" si="2"/>
        <v>3.8957729691963094E-2</v>
      </c>
      <c r="L35" s="72">
        <v>1.816119</v>
      </c>
    </row>
    <row r="36" spans="2:12" x14ac:dyDescent="0.25">
      <c r="B36" t="s">
        <v>244</v>
      </c>
      <c r="C36">
        <v>6290</v>
      </c>
      <c r="D36">
        <v>8604</v>
      </c>
      <c r="E36">
        <v>1.367885</v>
      </c>
      <c r="F36">
        <v>96603.02</v>
      </c>
      <c r="G36">
        <v>12563.88</v>
      </c>
      <c r="H36" t="s">
        <v>244</v>
      </c>
      <c r="I36" s="71">
        <f t="shared" si="1"/>
        <v>4.1766334808518834E-3</v>
      </c>
      <c r="J36" s="71">
        <f t="shared" si="0"/>
        <v>0.130056803607175</v>
      </c>
      <c r="K36" s="71">
        <f t="shared" si="2"/>
        <v>2.5851262766372809E-2</v>
      </c>
      <c r="L36" s="72">
        <v>1.367885</v>
      </c>
    </row>
    <row r="37" spans="2:12" x14ac:dyDescent="0.25">
      <c r="B37" t="s">
        <v>384</v>
      </c>
      <c r="C37">
        <v>2480</v>
      </c>
      <c r="D37">
        <v>7678</v>
      </c>
      <c r="E37">
        <v>3.0959669999999999</v>
      </c>
      <c r="F37">
        <v>600424.78</v>
      </c>
      <c r="G37">
        <v>137060.57</v>
      </c>
      <c r="H37" t="s">
        <v>384</v>
      </c>
      <c r="I37" s="71">
        <f t="shared" si="1"/>
        <v>2.595937724184116E-2</v>
      </c>
      <c r="J37" s="71">
        <f t="shared" si="0"/>
        <v>0.22827267388930883</v>
      </c>
      <c r="K37" s="71">
        <f t="shared" si="2"/>
        <v>1.0192548753673222E-2</v>
      </c>
      <c r="L37" s="72">
        <v>3.0959669999999999</v>
      </c>
    </row>
    <row r="38" spans="2:12" x14ac:dyDescent="0.25">
      <c r="B38" t="s">
        <v>385</v>
      </c>
      <c r="C38">
        <v>9641</v>
      </c>
      <c r="D38">
        <v>16456</v>
      </c>
      <c r="E38">
        <v>1.7068760000000001</v>
      </c>
      <c r="F38">
        <v>423590.11</v>
      </c>
      <c r="G38">
        <v>148668.97760000001</v>
      </c>
      <c r="H38" t="s">
        <v>385</v>
      </c>
      <c r="I38" s="71">
        <f t="shared" si="1"/>
        <v>1.8313926785971414E-2</v>
      </c>
      <c r="J38" s="71">
        <f t="shared" si="0"/>
        <v>0.35097367499916376</v>
      </c>
      <c r="K38" s="71">
        <f t="shared" si="2"/>
        <v>3.9623533279904651E-2</v>
      </c>
      <c r="L38" s="72">
        <v>1.7068760000000001</v>
      </c>
    </row>
    <row r="39" spans="2:12" x14ac:dyDescent="0.25">
      <c r="B39" t="s">
        <v>386</v>
      </c>
      <c r="C39">
        <v>19722</v>
      </c>
      <c r="D39">
        <v>45694</v>
      </c>
      <c r="E39">
        <v>2.3169040000000001</v>
      </c>
      <c r="F39">
        <v>1011358.09</v>
      </c>
      <c r="G39">
        <v>380004.0232</v>
      </c>
      <c r="H39" t="s">
        <v>386</v>
      </c>
      <c r="I39" s="71">
        <f t="shared" si="1"/>
        <v>4.372608702941598E-2</v>
      </c>
      <c r="J39" s="71">
        <f t="shared" si="0"/>
        <v>0.37573637562932827</v>
      </c>
      <c r="K39" s="71">
        <f t="shared" si="2"/>
        <v>8.1055421983848103E-2</v>
      </c>
      <c r="L39" s="72">
        <v>2.3169040000000001</v>
      </c>
    </row>
    <row r="40" spans="2:12" x14ac:dyDescent="0.25">
      <c r="B40" t="s">
        <v>387</v>
      </c>
      <c r="C40">
        <v>797</v>
      </c>
      <c r="D40">
        <v>1362</v>
      </c>
      <c r="E40">
        <v>1.7089080000000001</v>
      </c>
      <c r="F40">
        <v>35435.99</v>
      </c>
      <c r="G40">
        <v>12515.42</v>
      </c>
      <c r="H40" t="s">
        <v>387</v>
      </c>
      <c r="I40" s="71">
        <f t="shared" si="1"/>
        <v>1.5320757287001227E-3</v>
      </c>
      <c r="J40" s="71">
        <f t="shared" si="0"/>
        <v>0.35318386758772652</v>
      </c>
      <c r="K40" s="71">
        <f t="shared" si="2"/>
        <v>3.2755892567248217E-3</v>
      </c>
      <c r="L40" s="72">
        <v>1.7089080000000001</v>
      </c>
    </row>
    <row r="41" spans="2:12" x14ac:dyDescent="0.25">
      <c r="B41" t="s">
        <v>388</v>
      </c>
      <c r="C41">
        <v>9778</v>
      </c>
      <c r="D41">
        <v>17778</v>
      </c>
      <c r="E41">
        <v>1.818163</v>
      </c>
      <c r="F41">
        <v>899938.28</v>
      </c>
      <c r="G41">
        <v>265500.90000000002</v>
      </c>
      <c r="H41" t="s">
        <v>388</v>
      </c>
      <c r="I41" s="71">
        <f t="shared" si="1"/>
        <v>3.8908849339785209E-2</v>
      </c>
      <c r="J41" s="71">
        <f t="shared" si="0"/>
        <v>0.29502123190048102</v>
      </c>
      <c r="K41" s="71">
        <f t="shared" si="2"/>
        <v>4.0186589400571279E-2</v>
      </c>
      <c r="L41" s="72">
        <v>1.818163</v>
      </c>
    </row>
    <row r="42" spans="2:12" x14ac:dyDescent="0.25">
      <c r="B42" t="s">
        <v>389</v>
      </c>
      <c r="C42">
        <v>4871</v>
      </c>
      <c r="D42">
        <v>8996</v>
      </c>
      <c r="E42">
        <v>1.846848</v>
      </c>
      <c r="F42">
        <v>429352.86</v>
      </c>
      <c r="G42">
        <v>168602.56</v>
      </c>
      <c r="H42" t="s">
        <v>389</v>
      </c>
      <c r="I42" s="71">
        <f t="shared" si="1"/>
        <v>1.8563079396229139E-2</v>
      </c>
      <c r="J42" s="71">
        <f t="shared" si="0"/>
        <v>0.39268996601070738</v>
      </c>
      <c r="K42" s="71">
        <f t="shared" si="2"/>
        <v>2.0019316523847686E-2</v>
      </c>
      <c r="L42" s="72">
        <v>1.846848</v>
      </c>
    </row>
    <row r="43" spans="2:12" x14ac:dyDescent="0.25">
      <c r="B43" t="s">
        <v>390</v>
      </c>
      <c r="C43">
        <v>8114</v>
      </c>
      <c r="D43">
        <v>15045</v>
      </c>
      <c r="E43">
        <v>1.8542019999999999</v>
      </c>
      <c r="F43">
        <v>365642.68</v>
      </c>
      <c r="G43">
        <v>115344.61599999999</v>
      </c>
      <c r="H43" t="s">
        <v>390</v>
      </c>
      <c r="I43" s="71">
        <f t="shared" si="1"/>
        <v>1.5808568503514812E-2</v>
      </c>
      <c r="J43" s="71">
        <f t="shared" si="0"/>
        <v>0.31545719990893839</v>
      </c>
      <c r="K43" s="71">
        <f t="shared" si="2"/>
        <v>3.3347717978751822E-2</v>
      </c>
      <c r="L43" s="72">
        <v>1.8542019999999999</v>
      </c>
    </row>
    <row r="44" spans="2:12" x14ac:dyDescent="0.25">
      <c r="B44" t="s">
        <v>391</v>
      </c>
      <c r="C44">
        <v>3018</v>
      </c>
      <c r="D44">
        <v>4016</v>
      </c>
      <c r="E44">
        <v>1.3306819999999999</v>
      </c>
      <c r="F44">
        <v>86523.81</v>
      </c>
      <c r="G44">
        <v>44932.01</v>
      </c>
      <c r="H44" t="s">
        <v>391</v>
      </c>
      <c r="I44" s="71">
        <f t="shared" si="1"/>
        <v>3.7408586370992025E-3</v>
      </c>
      <c r="J44" s="71">
        <f t="shared" si="0"/>
        <v>0.51930225911226058</v>
      </c>
      <c r="K44" s="71">
        <f t="shared" si="2"/>
        <v>1.2403674249429751E-2</v>
      </c>
      <c r="L44" s="72">
        <v>1.3306819999999999</v>
      </c>
    </row>
    <row r="45" spans="2:12" x14ac:dyDescent="0.25">
      <c r="B45" t="s">
        <v>392</v>
      </c>
      <c r="C45">
        <v>7219</v>
      </c>
      <c r="D45">
        <v>12202</v>
      </c>
      <c r="E45">
        <v>1.690261</v>
      </c>
      <c r="F45">
        <v>285903.17</v>
      </c>
      <c r="G45">
        <v>120076.09</v>
      </c>
      <c r="H45" t="s">
        <v>392</v>
      </c>
      <c r="I45" s="71">
        <f t="shared" si="1"/>
        <v>1.2361029211133231E-2</v>
      </c>
      <c r="J45" s="71">
        <f t="shared" si="0"/>
        <v>0.4199886625951017</v>
      </c>
      <c r="K45" s="71">
        <f t="shared" si="2"/>
        <v>2.9669358650309272E-2</v>
      </c>
      <c r="L45" s="72">
        <v>1.690261</v>
      </c>
    </row>
    <row r="46" spans="2:12" x14ac:dyDescent="0.25">
      <c r="B46" t="s">
        <v>245</v>
      </c>
      <c r="C46">
        <v>5647</v>
      </c>
      <c r="D46">
        <v>7840</v>
      </c>
      <c r="E46">
        <v>1.388347</v>
      </c>
      <c r="F46">
        <v>46941.01</v>
      </c>
      <c r="G46">
        <v>12850.03</v>
      </c>
      <c r="H46" t="s">
        <v>245</v>
      </c>
      <c r="I46" s="71">
        <f t="shared" si="1"/>
        <v>2.0294954960104051E-3</v>
      </c>
      <c r="J46" s="71">
        <f t="shared" si="0"/>
        <v>0.27374847707793248</v>
      </c>
      <c r="K46" s="71">
        <f t="shared" si="2"/>
        <v>2.3208597908061568E-2</v>
      </c>
      <c r="L46" s="72">
        <v>1.388347</v>
      </c>
    </row>
    <row r="47" spans="2:12" x14ac:dyDescent="0.25">
      <c r="B47" t="s">
        <v>393</v>
      </c>
      <c r="C47">
        <v>12207</v>
      </c>
      <c r="D47">
        <v>46997</v>
      </c>
      <c r="E47">
        <v>3.8500040000000002</v>
      </c>
      <c r="F47">
        <v>3638318.97</v>
      </c>
      <c r="G47">
        <v>501632.95</v>
      </c>
      <c r="H47" t="s">
        <v>393</v>
      </c>
      <c r="I47" s="71">
        <f t="shared" si="1"/>
        <v>0.15730279264686073</v>
      </c>
      <c r="J47" s="71">
        <f t="shared" si="0"/>
        <v>0.13787492359417844</v>
      </c>
      <c r="K47" s="71">
        <f t="shared" si="2"/>
        <v>5.0169533321003636E-2</v>
      </c>
      <c r="L47" s="72">
        <v>3.8500040000000002</v>
      </c>
    </row>
    <row r="48" spans="2:12" x14ac:dyDescent="0.25">
      <c r="B48" t="s">
        <v>394</v>
      </c>
      <c r="C48">
        <v>156</v>
      </c>
      <c r="D48">
        <v>269</v>
      </c>
      <c r="E48">
        <v>1.7243580000000001</v>
      </c>
      <c r="F48">
        <v>34011.17</v>
      </c>
      <c r="G48">
        <v>2133.4299999999998</v>
      </c>
      <c r="H48" t="s">
        <v>394</v>
      </c>
      <c r="I48" s="71">
        <f t="shared" si="1"/>
        <v>1.4704736078121072E-3</v>
      </c>
      <c r="J48" s="71">
        <f t="shared" si="0"/>
        <v>6.2727333402526286E-2</v>
      </c>
      <c r="K48" s="71">
        <f t="shared" si="2"/>
        <v>6.4114419579557361E-4</v>
      </c>
      <c r="L48" s="72">
        <v>1.7243580000000001</v>
      </c>
    </row>
    <row r="49" spans="1:13" x14ac:dyDescent="0.25">
      <c r="B49" t="s">
        <v>240</v>
      </c>
      <c r="C49">
        <v>16074</v>
      </c>
      <c r="D49">
        <v>31373</v>
      </c>
      <c r="E49">
        <v>1.9517850000000001</v>
      </c>
      <c r="F49">
        <v>675313.53</v>
      </c>
      <c r="G49">
        <v>327531.08</v>
      </c>
      <c r="H49" t="s">
        <v>240</v>
      </c>
      <c r="I49" s="71">
        <f t="shared" si="1"/>
        <v>2.9197193829657426E-2</v>
      </c>
      <c r="J49" s="71">
        <f t="shared" si="0"/>
        <v>0.48500594975492345</v>
      </c>
      <c r="K49" s="71">
        <f t="shared" si="2"/>
        <v>6.606251155909007E-2</v>
      </c>
      <c r="L49" s="72">
        <v>1.9517850000000001</v>
      </c>
    </row>
    <row r="50" spans="1:13" x14ac:dyDescent="0.25">
      <c r="B50" t="s">
        <v>266</v>
      </c>
      <c r="C50">
        <v>1086</v>
      </c>
      <c r="D50">
        <v>1189</v>
      </c>
      <c r="E50">
        <v>1.094843</v>
      </c>
      <c r="F50">
        <v>34567.29</v>
      </c>
      <c r="G50">
        <v>-3502.76</v>
      </c>
      <c r="H50" t="s">
        <v>266</v>
      </c>
      <c r="I50" s="71">
        <f t="shared" si="1"/>
        <v>1.4945174670141421E-3</v>
      </c>
      <c r="J50" s="71">
        <f t="shared" si="0"/>
        <v>-0.10133163461758211</v>
      </c>
      <c r="K50" s="71">
        <f t="shared" si="2"/>
        <v>4.463349978423032E-3</v>
      </c>
      <c r="L50" s="72">
        <v>1.094843</v>
      </c>
    </row>
    <row r="51" spans="1:13" x14ac:dyDescent="0.25">
      <c r="B51" t="s">
        <v>238</v>
      </c>
      <c r="C51">
        <v>14564</v>
      </c>
      <c r="D51">
        <v>30472</v>
      </c>
      <c r="E51">
        <v>2.092282</v>
      </c>
      <c r="F51">
        <v>1926966.6</v>
      </c>
      <c r="G51">
        <v>721546.76800000004</v>
      </c>
      <c r="H51" t="s">
        <v>238</v>
      </c>
      <c r="I51" s="71">
        <f t="shared" si="1"/>
        <v>8.3312439073264161E-2</v>
      </c>
      <c r="J51" s="71">
        <f t="shared" si="0"/>
        <v>0.37444695097465625</v>
      </c>
      <c r="K51" s="71">
        <f t="shared" si="2"/>
        <v>5.9856564535684192E-2</v>
      </c>
      <c r="L51" s="72">
        <v>2.092282</v>
      </c>
    </row>
    <row r="52" spans="1:13" x14ac:dyDescent="0.25">
      <c r="B52" t="s">
        <v>395</v>
      </c>
      <c r="C52">
        <v>1009</v>
      </c>
      <c r="D52">
        <v>4040</v>
      </c>
      <c r="E52">
        <v>4.0039639999999999</v>
      </c>
      <c r="F52">
        <v>678594.02</v>
      </c>
      <c r="G52">
        <v>1528.67</v>
      </c>
      <c r="H52" t="s">
        <v>395</v>
      </c>
      <c r="I52" s="71">
        <f t="shared" si="1"/>
        <v>2.9339025879707204E-2</v>
      </c>
      <c r="J52" s="71">
        <f t="shared" si="0"/>
        <v>2.2527018437327228E-3</v>
      </c>
      <c r="K52" s="71">
        <f t="shared" si="2"/>
        <v>4.146887779216242E-3</v>
      </c>
      <c r="L52" s="72">
        <v>4.0039639999999999</v>
      </c>
    </row>
    <row r="53" spans="1:13" x14ac:dyDescent="0.25">
      <c r="B53" t="s">
        <v>396</v>
      </c>
      <c r="C53">
        <v>4</v>
      </c>
      <c r="D53">
        <v>6</v>
      </c>
      <c r="E53">
        <v>1.5</v>
      </c>
      <c r="F53">
        <v>725.22</v>
      </c>
      <c r="G53">
        <v>725.22</v>
      </c>
      <c r="H53" t="s">
        <v>396</v>
      </c>
      <c r="I53" s="71">
        <f t="shared" si="1"/>
        <v>3.1354901047435197E-5</v>
      </c>
      <c r="J53" s="71">
        <f t="shared" si="0"/>
        <v>1</v>
      </c>
      <c r="K53" s="71">
        <f t="shared" si="2"/>
        <v>1.6439594763989069E-5</v>
      </c>
      <c r="L53" s="72">
        <v>1.5</v>
      </c>
    </row>
    <row r="54" spans="1:13" x14ac:dyDescent="0.25">
      <c r="A54" s="73" t="s">
        <v>397</v>
      </c>
      <c r="B54" s="73"/>
      <c r="C54" s="73">
        <v>243315</v>
      </c>
      <c r="D54" s="73">
        <v>482233</v>
      </c>
      <c r="E54" s="73">
        <v>93.231950999999995</v>
      </c>
      <c r="F54" s="73">
        <v>23129398.460000001</v>
      </c>
      <c r="G54" s="73">
        <v>7757419.3339</v>
      </c>
      <c r="H54" s="73"/>
      <c r="I54" s="74"/>
      <c r="J54" s="74"/>
      <c r="K54" s="74"/>
      <c r="L54" s="75"/>
      <c r="M54" s="73"/>
    </row>
    <row r="55" spans="1:13" x14ac:dyDescent="0.25">
      <c r="A55">
        <v>2016</v>
      </c>
      <c r="B55" t="s">
        <v>239</v>
      </c>
      <c r="C55">
        <v>14460</v>
      </c>
      <c r="D55">
        <v>23157</v>
      </c>
      <c r="E55">
        <v>1.6014520000000001</v>
      </c>
      <c r="F55">
        <v>3008286.45</v>
      </c>
      <c r="G55">
        <v>1948970.3794</v>
      </c>
      <c r="H55" t="s">
        <v>239</v>
      </c>
      <c r="I55" s="71">
        <f>F55/$F$106</f>
        <v>0.10596223129998426</v>
      </c>
      <c r="J55" s="71">
        <f t="shared" ref="J55:J105" si="3">G55/F55</f>
        <v>0.64786728650790548</v>
      </c>
      <c r="K55" s="71">
        <f>C55/$C$106</f>
        <v>4.8235855319120544E-2</v>
      </c>
      <c r="L55" s="72">
        <v>1.6014520000000001</v>
      </c>
    </row>
    <row r="56" spans="1:13" x14ac:dyDescent="0.25">
      <c r="B56" t="s">
        <v>356</v>
      </c>
      <c r="C56">
        <v>2418</v>
      </c>
      <c r="D56">
        <v>4387</v>
      </c>
      <c r="E56">
        <v>1.8143089999999999</v>
      </c>
      <c r="F56">
        <v>345894.25</v>
      </c>
      <c r="G56">
        <v>94440.263399999996</v>
      </c>
      <c r="H56" t="s">
        <v>356</v>
      </c>
      <c r="I56" s="71">
        <f t="shared" ref="I56:I105" si="4">F56/$F$106</f>
        <v>1.218358927349973E-2</v>
      </c>
      <c r="J56" s="71">
        <f t="shared" si="3"/>
        <v>0.27303218657147377</v>
      </c>
      <c r="K56" s="71">
        <f t="shared" ref="K56:K105" si="5">C56/$C$106</f>
        <v>8.0659957234877934E-3</v>
      </c>
      <c r="L56" s="72">
        <v>1.8143089999999999</v>
      </c>
    </row>
    <row r="57" spans="1:13" x14ac:dyDescent="0.25">
      <c r="B57" t="s">
        <v>357</v>
      </c>
      <c r="C57">
        <v>9308</v>
      </c>
      <c r="D57">
        <v>16395</v>
      </c>
      <c r="E57">
        <v>1.761388</v>
      </c>
      <c r="F57">
        <v>1389766.81</v>
      </c>
      <c r="G57">
        <v>539404.79339999997</v>
      </c>
      <c r="H57" t="s">
        <v>357</v>
      </c>
      <c r="I57" s="71">
        <f t="shared" si="4"/>
        <v>4.8952383565155931E-2</v>
      </c>
      <c r="J57" s="71">
        <f t="shared" si="3"/>
        <v>0.38812611548839615</v>
      </c>
      <c r="K57" s="71">
        <f t="shared" si="5"/>
        <v>3.1049746978587416E-2</v>
      </c>
      <c r="L57" s="72">
        <v>1.761388</v>
      </c>
    </row>
    <row r="58" spans="1:13" x14ac:dyDescent="0.25">
      <c r="B58" t="s">
        <v>358</v>
      </c>
      <c r="C58">
        <v>4208</v>
      </c>
      <c r="D58">
        <v>7525</v>
      </c>
      <c r="E58">
        <v>1.78826</v>
      </c>
      <c r="F58">
        <v>417005.41</v>
      </c>
      <c r="G58">
        <v>85723.895999999993</v>
      </c>
      <c r="H58" t="s">
        <v>358</v>
      </c>
      <c r="I58" s="71">
        <f t="shared" si="4"/>
        <v>1.4688369755401706E-2</v>
      </c>
      <c r="J58" s="71">
        <f t="shared" si="3"/>
        <v>0.20557022509612044</v>
      </c>
      <c r="K58" s="71">
        <f t="shared" si="5"/>
        <v>1.403710091167768E-2</v>
      </c>
      <c r="L58" s="72">
        <v>1.78826</v>
      </c>
    </row>
    <row r="59" spans="1:13" x14ac:dyDescent="0.25">
      <c r="B59" t="s">
        <v>359</v>
      </c>
      <c r="C59">
        <v>2590</v>
      </c>
      <c r="D59">
        <v>3886</v>
      </c>
      <c r="E59">
        <v>1.500386</v>
      </c>
      <c r="F59">
        <v>372239.35999999999</v>
      </c>
      <c r="G59">
        <v>58940.445299999999</v>
      </c>
      <c r="H59" t="s">
        <v>359</v>
      </c>
      <c r="I59" s="71">
        <f t="shared" si="4"/>
        <v>1.3111554972857757E-2</v>
      </c>
      <c r="J59" s="71">
        <f t="shared" si="3"/>
        <v>0.15834017471983619</v>
      </c>
      <c r="K59" s="71">
        <f t="shared" si="5"/>
        <v>8.6397555516267086E-3</v>
      </c>
      <c r="L59" s="72">
        <v>1.500386</v>
      </c>
    </row>
    <row r="60" spans="1:13" x14ac:dyDescent="0.25">
      <c r="B60" t="s">
        <v>360</v>
      </c>
      <c r="C60">
        <v>2809</v>
      </c>
      <c r="D60">
        <v>4401</v>
      </c>
      <c r="E60">
        <v>1.5667489999999999</v>
      </c>
      <c r="F60">
        <v>271120.69</v>
      </c>
      <c r="G60">
        <v>125362.7611</v>
      </c>
      <c r="H60" t="s">
        <v>360</v>
      </c>
      <c r="I60" s="71">
        <f t="shared" si="4"/>
        <v>9.5498064235177236E-3</v>
      </c>
      <c r="J60" s="71">
        <f t="shared" si="3"/>
        <v>0.46238728995562828</v>
      </c>
      <c r="K60" s="71">
        <f t="shared" si="5"/>
        <v>9.3702985886175393E-3</v>
      </c>
      <c r="L60" s="72">
        <v>1.5667489999999999</v>
      </c>
    </row>
    <row r="61" spans="1:13" x14ac:dyDescent="0.25">
      <c r="B61" t="s">
        <v>361</v>
      </c>
      <c r="C61">
        <v>5427</v>
      </c>
      <c r="D61">
        <v>7871</v>
      </c>
      <c r="E61">
        <v>1.45034</v>
      </c>
      <c r="F61">
        <v>330979.78000000003</v>
      </c>
      <c r="G61">
        <v>166676.93419999999</v>
      </c>
      <c r="H61" t="s">
        <v>361</v>
      </c>
      <c r="I61" s="71">
        <f t="shared" si="4"/>
        <v>1.1658250165630971E-2</v>
      </c>
      <c r="J61" s="71">
        <f t="shared" si="3"/>
        <v>0.50358645534177338</v>
      </c>
      <c r="K61" s="71">
        <f t="shared" si="5"/>
        <v>1.8103456902964537E-2</v>
      </c>
      <c r="L61" s="72">
        <v>1.45034</v>
      </c>
    </row>
    <row r="62" spans="1:13" x14ac:dyDescent="0.25">
      <c r="B62" t="s">
        <v>362</v>
      </c>
      <c r="C62">
        <v>3924</v>
      </c>
      <c r="D62">
        <v>8103</v>
      </c>
      <c r="E62">
        <v>2.0649839999999999</v>
      </c>
      <c r="F62">
        <v>1248880.83</v>
      </c>
      <c r="G62">
        <v>314719.7402</v>
      </c>
      <c r="H62" t="s">
        <v>362</v>
      </c>
      <c r="I62" s="71">
        <f t="shared" si="4"/>
        <v>4.3989893108276418E-2</v>
      </c>
      <c r="J62" s="71">
        <f t="shared" si="3"/>
        <v>0.25200141810167748</v>
      </c>
      <c r="K62" s="71">
        <f t="shared" si="5"/>
        <v>1.3089730032657608E-2</v>
      </c>
      <c r="L62" s="72">
        <v>2.0649839999999999</v>
      </c>
    </row>
    <row r="63" spans="1:13" x14ac:dyDescent="0.25">
      <c r="B63" t="s">
        <v>363</v>
      </c>
      <c r="C63">
        <v>454</v>
      </c>
      <c r="D63">
        <v>763</v>
      </c>
      <c r="E63">
        <v>1.6806160000000001</v>
      </c>
      <c r="F63">
        <v>9171.25</v>
      </c>
      <c r="G63">
        <v>-813.59559999999999</v>
      </c>
      <c r="H63" t="s">
        <v>363</v>
      </c>
      <c r="I63" s="71">
        <f t="shared" si="4"/>
        <v>3.2304307783255834E-4</v>
      </c>
      <c r="J63" s="71">
        <f t="shared" si="3"/>
        <v>-8.871152787242742E-2</v>
      </c>
      <c r="K63" s="71">
        <f t="shared" si="5"/>
        <v>1.5144590812503961E-3</v>
      </c>
      <c r="L63" s="72">
        <v>1.6806160000000001</v>
      </c>
    </row>
    <row r="64" spans="1:13" x14ac:dyDescent="0.25">
      <c r="B64" t="s">
        <v>243</v>
      </c>
      <c r="C64">
        <v>3421</v>
      </c>
      <c r="D64">
        <v>4322</v>
      </c>
      <c r="E64">
        <v>1.2633730000000001</v>
      </c>
      <c r="F64">
        <v>142732.29999999999</v>
      </c>
      <c r="G64">
        <v>71903.130900000004</v>
      </c>
      <c r="H64" t="s">
        <v>243</v>
      </c>
      <c r="I64" s="71">
        <f t="shared" si="4"/>
        <v>5.0275242195033463E-3</v>
      </c>
      <c r="J64" s="71">
        <f t="shared" si="3"/>
        <v>0.50376215404642122</v>
      </c>
      <c r="K64" s="71">
        <f t="shared" si="5"/>
        <v>1.1411816116646708E-2</v>
      </c>
      <c r="L64" s="72">
        <v>1.2633730000000001</v>
      </c>
    </row>
    <row r="65" spans="2:12" x14ac:dyDescent="0.25">
      <c r="B65" t="s">
        <v>364</v>
      </c>
      <c r="C65">
        <v>768</v>
      </c>
      <c r="D65">
        <v>1453</v>
      </c>
      <c r="E65">
        <v>1.8919269999999999</v>
      </c>
      <c r="F65">
        <v>101824.9</v>
      </c>
      <c r="G65">
        <v>11291.8717</v>
      </c>
      <c r="H65" t="s">
        <v>364</v>
      </c>
      <c r="I65" s="71">
        <f t="shared" si="4"/>
        <v>3.5866244073591352E-3</v>
      </c>
      <c r="J65" s="71">
        <f t="shared" si="3"/>
        <v>0.11089499424993297</v>
      </c>
      <c r="K65" s="71">
        <f t="shared" si="5"/>
        <v>2.5619043488993485E-3</v>
      </c>
      <c r="L65" s="72">
        <v>1.8919269999999999</v>
      </c>
    </row>
    <row r="66" spans="2:12" x14ac:dyDescent="0.25">
      <c r="B66" t="s">
        <v>241</v>
      </c>
      <c r="C66">
        <v>9329</v>
      </c>
      <c r="D66">
        <v>15011</v>
      </c>
      <c r="E66">
        <v>1.6090679999999999</v>
      </c>
      <c r="F66">
        <v>519842.45</v>
      </c>
      <c r="G66">
        <v>193489.40470000001</v>
      </c>
      <c r="H66" t="s">
        <v>241</v>
      </c>
      <c r="I66" s="71">
        <f t="shared" si="4"/>
        <v>1.8310645226770377E-2</v>
      </c>
      <c r="J66" s="71">
        <f t="shared" si="3"/>
        <v>0.3722077808382136</v>
      </c>
      <c r="K66" s="71">
        <f t="shared" si="5"/>
        <v>3.1119799050627634E-2</v>
      </c>
      <c r="L66" s="72">
        <v>1.6090679999999999</v>
      </c>
    </row>
    <row r="67" spans="2:12" x14ac:dyDescent="0.25">
      <c r="B67" t="s">
        <v>246</v>
      </c>
      <c r="C67">
        <v>1895</v>
      </c>
      <c r="D67">
        <v>2238</v>
      </c>
      <c r="E67">
        <v>1.1810020000000001</v>
      </c>
      <c r="F67">
        <v>96450.77</v>
      </c>
      <c r="G67">
        <v>36316.004099999998</v>
      </c>
      <c r="H67" t="s">
        <v>246</v>
      </c>
      <c r="I67" s="71">
        <f t="shared" si="4"/>
        <v>3.3973290009671727E-3</v>
      </c>
      <c r="J67" s="71">
        <f t="shared" si="3"/>
        <v>0.37652373433617997</v>
      </c>
      <c r="K67" s="71">
        <f t="shared" si="5"/>
        <v>6.3213655483909705E-3</v>
      </c>
      <c r="L67" s="72">
        <v>1.1810020000000001</v>
      </c>
    </row>
    <row r="68" spans="2:12" x14ac:dyDescent="0.25">
      <c r="B68" t="s">
        <v>365</v>
      </c>
      <c r="C68">
        <v>866</v>
      </c>
      <c r="D68">
        <v>1063</v>
      </c>
      <c r="E68">
        <v>1.227482</v>
      </c>
      <c r="F68">
        <v>1257258.79</v>
      </c>
      <c r="G68">
        <v>403728.0931</v>
      </c>
      <c r="H68" t="s">
        <v>365</v>
      </c>
      <c r="I68" s="71">
        <f t="shared" si="4"/>
        <v>4.4284993774418767E-2</v>
      </c>
      <c r="J68" s="71">
        <f t="shared" si="3"/>
        <v>0.3211177335256491</v>
      </c>
      <c r="K68" s="71">
        <f t="shared" si="5"/>
        <v>2.888814018420359E-3</v>
      </c>
      <c r="L68" s="72">
        <v>1.227482</v>
      </c>
    </row>
    <row r="69" spans="2:12" x14ac:dyDescent="0.25">
      <c r="B69" t="s">
        <v>366</v>
      </c>
      <c r="C69">
        <v>1919</v>
      </c>
      <c r="D69">
        <v>5482</v>
      </c>
      <c r="E69">
        <v>2.8566959999999999</v>
      </c>
      <c r="F69">
        <v>603991.31000000006</v>
      </c>
      <c r="G69">
        <v>40963.218000000001</v>
      </c>
      <c r="H69" t="s">
        <v>366</v>
      </c>
      <c r="I69" s="71">
        <f t="shared" si="4"/>
        <v>2.1274658499824874E-2</v>
      </c>
      <c r="J69" s="71">
        <f t="shared" si="3"/>
        <v>6.7820873118191044E-2</v>
      </c>
      <c r="K69" s="71">
        <f t="shared" si="5"/>
        <v>6.4014250592940754E-3</v>
      </c>
      <c r="L69" s="72">
        <v>2.8566959999999999</v>
      </c>
    </row>
    <row r="70" spans="2:12" x14ac:dyDescent="0.25">
      <c r="B70" t="s">
        <v>367</v>
      </c>
      <c r="C70">
        <v>3</v>
      </c>
      <c r="D70">
        <v>3</v>
      </c>
      <c r="E70">
        <v>1</v>
      </c>
      <c r="F70">
        <v>118.98</v>
      </c>
      <c r="G70">
        <v>26.1873</v>
      </c>
      <c r="H70" t="s">
        <v>367</v>
      </c>
      <c r="I70" s="71">
        <f t="shared" si="4"/>
        <v>4.1908862369380174E-6</v>
      </c>
      <c r="J70" s="71">
        <f t="shared" si="3"/>
        <v>0.22009833585476551</v>
      </c>
      <c r="K70" s="71">
        <f t="shared" si="5"/>
        <v>1.000743886288808E-5</v>
      </c>
      <c r="L70" s="72">
        <v>1</v>
      </c>
    </row>
    <row r="71" spans="2:12" x14ac:dyDescent="0.25">
      <c r="B71" t="s">
        <v>368</v>
      </c>
      <c r="C71">
        <v>758</v>
      </c>
      <c r="D71">
        <v>1018</v>
      </c>
      <c r="E71">
        <v>1.3430070000000001</v>
      </c>
      <c r="F71">
        <v>10984.67</v>
      </c>
      <c r="G71">
        <v>2099.3759</v>
      </c>
      <c r="H71" t="s">
        <v>368</v>
      </c>
      <c r="I71" s="71">
        <f t="shared" si="4"/>
        <v>3.8691798890826969E-4</v>
      </c>
      <c r="J71" s="71">
        <f t="shared" si="3"/>
        <v>0.19111870452184726</v>
      </c>
      <c r="K71" s="71">
        <f t="shared" si="5"/>
        <v>2.5285462193563881E-3</v>
      </c>
      <c r="L71" s="72">
        <v>1.3430070000000001</v>
      </c>
    </row>
    <row r="72" spans="2:12" x14ac:dyDescent="0.25">
      <c r="B72" t="s">
        <v>369</v>
      </c>
      <c r="C72">
        <v>17184</v>
      </c>
      <c r="D72">
        <v>35258</v>
      </c>
      <c r="E72">
        <v>2.0517919999999998</v>
      </c>
      <c r="F72">
        <v>722168.27</v>
      </c>
      <c r="G72">
        <v>350557.85320000001</v>
      </c>
      <c r="H72" t="s">
        <v>369</v>
      </c>
      <c r="I72" s="71">
        <f t="shared" si="4"/>
        <v>2.5437258896422409E-2</v>
      </c>
      <c r="J72" s="71">
        <f t="shared" si="3"/>
        <v>0.48542405940931194</v>
      </c>
      <c r="K72" s="71">
        <f t="shared" si="5"/>
        <v>5.7322609806622925E-2</v>
      </c>
      <c r="L72" s="72">
        <v>2.0517919999999998</v>
      </c>
    </row>
    <row r="73" spans="2:12" x14ac:dyDescent="0.25">
      <c r="B73" t="s">
        <v>370</v>
      </c>
      <c r="C73">
        <v>18865</v>
      </c>
      <c r="D73">
        <v>42406</v>
      </c>
      <c r="E73">
        <v>2.2478660000000001</v>
      </c>
      <c r="F73">
        <v>911968.91</v>
      </c>
      <c r="G73">
        <v>529206.3567</v>
      </c>
      <c r="H73" t="s">
        <v>370</v>
      </c>
      <c r="I73" s="71">
        <f t="shared" si="4"/>
        <v>3.2122692498187638E-2</v>
      </c>
      <c r="J73" s="71">
        <f t="shared" si="3"/>
        <v>0.58028990999265528</v>
      </c>
      <c r="K73" s="71">
        <f t="shared" si="5"/>
        <v>6.2930111382794543E-2</v>
      </c>
      <c r="L73" s="72">
        <v>2.2478660000000001</v>
      </c>
    </row>
    <row r="74" spans="2:12" x14ac:dyDescent="0.25">
      <c r="B74" t="s">
        <v>372</v>
      </c>
      <c r="C74">
        <v>427</v>
      </c>
      <c r="D74">
        <v>624</v>
      </c>
      <c r="E74">
        <v>1.4613579999999999</v>
      </c>
      <c r="F74">
        <v>21943.58</v>
      </c>
      <c r="G74">
        <v>5474.1054000000004</v>
      </c>
      <c r="H74" t="s">
        <v>372</v>
      </c>
      <c r="I74" s="71">
        <f t="shared" si="4"/>
        <v>7.7292862171077779E-4</v>
      </c>
      <c r="J74" s="71">
        <f t="shared" si="3"/>
        <v>0.24946273124075469</v>
      </c>
      <c r="K74" s="71">
        <f t="shared" si="5"/>
        <v>1.4243921314844035E-3</v>
      </c>
      <c r="L74" s="72">
        <v>1.4613579999999999</v>
      </c>
    </row>
    <row r="75" spans="2:12" x14ac:dyDescent="0.25">
      <c r="B75" t="s">
        <v>373</v>
      </c>
      <c r="C75">
        <v>1980</v>
      </c>
      <c r="D75">
        <v>2489</v>
      </c>
      <c r="E75">
        <v>1.2570699999999999</v>
      </c>
      <c r="F75">
        <v>39730.35</v>
      </c>
      <c r="G75">
        <v>24848.903600000001</v>
      </c>
      <c r="H75" t="s">
        <v>373</v>
      </c>
      <c r="I75" s="71">
        <f t="shared" si="4"/>
        <v>1.3994400487790414E-3</v>
      </c>
      <c r="J75" s="71">
        <f t="shared" si="3"/>
        <v>0.62543882950943053</v>
      </c>
      <c r="K75" s="71">
        <f t="shared" si="5"/>
        <v>6.6049096495061329E-3</v>
      </c>
      <c r="L75" s="72">
        <v>1.2570699999999999</v>
      </c>
    </row>
    <row r="76" spans="2:12" x14ac:dyDescent="0.25">
      <c r="B76" t="s">
        <v>374</v>
      </c>
      <c r="C76">
        <v>3216</v>
      </c>
      <c r="D76">
        <v>6468</v>
      </c>
      <c r="E76">
        <v>2.0111940000000001</v>
      </c>
      <c r="F76">
        <v>443274.9</v>
      </c>
      <c r="G76">
        <v>99659.913400000005</v>
      </c>
      <c r="H76" t="s">
        <v>374</v>
      </c>
      <c r="I76" s="71">
        <f>F76/$F$106</f>
        <v>1.5613671857371626E-2</v>
      </c>
      <c r="J76" s="71">
        <f t="shared" si="3"/>
        <v>0.22482643028062271</v>
      </c>
      <c r="K76" s="71">
        <f t="shared" si="5"/>
        <v>1.0727974461016022E-2</v>
      </c>
      <c r="L76" s="72">
        <v>2.0111940000000001</v>
      </c>
    </row>
    <row r="77" spans="2:12" x14ac:dyDescent="0.25">
      <c r="B77" t="s">
        <v>375</v>
      </c>
      <c r="C77">
        <v>331</v>
      </c>
      <c r="D77">
        <v>400</v>
      </c>
      <c r="E77">
        <v>1.2084589999999999</v>
      </c>
      <c r="F77">
        <v>12562.02</v>
      </c>
      <c r="G77">
        <v>1616.6473000000001</v>
      </c>
      <c r="H77" t="s">
        <v>375</v>
      </c>
      <c r="I77" s="71">
        <f t="shared" si="4"/>
        <v>4.4247769983308215E-4</v>
      </c>
      <c r="J77" s="71">
        <f t="shared" si="3"/>
        <v>0.12869325952354796</v>
      </c>
      <c r="K77" s="71">
        <f t="shared" si="5"/>
        <v>1.1041540878719848E-3</v>
      </c>
      <c r="L77" s="72">
        <v>1.2084589999999999</v>
      </c>
    </row>
    <row r="78" spans="2:12" x14ac:dyDescent="0.25">
      <c r="B78" t="s">
        <v>242</v>
      </c>
      <c r="C78">
        <v>555</v>
      </c>
      <c r="D78">
        <v>651</v>
      </c>
      <c r="E78">
        <v>1.1729719999999999</v>
      </c>
      <c r="F78">
        <v>95111.75</v>
      </c>
      <c r="G78">
        <v>2886.384</v>
      </c>
      <c r="H78" t="s">
        <v>242</v>
      </c>
      <c r="I78" s="71">
        <f t="shared" si="4"/>
        <v>3.3501640951932215E-3</v>
      </c>
      <c r="J78" s="71">
        <f t="shared" si="3"/>
        <v>3.0347291475553758E-2</v>
      </c>
      <c r="K78" s="71">
        <f t="shared" si="5"/>
        <v>1.8513761896342949E-3</v>
      </c>
      <c r="L78" s="72">
        <v>1.1729719999999999</v>
      </c>
    </row>
    <row r="79" spans="2:12" x14ac:dyDescent="0.25">
      <c r="B79" t="s">
        <v>376</v>
      </c>
      <c r="C79">
        <v>403</v>
      </c>
      <c r="D79">
        <v>655</v>
      </c>
      <c r="E79">
        <v>1.62531</v>
      </c>
      <c r="F79">
        <v>34585.519999999997</v>
      </c>
      <c r="G79">
        <v>11353.016600000001</v>
      </c>
      <c r="H79" t="s">
        <v>376</v>
      </c>
      <c r="I79" s="71">
        <f t="shared" si="4"/>
        <v>1.2182213797726049E-3</v>
      </c>
      <c r="J79" s="71">
        <f t="shared" si="3"/>
        <v>0.32825924259632361</v>
      </c>
      <c r="K79" s="71">
        <f t="shared" si="5"/>
        <v>1.3443326205812988E-3</v>
      </c>
      <c r="L79" s="72">
        <v>1.62531</v>
      </c>
    </row>
    <row r="80" spans="2:12" x14ac:dyDescent="0.25">
      <c r="B80" t="s">
        <v>377</v>
      </c>
      <c r="C80">
        <v>599</v>
      </c>
      <c r="D80">
        <v>791</v>
      </c>
      <c r="E80">
        <v>1.3205340000000001</v>
      </c>
      <c r="F80">
        <v>26934.47</v>
      </c>
      <c r="G80">
        <v>14459.7122</v>
      </c>
      <c r="H80" t="s">
        <v>377</v>
      </c>
      <c r="I80" s="71">
        <f t="shared" si="4"/>
        <v>9.4872499262245696E-4</v>
      </c>
      <c r="J80" s="71">
        <f t="shared" si="3"/>
        <v>0.53684784590155288</v>
      </c>
      <c r="K80" s="71">
        <f t="shared" si="5"/>
        <v>1.9981519596233201E-3</v>
      </c>
      <c r="L80" s="72">
        <v>1.3205340000000001</v>
      </c>
    </row>
    <row r="81" spans="2:12" x14ac:dyDescent="0.25">
      <c r="B81" t="s">
        <v>247</v>
      </c>
      <c r="C81">
        <v>1916</v>
      </c>
      <c r="D81">
        <v>2320</v>
      </c>
      <c r="E81">
        <v>1.210855</v>
      </c>
      <c r="F81">
        <v>37560.559999999998</v>
      </c>
      <c r="G81">
        <v>6120.8707999999997</v>
      </c>
      <c r="H81" t="s">
        <v>247</v>
      </c>
      <c r="I81" s="71">
        <f t="shared" si="4"/>
        <v>1.3230125563597631E-3</v>
      </c>
      <c r="J81" s="71">
        <f t="shared" si="3"/>
        <v>0.16296005171381897</v>
      </c>
      <c r="K81" s="71">
        <f t="shared" si="5"/>
        <v>6.3914176204311873E-3</v>
      </c>
      <c r="L81" s="72">
        <v>1.210855</v>
      </c>
    </row>
    <row r="82" spans="2:12" x14ac:dyDescent="0.25">
      <c r="B82" t="s">
        <v>378</v>
      </c>
      <c r="C82">
        <v>1941</v>
      </c>
      <c r="D82">
        <v>4255</v>
      </c>
      <c r="E82">
        <v>2.1921680000000001</v>
      </c>
      <c r="F82">
        <v>473139.19</v>
      </c>
      <c r="G82">
        <v>58597.855199999998</v>
      </c>
      <c r="H82" t="s">
        <v>378</v>
      </c>
      <c r="I82" s="71">
        <f t="shared" si="4"/>
        <v>1.6665595222112972E-2</v>
      </c>
      <c r="J82" s="71">
        <f t="shared" si="3"/>
        <v>0.12384908381823116</v>
      </c>
      <c r="K82" s="71">
        <f>C82/$C$106</f>
        <v>6.4748129442885882E-3</v>
      </c>
      <c r="L82" s="72">
        <v>2.1921680000000001</v>
      </c>
    </row>
    <row r="83" spans="2:12" x14ac:dyDescent="0.25">
      <c r="B83" t="s">
        <v>379</v>
      </c>
      <c r="C83">
        <v>59</v>
      </c>
      <c r="D83">
        <v>92</v>
      </c>
      <c r="E83">
        <v>1.5593220000000001</v>
      </c>
      <c r="F83">
        <v>33970.39</v>
      </c>
      <c r="G83">
        <v>16224.698899999999</v>
      </c>
      <c r="H83" t="s">
        <v>379</v>
      </c>
      <c r="I83" s="71">
        <f t="shared" si="4"/>
        <v>1.1965543781679009E-3</v>
      </c>
      <c r="J83" s="71">
        <f t="shared" si="3"/>
        <v>0.47761297117872359</v>
      </c>
      <c r="K83" s="71">
        <f t="shared" si="5"/>
        <v>1.9681296430346557E-4</v>
      </c>
      <c r="L83" s="72">
        <v>1.5593220000000001</v>
      </c>
    </row>
    <row r="84" spans="2:12" x14ac:dyDescent="0.25">
      <c r="B84" t="s">
        <v>380</v>
      </c>
      <c r="C84">
        <v>3721</v>
      </c>
      <c r="D84">
        <v>5504</v>
      </c>
      <c r="E84">
        <v>1.4791719999999999</v>
      </c>
      <c r="F84">
        <v>194360.29</v>
      </c>
      <c r="G84">
        <v>48817.543599999997</v>
      </c>
      <c r="H84" t="s">
        <v>380</v>
      </c>
      <c r="I84" s="71">
        <f t="shared" si="4"/>
        <v>6.8460402115337179E-3</v>
      </c>
      <c r="J84" s="71">
        <f t="shared" si="3"/>
        <v>0.25117035789563802</v>
      </c>
      <c r="K84" s="71">
        <f t="shared" si="5"/>
        <v>1.2412560002935516E-2</v>
      </c>
      <c r="L84" s="72">
        <v>1.4791719999999999</v>
      </c>
    </row>
    <row r="85" spans="2:12" x14ac:dyDescent="0.25">
      <c r="B85" t="s">
        <v>381</v>
      </c>
      <c r="C85">
        <v>13114</v>
      </c>
      <c r="D85">
        <v>22686</v>
      </c>
      <c r="E85">
        <v>1.7299059999999999</v>
      </c>
      <c r="F85">
        <v>453642.54</v>
      </c>
      <c r="G85">
        <v>251308.48540000001</v>
      </c>
      <c r="H85" t="s">
        <v>381</v>
      </c>
      <c r="I85" s="71">
        <f t="shared" si="4"/>
        <v>1.5978855920117701E-2</v>
      </c>
      <c r="J85" s="71">
        <f t="shared" si="3"/>
        <v>0.55397909860922656</v>
      </c>
      <c r="K85" s="71">
        <f t="shared" si="5"/>
        <v>4.3745851082638093E-2</v>
      </c>
      <c r="L85" s="72">
        <v>1.7299059999999999</v>
      </c>
    </row>
    <row r="86" spans="2:12" x14ac:dyDescent="0.25">
      <c r="B86" t="s">
        <v>382</v>
      </c>
      <c r="C86">
        <v>4019</v>
      </c>
      <c r="D86">
        <v>7613</v>
      </c>
      <c r="E86">
        <v>1.894252</v>
      </c>
      <c r="F86">
        <v>460238.48</v>
      </c>
      <c r="G86">
        <v>59713.707900000001</v>
      </c>
      <c r="H86" t="s">
        <v>382</v>
      </c>
      <c r="I86" s="71">
        <f t="shared" si="4"/>
        <v>1.6211187691555495E-2</v>
      </c>
      <c r="J86" s="71">
        <f t="shared" si="3"/>
        <v>0.12974514408269383</v>
      </c>
      <c r="K86" s="71">
        <f t="shared" si="5"/>
        <v>1.3406632263315732E-2</v>
      </c>
      <c r="L86" s="72">
        <v>1.894252</v>
      </c>
    </row>
    <row r="87" spans="2:12" x14ac:dyDescent="0.25">
      <c r="B87" t="s">
        <v>383</v>
      </c>
      <c r="C87">
        <v>11657</v>
      </c>
      <c r="D87">
        <v>20943</v>
      </c>
      <c r="E87">
        <v>1.796602</v>
      </c>
      <c r="F87">
        <v>517484.09</v>
      </c>
      <c r="G87">
        <v>270538.67229999998</v>
      </c>
      <c r="H87" t="s">
        <v>383</v>
      </c>
      <c r="I87" s="71">
        <f t="shared" si="4"/>
        <v>1.8227575648137456E-2</v>
      </c>
      <c r="J87" s="71">
        <f t="shared" si="3"/>
        <v>0.52279611591537034</v>
      </c>
      <c r="K87" s="71">
        <f t="shared" si="5"/>
        <v>3.8885571608228781E-2</v>
      </c>
      <c r="L87" s="72">
        <v>1.796602</v>
      </c>
    </row>
    <row r="88" spans="2:12" x14ac:dyDescent="0.25">
      <c r="B88" t="s">
        <v>244</v>
      </c>
      <c r="C88">
        <v>8450</v>
      </c>
      <c r="D88">
        <v>11597</v>
      </c>
      <c r="E88">
        <v>1.3724259999999999</v>
      </c>
      <c r="F88">
        <v>147107.53</v>
      </c>
      <c r="G88">
        <v>34766.7912</v>
      </c>
      <c r="H88" t="s">
        <v>244</v>
      </c>
      <c r="I88" s="71">
        <f t="shared" si="4"/>
        <v>5.1816349203811273E-3</v>
      </c>
      <c r="J88" s="71">
        <f t="shared" si="3"/>
        <v>0.23633590476299887</v>
      </c>
      <c r="K88" s="71">
        <f t="shared" si="5"/>
        <v>2.8187619463801425E-2</v>
      </c>
      <c r="L88" s="72">
        <v>1.3724259999999999</v>
      </c>
    </row>
    <row r="89" spans="2:12" x14ac:dyDescent="0.25">
      <c r="B89" t="s">
        <v>384</v>
      </c>
      <c r="C89">
        <v>3046</v>
      </c>
      <c r="D89">
        <v>8956</v>
      </c>
      <c r="E89">
        <v>2.9402490000000001</v>
      </c>
      <c r="F89">
        <v>746180.16</v>
      </c>
      <c r="G89">
        <v>175941.90849999999</v>
      </c>
      <c r="H89" t="s">
        <v>384</v>
      </c>
      <c r="I89" s="71">
        <f t="shared" si="4"/>
        <v>2.6283040534713462E-2</v>
      </c>
      <c r="J89" s="71">
        <f t="shared" si="3"/>
        <v>0.23579011870270042</v>
      </c>
      <c r="K89" s="71">
        <f t="shared" si="5"/>
        <v>1.0160886258785697E-2</v>
      </c>
      <c r="L89" s="72">
        <v>2.9402490000000001</v>
      </c>
    </row>
    <row r="90" spans="2:12" x14ac:dyDescent="0.25">
      <c r="B90" t="s">
        <v>385</v>
      </c>
      <c r="C90">
        <v>11595</v>
      </c>
      <c r="D90">
        <v>19683</v>
      </c>
      <c r="E90">
        <v>1.6975420000000001</v>
      </c>
      <c r="F90">
        <v>541378.38</v>
      </c>
      <c r="G90">
        <v>181216.75719999999</v>
      </c>
      <c r="H90" t="s">
        <v>385</v>
      </c>
      <c r="I90" s="71">
        <f t="shared" si="4"/>
        <v>1.906921500855438E-2</v>
      </c>
      <c r="J90" s="71">
        <f t="shared" si="3"/>
        <v>0.33473216496011532</v>
      </c>
      <c r="K90" s="71">
        <f t="shared" si="5"/>
        <v>3.867875120506243E-2</v>
      </c>
      <c r="L90" s="72">
        <v>1.6975420000000001</v>
      </c>
    </row>
    <row r="91" spans="2:12" x14ac:dyDescent="0.25">
      <c r="B91" t="s">
        <v>386</v>
      </c>
      <c r="C91">
        <v>24838</v>
      </c>
      <c r="D91">
        <v>56678</v>
      </c>
      <c r="E91">
        <v>2.2819060000000002</v>
      </c>
      <c r="F91">
        <v>1219717.47</v>
      </c>
      <c r="G91">
        <v>497756.64549999998</v>
      </c>
      <c r="H91" t="s">
        <v>386</v>
      </c>
      <c r="I91" s="71">
        <f t="shared" si="4"/>
        <v>4.2962658917262218E-2</v>
      </c>
      <c r="J91" s="71">
        <f t="shared" si="3"/>
        <v>0.40809175710174916</v>
      </c>
      <c r="K91" s="71">
        <f t="shared" si="5"/>
        <v>8.2854922158804717E-2</v>
      </c>
      <c r="L91" s="72">
        <v>2.2819060000000002</v>
      </c>
    </row>
    <row r="92" spans="2:12" x14ac:dyDescent="0.25">
      <c r="B92" t="s">
        <v>387</v>
      </c>
      <c r="C92">
        <v>1077</v>
      </c>
      <c r="D92">
        <v>1839</v>
      </c>
      <c r="E92">
        <v>1.7075199999999999</v>
      </c>
      <c r="F92">
        <v>50277.73</v>
      </c>
      <c r="G92">
        <v>21527.641500000002</v>
      </c>
      <c r="H92" t="s">
        <v>387</v>
      </c>
      <c r="I92" s="71">
        <f t="shared" si="4"/>
        <v>1.7709551746636887E-3</v>
      </c>
      <c r="J92" s="71">
        <f t="shared" si="3"/>
        <v>0.42817449196692053</v>
      </c>
      <c r="K92" s="71">
        <f t="shared" si="5"/>
        <v>3.5926705517768209E-3</v>
      </c>
      <c r="L92" s="72">
        <v>1.7075199999999999</v>
      </c>
    </row>
    <row r="93" spans="2:12" x14ac:dyDescent="0.25">
      <c r="B93" t="s">
        <v>388</v>
      </c>
      <c r="C93">
        <v>12060</v>
      </c>
      <c r="D93">
        <v>21605</v>
      </c>
      <c r="E93">
        <v>1.7914589999999999</v>
      </c>
      <c r="F93">
        <v>1108792.3999999999</v>
      </c>
      <c r="G93">
        <v>387125.5528</v>
      </c>
      <c r="H93" t="s">
        <v>388</v>
      </c>
      <c r="I93" s="71">
        <f t="shared" si="4"/>
        <v>3.905549511498968E-2</v>
      </c>
      <c r="J93" s="71">
        <f t="shared" si="3"/>
        <v>0.3491416001769132</v>
      </c>
      <c r="K93" s="71">
        <f t="shared" si="5"/>
        <v>4.0229904228810079E-2</v>
      </c>
      <c r="L93" s="72">
        <v>1.7914589999999999</v>
      </c>
    </row>
    <row r="94" spans="2:12" x14ac:dyDescent="0.25">
      <c r="B94" t="s">
        <v>389</v>
      </c>
      <c r="C94">
        <v>6127</v>
      </c>
      <c r="D94">
        <v>11255</v>
      </c>
      <c r="E94">
        <v>1.836951</v>
      </c>
      <c r="F94">
        <v>548388.23</v>
      </c>
      <c r="G94">
        <v>221738.71909999999</v>
      </c>
      <c r="H94" t="s">
        <v>389</v>
      </c>
      <c r="I94" s="71">
        <f t="shared" si="4"/>
        <v>1.9316126118724155E-2</v>
      </c>
      <c r="J94" s="71">
        <f t="shared" si="3"/>
        <v>0.40434624043626904</v>
      </c>
      <c r="K94" s="71">
        <f t="shared" si="5"/>
        <v>2.0438525970971757E-2</v>
      </c>
      <c r="L94" s="72">
        <v>1.836951</v>
      </c>
    </row>
    <row r="95" spans="2:12" x14ac:dyDescent="0.25">
      <c r="B95" t="s">
        <v>390</v>
      </c>
      <c r="C95">
        <v>9902</v>
      </c>
      <c r="D95">
        <v>18167</v>
      </c>
      <c r="E95">
        <v>1.8346789999999999</v>
      </c>
      <c r="F95">
        <v>456357.47</v>
      </c>
      <c r="G95">
        <v>145390.8254</v>
      </c>
      <c r="H95" t="s">
        <v>390</v>
      </c>
      <c r="I95" s="71">
        <f>F95/$F$106</f>
        <v>1.607448512478445E-2</v>
      </c>
      <c r="J95" s="71">
        <f t="shared" si="3"/>
        <v>0.31858977875392291</v>
      </c>
      <c r="K95" s="71">
        <f t="shared" si="5"/>
        <v>3.3031219873439259E-2</v>
      </c>
      <c r="L95" s="72">
        <v>1.8346789999999999</v>
      </c>
    </row>
    <row r="96" spans="2:12" x14ac:dyDescent="0.25">
      <c r="B96" t="s">
        <v>391</v>
      </c>
      <c r="C96">
        <v>3900</v>
      </c>
      <c r="D96">
        <v>5168</v>
      </c>
      <c r="E96">
        <v>1.3251280000000001</v>
      </c>
      <c r="F96">
        <v>123865.76</v>
      </c>
      <c r="G96">
        <v>56634.209000000003</v>
      </c>
      <c r="H96" t="s">
        <v>391</v>
      </c>
      <c r="I96" s="71">
        <f t="shared" si="4"/>
        <v>4.3629795664134104E-3</v>
      </c>
      <c r="J96" s="71">
        <f t="shared" si="3"/>
        <v>0.45722247213434936</v>
      </c>
      <c r="K96" s="71">
        <f t="shared" si="5"/>
        <v>1.3009670521754503E-2</v>
      </c>
      <c r="L96" s="72">
        <v>1.3251280000000001</v>
      </c>
    </row>
    <row r="97" spans="1:13" x14ac:dyDescent="0.25">
      <c r="B97" t="s">
        <v>392</v>
      </c>
      <c r="C97">
        <v>8857</v>
      </c>
      <c r="D97">
        <v>14739</v>
      </c>
      <c r="E97">
        <v>1.664107</v>
      </c>
      <c r="F97">
        <v>350490.31</v>
      </c>
      <c r="G97">
        <v>152058</v>
      </c>
      <c r="H97" t="s">
        <v>392</v>
      </c>
      <c r="I97" s="71">
        <f t="shared" si="4"/>
        <v>1.2345478369130435E-2</v>
      </c>
      <c r="J97" s="71">
        <f t="shared" si="3"/>
        <v>0.43384366318144429</v>
      </c>
      <c r="K97" s="71">
        <f t="shared" si="5"/>
        <v>2.9545295336199907E-2</v>
      </c>
      <c r="L97" s="72">
        <v>1.664107</v>
      </c>
    </row>
    <row r="98" spans="1:13" x14ac:dyDescent="0.25">
      <c r="B98" t="s">
        <v>245</v>
      </c>
      <c r="C98">
        <v>6934</v>
      </c>
      <c r="D98">
        <v>9730</v>
      </c>
      <c r="E98">
        <v>1.40323</v>
      </c>
      <c r="F98">
        <v>59319.09</v>
      </c>
      <c r="G98">
        <v>18594.699400000001</v>
      </c>
      <c r="H98" t="s">
        <v>245</v>
      </c>
      <c r="I98" s="71">
        <f t="shared" si="4"/>
        <v>2.0894230784055099E-3</v>
      </c>
      <c r="J98" s="71">
        <f t="shared" si="3"/>
        <v>0.31346906029745236</v>
      </c>
      <c r="K98" s="71">
        <f t="shared" si="5"/>
        <v>2.3130527025088648E-2</v>
      </c>
      <c r="L98" s="72">
        <v>1.40323</v>
      </c>
    </row>
    <row r="99" spans="1:13" x14ac:dyDescent="0.25">
      <c r="B99" t="s">
        <v>393</v>
      </c>
      <c r="C99">
        <v>15373</v>
      </c>
      <c r="D99">
        <v>56367</v>
      </c>
      <c r="E99">
        <v>3.666623</v>
      </c>
      <c r="F99">
        <v>4030706.86</v>
      </c>
      <c r="G99">
        <v>553662.09140000003</v>
      </c>
      <c r="H99" t="s">
        <v>393</v>
      </c>
      <c r="I99" s="71">
        <f t="shared" si="4"/>
        <v>0.14197540683060725</v>
      </c>
      <c r="J99" s="71">
        <f t="shared" si="3"/>
        <v>0.13736104128395982</v>
      </c>
      <c r="K99" s="71">
        <f t="shared" si="5"/>
        <v>5.1281452546392818E-2</v>
      </c>
      <c r="L99" s="72">
        <v>3.666623</v>
      </c>
    </row>
    <row r="100" spans="1:13" x14ac:dyDescent="0.25">
      <c r="B100" t="s">
        <v>394</v>
      </c>
      <c r="C100">
        <v>160</v>
      </c>
      <c r="D100">
        <v>264</v>
      </c>
      <c r="E100">
        <v>1.65</v>
      </c>
      <c r="F100">
        <v>79982.490000000005</v>
      </c>
      <c r="G100">
        <v>7371.0577999999996</v>
      </c>
      <c r="H100" t="s">
        <v>394</v>
      </c>
      <c r="I100" s="71">
        <f t="shared" si="4"/>
        <v>2.8172593422174535E-3</v>
      </c>
      <c r="J100" s="71">
        <f t="shared" si="3"/>
        <v>9.2158393668414162E-2</v>
      </c>
      <c r="K100" s="71">
        <f t="shared" si="5"/>
        <v>5.3373007268736432E-4</v>
      </c>
      <c r="L100" s="72">
        <v>1.65</v>
      </c>
    </row>
    <row r="101" spans="1:13" x14ac:dyDescent="0.25">
      <c r="B101" t="s">
        <v>240</v>
      </c>
      <c r="C101">
        <v>20874</v>
      </c>
      <c r="D101">
        <v>40156</v>
      </c>
      <c r="E101">
        <v>1.923732</v>
      </c>
      <c r="F101">
        <v>801584.59</v>
      </c>
      <c r="G101">
        <v>417092.92190000002</v>
      </c>
      <c r="H101" t="s">
        <v>240</v>
      </c>
      <c r="I101" s="71">
        <f t="shared" si="4"/>
        <v>2.8234575777211324E-2</v>
      </c>
      <c r="J101" s="71">
        <f t="shared" si="3"/>
        <v>0.52033550432899422</v>
      </c>
      <c r="K101" s="71">
        <f t="shared" si="5"/>
        <v>6.9631759607975255E-2</v>
      </c>
      <c r="L101" s="72">
        <v>1.923732</v>
      </c>
    </row>
    <row r="102" spans="1:13" x14ac:dyDescent="0.25">
      <c r="B102" t="s">
        <v>266</v>
      </c>
      <c r="C102">
        <v>1619</v>
      </c>
      <c r="D102">
        <v>1842</v>
      </c>
      <c r="E102">
        <v>1.1377390000000001</v>
      </c>
      <c r="F102">
        <v>21363.91</v>
      </c>
      <c r="G102">
        <v>859.61300000000006</v>
      </c>
      <c r="H102" t="s">
        <v>266</v>
      </c>
      <c r="I102" s="71">
        <f t="shared" si="4"/>
        <v>7.5251064368954846E-4</v>
      </c>
      <c r="J102" s="71">
        <f t="shared" si="3"/>
        <v>4.023668888326154E-2</v>
      </c>
      <c r="K102" s="71">
        <f t="shared" si="5"/>
        <v>5.4006811730052673E-3</v>
      </c>
      <c r="L102" s="72">
        <v>1.1377390000000001</v>
      </c>
    </row>
    <row r="103" spans="1:13" x14ac:dyDescent="0.25">
      <c r="B103" t="s">
        <v>238</v>
      </c>
      <c r="C103">
        <v>19202</v>
      </c>
      <c r="D103">
        <v>39169</v>
      </c>
      <c r="E103">
        <v>2.0398390000000002</v>
      </c>
      <c r="F103">
        <v>2626170.5299999998</v>
      </c>
      <c r="G103">
        <v>984297.36270000006</v>
      </c>
      <c r="H103" t="s">
        <v>238</v>
      </c>
      <c r="I103" s="71">
        <f t="shared" si="4"/>
        <v>9.2502789796850032E-2</v>
      </c>
      <c r="J103" s="71">
        <f t="shared" si="3"/>
        <v>0.37480329302910886</v>
      </c>
      <c r="K103" s="71">
        <f t="shared" si="5"/>
        <v>6.4054280348392306E-2</v>
      </c>
      <c r="L103" s="72">
        <v>2.0398390000000002</v>
      </c>
    </row>
    <row r="104" spans="1:13" x14ac:dyDescent="0.25">
      <c r="B104" t="s">
        <v>395</v>
      </c>
      <c r="C104">
        <v>1214</v>
      </c>
      <c r="D104">
        <v>4738</v>
      </c>
      <c r="E104">
        <v>3.9028</v>
      </c>
      <c r="F104">
        <v>873229.29</v>
      </c>
      <c r="G104">
        <v>6869.7619000000004</v>
      </c>
      <c r="H104" t="s">
        <v>395</v>
      </c>
      <c r="I104" s="71">
        <f t="shared" si="4"/>
        <v>3.0758149379325573E-2</v>
      </c>
      <c r="J104" s="71">
        <f t="shared" si="3"/>
        <v>7.8670768132388224E-3</v>
      </c>
      <c r="K104" s="71">
        <f t="shared" si="5"/>
        <v>4.049676926515376E-3</v>
      </c>
      <c r="L104" s="72">
        <v>3.9028</v>
      </c>
    </row>
    <row r="105" spans="1:13" x14ac:dyDescent="0.25">
      <c r="B105" t="s">
        <v>396</v>
      </c>
      <c r="C105">
        <v>5</v>
      </c>
      <c r="D105">
        <v>8</v>
      </c>
      <c r="E105">
        <v>1.6</v>
      </c>
      <c r="F105">
        <v>40</v>
      </c>
      <c r="G105">
        <v>40</v>
      </c>
      <c r="H105" t="s">
        <v>396</v>
      </c>
      <c r="I105" s="71">
        <f t="shared" si="4"/>
        <v>1.4089380524249513E-6</v>
      </c>
      <c r="J105" s="71">
        <f t="shared" si="3"/>
        <v>1</v>
      </c>
      <c r="K105" s="71">
        <f t="shared" si="5"/>
        <v>1.6679064771480135E-5</v>
      </c>
      <c r="L105" s="72">
        <v>1.6</v>
      </c>
    </row>
    <row r="106" spans="1:13" x14ac:dyDescent="0.25">
      <c r="A106" s="73" t="s">
        <v>398</v>
      </c>
      <c r="B106" s="73"/>
      <c r="C106" s="73">
        <v>299777</v>
      </c>
      <c r="D106" s="73">
        <v>582194</v>
      </c>
      <c r="E106" s="73">
        <v>89.595800999999994</v>
      </c>
      <c r="F106" s="73">
        <v>28390176.510000002</v>
      </c>
      <c r="G106" s="73">
        <v>9707572.1878999993</v>
      </c>
      <c r="H106" s="73"/>
      <c r="I106" s="74"/>
      <c r="J106" s="74"/>
      <c r="K106" s="74"/>
      <c r="L106" s="75"/>
      <c r="M106" s="73"/>
    </row>
    <row r="107" spans="1:13" x14ac:dyDescent="0.25">
      <c r="A107">
        <v>2017</v>
      </c>
      <c r="B107" t="s">
        <v>239</v>
      </c>
      <c r="C107">
        <v>16189</v>
      </c>
      <c r="D107">
        <v>26003</v>
      </c>
      <c r="E107">
        <v>1.606214</v>
      </c>
      <c r="F107">
        <v>3525234.17</v>
      </c>
      <c r="G107">
        <v>2203944.7231999999</v>
      </c>
      <c r="H107" t="s">
        <v>239</v>
      </c>
      <c r="I107" s="71">
        <f>F107/$F$159</f>
        <v>0.10385932637018944</v>
      </c>
      <c r="J107" s="71">
        <f t="shared" ref="J107:J158" si="6">G107/F107</f>
        <v>0.62519101339585614</v>
      </c>
      <c r="K107" s="71">
        <f>C107/$C$159</f>
        <v>5.0951745496204348E-2</v>
      </c>
      <c r="L107" s="72">
        <v>1.606214</v>
      </c>
    </row>
    <row r="108" spans="1:13" x14ac:dyDescent="0.25">
      <c r="B108" t="s">
        <v>356</v>
      </c>
      <c r="C108">
        <v>2608</v>
      </c>
      <c r="D108">
        <v>5001</v>
      </c>
      <c r="E108">
        <v>1.9175610000000001</v>
      </c>
      <c r="F108">
        <v>379606.49</v>
      </c>
      <c r="G108">
        <v>83938.327000000005</v>
      </c>
      <c r="H108" t="s">
        <v>356</v>
      </c>
      <c r="I108" s="71">
        <f t="shared" ref="I108:I158" si="7">F108/$F$159</f>
        <v>1.1183845508099127E-2</v>
      </c>
      <c r="J108" s="71">
        <f t="shared" si="6"/>
        <v>0.22111931489896289</v>
      </c>
      <c r="K108" s="71">
        <f t="shared" ref="K108:K158" si="8">C108/$C$159</f>
        <v>8.2081754434554909E-3</v>
      </c>
      <c r="L108" s="72">
        <v>1.9175610000000001</v>
      </c>
    </row>
    <row r="109" spans="1:13" x14ac:dyDescent="0.25">
      <c r="B109" t="s">
        <v>357</v>
      </c>
      <c r="C109">
        <v>8912</v>
      </c>
      <c r="D109">
        <v>15455</v>
      </c>
      <c r="E109">
        <v>1.734178</v>
      </c>
      <c r="F109">
        <v>1500448.29</v>
      </c>
      <c r="G109">
        <v>568002.897</v>
      </c>
      <c r="H109" t="s">
        <v>357</v>
      </c>
      <c r="I109" s="71">
        <f t="shared" si="7"/>
        <v>4.420572964453668E-2</v>
      </c>
      <c r="J109" s="71">
        <f t="shared" si="6"/>
        <v>0.37855546291435338</v>
      </c>
      <c r="K109" s="71">
        <f t="shared" si="8"/>
        <v>2.8048795840519683E-2</v>
      </c>
      <c r="L109" s="72">
        <v>1.734178</v>
      </c>
    </row>
    <row r="110" spans="1:13" x14ac:dyDescent="0.25">
      <c r="B110" t="s">
        <v>358</v>
      </c>
      <c r="C110">
        <v>4404</v>
      </c>
      <c r="D110">
        <v>8501</v>
      </c>
      <c r="E110">
        <v>1.9302900000000001</v>
      </c>
      <c r="F110">
        <v>515464.46</v>
      </c>
      <c r="G110">
        <v>101249.2172</v>
      </c>
      <c r="H110" t="s">
        <v>358</v>
      </c>
      <c r="I110" s="71">
        <f t="shared" si="7"/>
        <v>1.5186449751045463E-2</v>
      </c>
      <c r="J110" s="71">
        <f t="shared" si="6"/>
        <v>0.19642327465214574</v>
      </c>
      <c r="K110" s="71">
        <f t="shared" si="8"/>
        <v>1.3860737980436343E-2</v>
      </c>
      <c r="L110" s="72">
        <v>1.9302900000000001</v>
      </c>
    </row>
    <row r="111" spans="1:13" x14ac:dyDescent="0.25">
      <c r="B111" t="s">
        <v>359</v>
      </c>
      <c r="C111">
        <v>2960</v>
      </c>
      <c r="D111">
        <v>4746</v>
      </c>
      <c r="E111">
        <v>1.603378</v>
      </c>
      <c r="F111">
        <v>648051.31000000006</v>
      </c>
      <c r="G111">
        <v>89743.229800000001</v>
      </c>
      <c r="H111" t="s">
        <v>359</v>
      </c>
      <c r="I111" s="71">
        <f t="shared" si="7"/>
        <v>1.9092681298365725E-2</v>
      </c>
      <c r="J111" s="71">
        <f t="shared" si="6"/>
        <v>0.13848167331071362</v>
      </c>
      <c r="K111" s="71">
        <f t="shared" si="8"/>
        <v>9.3160273437991759E-3</v>
      </c>
      <c r="L111" s="72">
        <v>1.603378</v>
      </c>
    </row>
    <row r="112" spans="1:13" x14ac:dyDescent="0.25">
      <c r="B112" t="s">
        <v>360</v>
      </c>
      <c r="C112">
        <v>2650</v>
      </c>
      <c r="D112">
        <v>4236</v>
      </c>
      <c r="E112">
        <v>1.59849</v>
      </c>
      <c r="F112">
        <v>280352.15000000002</v>
      </c>
      <c r="G112">
        <v>122531.7597</v>
      </c>
      <c r="H112" t="s">
        <v>360</v>
      </c>
      <c r="I112" s="71">
        <f t="shared" si="7"/>
        <v>8.2596457543795757E-3</v>
      </c>
      <c r="J112" s="71">
        <f t="shared" si="6"/>
        <v>0.43706374179759272</v>
      </c>
      <c r="K112" s="71">
        <f t="shared" si="8"/>
        <v>8.3403623179283161E-3</v>
      </c>
      <c r="L112" s="72">
        <v>1.59849</v>
      </c>
    </row>
    <row r="113" spans="2:12" x14ac:dyDescent="0.25">
      <c r="B113" t="s">
        <v>361</v>
      </c>
      <c r="C113">
        <v>5553</v>
      </c>
      <c r="D113">
        <v>8106</v>
      </c>
      <c r="E113">
        <v>1.459751</v>
      </c>
      <c r="F113">
        <v>407716.84</v>
      </c>
      <c r="G113">
        <v>202437.9516</v>
      </c>
      <c r="H113" t="s">
        <v>361</v>
      </c>
      <c r="I113" s="71">
        <f t="shared" si="7"/>
        <v>1.2012023686977456E-2</v>
      </c>
      <c r="J113" s="71">
        <f t="shared" si="6"/>
        <v>0.49651604186866549</v>
      </c>
      <c r="K113" s="71">
        <f t="shared" si="8"/>
        <v>1.7476993189228657E-2</v>
      </c>
      <c r="L113" s="72">
        <v>1.459751</v>
      </c>
    </row>
    <row r="114" spans="2:12" x14ac:dyDescent="0.25">
      <c r="B114" t="s">
        <v>362</v>
      </c>
      <c r="C114">
        <v>3921</v>
      </c>
      <c r="D114">
        <v>8255</v>
      </c>
      <c r="E114">
        <v>2.1053299999999999</v>
      </c>
      <c r="F114">
        <v>1234136.73</v>
      </c>
      <c r="G114">
        <v>305023.12780000002</v>
      </c>
      <c r="H114" t="s">
        <v>362</v>
      </c>
      <c r="I114" s="71">
        <f t="shared" si="7"/>
        <v>3.635974328097142E-2</v>
      </c>
      <c r="J114" s="71">
        <f t="shared" si="6"/>
        <v>0.24715505209864391</v>
      </c>
      <c r="K114" s="71">
        <f t="shared" si="8"/>
        <v>1.2340588923998842E-2</v>
      </c>
      <c r="L114" s="72">
        <v>2.1053299999999999</v>
      </c>
    </row>
    <row r="115" spans="2:12" x14ac:dyDescent="0.25">
      <c r="B115" t="s">
        <v>363</v>
      </c>
      <c r="C115">
        <v>498</v>
      </c>
      <c r="D115">
        <v>823</v>
      </c>
      <c r="E115">
        <v>1.6526099999999999</v>
      </c>
      <c r="F115">
        <v>12902.95</v>
      </c>
      <c r="G115">
        <v>-798.12329999999997</v>
      </c>
      <c r="H115" t="s">
        <v>363</v>
      </c>
      <c r="I115" s="71">
        <f t="shared" si="7"/>
        <v>3.8014260345951313E-4</v>
      </c>
      <c r="J115" s="71">
        <f t="shared" si="6"/>
        <v>-6.1855877919390519E-2</v>
      </c>
      <c r="K115" s="71">
        <f t="shared" si="8"/>
        <v>1.5673586544635101E-3</v>
      </c>
      <c r="L115" s="72">
        <v>1.6526099999999999</v>
      </c>
    </row>
    <row r="116" spans="2:12" x14ac:dyDescent="0.25">
      <c r="B116" t="s">
        <v>243</v>
      </c>
      <c r="C116">
        <v>4426</v>
      </c>
      <c r="D116">
        <v>6103</v>
      </c>
      <c r="E116">
        <v>1.378897</v>
      </c>
      <c r="F116">
        <v>270672.5</v>
      </c>
      <c r="G116">
        <v>99972.373000000007</v>
      </c>
      <c r="H116" t="s">
        <v>243</v>
      </c>
      <c r="I116" s="71">
        <f t="shared" si="7"/>
        <v>7.9744669889362553E-3</v>
      </c>
      <c r="J116" s="71">
        <f t="shared" si="6"/>
        <v>0.3693480977934589</v>
      </c>
      <c r="K116" s="71">
        <f t="shared" si="8"/>
        <v>1.3929978724207823E-2</v>
      </c>
      <c r="L116" s="72">
        <v>1.378897</v>
      </c>
    </row>
    <row r="117" spans="2:12" x14ac:dyDescent="0.25">
      <c r="B117" t="s">
        <v>364</v>
      </c>
      <c r="C117">
        <v>877</v>
      </c>
      <c r="D117">
        <v>1725</v>
      </c>
      <c r="E117">
        <v>1.9669319999999999</v>
      </c>
      <c r="F117">
        <v>117095.7</v>
      </c>
      <c r="G117">
        <v>7233.9126999999999</v>
      </c>
      <c r="H117" t="s">
        <v>364</v>
      </c>
      <c r="I117" s="71">
        <f t="shared" si="7"/>
        <v>3.4498362197725408E-3</v>
      </c>
      <c r="J117" s="71">
        <f t="shared" si="6"/>
        <v>6.1777782617124286E-2</v>
      </c>
      <c r="K117" s="71">
        <f t="shared" si="8"/>
        <v>2.760187831254013E-3</v>
      </c>
      <c r="L117" s="72">
        <v>1.9669319999999999</v>
      </c>
    </row>
    <row r="118" spans="2:12" x14ac:dyDescent="0.25">
      <c r="B118" t="s">
        <v>399</v>
      </c>
      <c r="C118">
        <v>1</v>
      </c>
      <c r="D118">
        <v>1</v>
      </c>
      <c r="E118">
        <v>1</v>
      </c>
      <c r="F118">
        <v>164.46</v>
      </c>
      <c r="G118">
        <v>-20.388200000000001</v>
      </c>
      <c r="H118" t="s">
        <v>399</v>
      </c>
      <c r="I118" s="71">
        <f t="shared" si="7"/>
        <v>4.8452681413902657E-6</v>
      </c>
      <c r="J118" s="71">
        <f t="shared" si="6"/>
        <v>-0.12397057035145324</v>
      </c>
      <c r="K118" s="71">
        <f t="shared" si="8"/>
        <v>3.1473065350672896E-6</v>
      </c>
      <c r="L118" s="72">
        <v>1</v>
      </c>
    </row>
    <row r="119" spans="2:12" x14ac:dyDescent="0.25">
      <c r="B119" t="s">
        <v>241</v>
      </c>
      <c r="C119">
        <v>9548</v>
      </c>
      <c r="D119">
        <v>15120</v>
      </c>
      <c r="E119">
        <v>1.583577</v>
      </c>
      <c r="F119">
        <v>557028.43999999994</v>
      </c>
      <c r="G119">
        <v>233447.4455</v>
      </c>
      <c r="H119" t="s">
        <v>241</v>
      </c>
      <c r="I119" s="71">
        <f t="shared" si="7"/>
        <v>1.6410994492158087E-2</v>
      </c>
      <c r="J119" s="71">
        <f t="shared" si="6"/>
        <v>0.41909430243813051</v>
      </c>
      <c r="K119" s="71">
        <f t="shared" si="8"/>
        <v>3.0050482796822479E-2</v>
      </c>
      <c r="L119" s="72">
        <v>1.583577</v>
      </c>
    </row>
    <row r="120" spans="2:12" x14ac:dyDescent="0.25">
      <c r="B120" t="s">
        <v>246</v>
      </c>
      <c r="C120">
        <v>1957</v>
      </c>
      <c r="D120">
        <v>2334</v>
      </c>
      <c r="E120">
        <v>1.1926410000000001</v>
      </c>
      <c r="F120">
        <v>84104.75</v>
      </c>
      <c r="G120">
        <v>34711.896699999998</v>
      </c>
      <c r="H120" t="s">
        <v>246</v>
      </c>
      <c r="I120" s="71">
        <f t="shared" si="7"/>
        <v>2.4778673581089196E-3</v>
      </c>
      <c r="J120" s="71">
        <f t="shared" si="6"/>
        <v>0.41272219107719832</v>
      </c>
      <c r="K120" s="71">
        <f t="shared" si="8"/>
        <v>6.1592788891266853E-3</v>
      </c>
      <c r="L120" s="72">
        <v>1.1926410000000001</v>
      </c>
    </row>
    <row r="121" spans="2:12" x14ac:dyDescent="0.25">
      <c r="B121" t="s">
        <v>400</v>
      </c>
      <c r="C121">
        <v>1</v>
      </c>
      <c r="D121">
        <v>1</v>
      </c>
      <c r="E121">
        <v>1</v>
      </c>
      <c r="F121">
        <v>474.24</v>
      </c>
      <c r="G121">
        <v>171.1866</v>
      </c>
      <c r="H121" t="s">
        <v>400</v>
      </c>
      <c r="I121" s="71">
        <f t="shared" si="7"/>
        <v>1.3971907840039642E-5</v>
      </c>
      <c r="J121" s="71">
        <f t="shared" si="6"/>
        <v>0.36097039473684212</v>
      </c>
      <c r="K121" s="71">
        <f t="shared" si="8"/>
        <v>3.1473065350672896E-6</v>
      </c>
      <c r="L121" s="72">
        <v>1</v>
      </c>
    </row>
    <row r="122" spans="2:12" x14ac:dyDescent="0.25">
      <c r="B122" t="s">
        <v>365</v>
      </c>
      <c r="C122">
        <v>1136</v>
      </c>
      <c r="D122">
        <v>1514</v>
      </c>
      <c r="E122">
        <v>1.332746</v>
      </c>
      <c r="F122">
        <v>1901131.49</v>
      </c>
      <c r="G122">
        <v>377003.38949999999</v>
      </c>
      <c r="H122" t="s">
        <v>365</v>
      </c>
      <c r="I122" s="71">
        <f t="shared" si="7"/>
        <v>5.60105304699672E-2</v>
      </c>
      <c r="J122" s="71">
        <f t="shared" si="6"/>
        <v>0.19830474193029121</v>
      </c>
      <c r="K122" s="71">
        <f t="shared" si="8"/>
        <v>3.5753402238364409E-3</v>
      </c>
      <c r="L122" s="72">
        <v>1.332746</v>
      </c>
    </row>
    <row r="123" spans="2:12" x14ac:dyDescent="0.25">
      <c r="B123" t="s">
        <v>366</v>
      </c>
      <c r="C123">
        <v>1813</v>
      </c>
      <c r="D123">
        <v>6016</v>
      </c>
      <c r="E123">
        <v>3.318257</v>
      </c>
      <c r="F123">
        <v>629193.80000000005</v>
      </c>
      <c r="G123">
        <v>18938.174999999999</v>
      </c>
      <c r="H123" t="s">
        <v>366</v>
      </c>
      <c r="I123" s="71">
        <f t="shared" si="7"/>
        <v>1.8537107344644768E-2</v>
      </c>
      <c r="J123" s="71">
        <f t="shared" si="6"/>
        <v>3.0099112546881419E-2</v>
      </c>
      <c r="K123" s="71">
        <f t="shared" si="8"/>
        <v>5.7060667480769954E-3</v>
      </c>
      <c r="L123" s="72">
        <v>3.318257</v>
      </c>
    </row>
    <row r="124" spans="2:12" x14ac:dyDescent="0.25">
      <c r="B124" t="s">
        <v>367</v>
      </c>
      <c r="C124">
        <v>6</v>
      </c>
      <c r="D124">
        <v>8</v>
      </c>
      <c r="E124">
        <v>1.3333330000000001</v>
      </c>
      <c r="F124">
        <v>181.6</v>
      </c>
      <c r="G124">
        <v>49.004199999999997</v>
      </c>
      <c r="H124" t="s">
        <v>367</v>
      </c>
      <c r="I124" s="71">
        <f t="shared" si="7"/>
        <v>5.3502413624983111E-6</v>
      </c>
      <c r="J124" s="71">
        <f t="shared" si="6"/>
        <v>0.26984691629955948</v>
      </c>
      <c r="K124" s="71">
        <f t="shared" si="8"/>
        <v>1.8883839210403737E-5</v>
      </c>
      <c r="L124" s="72">
        <v>1.3333330000000001</v>
      </c>
    </row>
    <row r="125" spans="2:12" x14ac:dyDescent="0.25">
      <c r="B125" t="s">
        <v>368</v>
      </c>
      <c r="C125">
        <v>1075</v>
      </c>
      <c r="D125">
        <v>1465</v>
      </c>
      <c r="E125">
        <v>1.3627899999999999</v>
      </c>
      <c r="F125">
        <v>20704.37</v>
      </c>
      <c r="G125">
        <v>3016.2865999999999</v>
      </c>
      <c r="H125" t="s">
        <v>368</v>
      </c>
      <c r="I125" s="71">
        <f t="shared" si="7"/>
        <v>6.0998555483738519E-4</v>
      </c>
      <c r="J125" s="71">
        <f t="shared" si="6"/>
        <v>0.14568357308143159</v>
      </c>
      <c r="K125" s="71">
        <f t="shared" si="8"/>
        <v>3.383354525197336E-3</v>
      </c>
      <c r="L125" s="72">
        <v>1.3627899999999999</v>
      </c>
    </row>
    <row r="126" spans="2:12" x14ac:dyDescent="0.25">
      <c r="B126" t="s">
        <v>369</v>
      </c>
      <c r="C126">
        <v>18779</v>
      </c>
      <c r="D126">
        <v>38317</v>
      </c>
      <c r="E126">
        <v>2.0404170000000001</v>
      </c>
      <c r="F126">
        <v>887170.9</v>
      </c>
      <c r="G126">
        <v>438039.77669999999</v>
      </c>
      <c r="H126" t="s">
        <v>369</v>
      </c>
      <c r="I126" s="71">
        <f t="shared" si="7"/>
        <v>2.6137546502119233E-2</v>
      </c>
      <c r="J126" s="71">
        <f t="shared" si="6"/>
        <v>0.49374903606509185</v>
      </c>
      <c r="K126" s="71">
        <f t="shared" si="8"/>
        <v>5.9103269422028627E-2</v>
      </c>
      <c r="L126" s="72">
        <v>2.0404170000000001</v>
      </c>
    </row>
    <row r="127" spans="2:12" x14ac:dyDescent="0.25">
      <c r="B127" t="s">
        <v>370</v>
      </c>
      <c r="C127">
        <v>20142</v>
      </c>
      <c r="D127">
        <v>44986</v>
      </c>
      <c r="E127">
        <v>2.2334420000000001</v>
      </c>
      <c r="F127">
        <v>1005127.69</v>
      </c>
      <c r="G127">
        <v>563736.23800000001</v>
      </c>
      <c r="H127" t="s">
        <v>370</v>
      </c>
      <c r="I127" s="71">
        <f t="shared" si="7"/>
        <v>2.9612751881224558E-2</v>
      </c>
      <c r="J127" s="71">
        <f t="shared" si="6"/>
        <v>0.56086032014499576</v>
      </c>
      <c r="K127" s="71">
        <f t="shared" si="8"/>
        <v>6.3393048229325344E-2</v>
      </c>
      <c r="L127" s="72">
        <v>2.2334420000000001</v>
      </c>
    </row>
    <row r="128" spans="2:12" x14ac:dyDescent="0.25">
      <c r="B128" t="s">
        <v>372</v>
      </c>
      <c r="C128">
        <v>482</v>
      </c>
      <c r="D128">
        <v>710</v>
      </c>
      <c r="E128">
        <v>1.4730289999999999</v>
      </c>
      <c r="F128">
        <v>23269.15</v>
      </c>
      <c r="G128">
        <v>6425.7465000000002</v>
      </c>
      <c r="H128" t="s">
        <v>372</v>
      </c>
      <c r="I128" s="71">
        <f>F128/$F$159</f>
        <v>6.855482863445902E-4</v>
      </c>
      <c r="J128" s="71">
        <f t="shared" si="6"/>
        <v>0.27614874200389783</v>
      </c>
      <c r="K128" s="71">
        <f t="shared" si="8"/>
        <v>1.5170017499024336E-3</v>
      </c>
      <c r="L128" s="72">
        <v>1.4730289999999999</v>
      </c>
    </row>
    <row r="129" spans="2:12" x14ac:dyDescent="0.25">
      <c r="B129" t="s">
        <v>373</v>
      </c>
      <c r="C129">
        <v>2129</v>
      </c>
      <c r="D129">
        <v>2690</v>
      </c>
      <c r="E129">
        <v>1.263503</v>
      </c>
      <c r="F129">
        <v>43450.09</v>
      </c>
      <c r="G129">
        <v>25399.9175</v>
      </c>
      <c r="H129" t="s">
        <v>373</v>
      </c>
      <c r="I129" s="71">
        <f t="shared" si="7"/>
        <v>1.2801127132283823E-3</v>
      </c>
      <c r="J129" s="71">
        <f t="shared" si="6"/>
        <v>0.58457686738968784</v>
      </c>
      <c r="K129" s="71">
        <f>C129/$C$159</f>
        <v>6.7006156131582595E-3</v>
      </c>
      <c r="L129" s="72">
        <v>1.263503</v>
      </c>
    </row>
    <row r="130" spans="2:12" x14ac:dyDescent="0.25">
      <c r="B130" t="s">
        <v>374</v>
      </c>
      <c r="C130">
        <v>3240</v>
      </c>
      <c r="D130">
        <v>6545</v>
      </c>
      <c r="E130">
        <v>2.0200610000000001</v>
      </c>
      <c r="F130">
        <v>507957.06</v>
      </c>
      <c r="G130">
        <v>117203.3217</v>
      </c>
      <c r="H130" t="s">
        <v>374</v>
      </c>
      <c r="I130" s="71">
        <f t="shared" si="7"/>
        <v>1.4965269123265618E-2</v>
      </c>
      <c r="J130" s="71">
        <f t="shared" si="6"/>
        <v>0.23073470363813822</v>
      </c>
      <c r="K130" s="71">
        <f t="shared" si="8"/>
        <v>1.0197273173618017E-2</v>
      </c>
      <c r="L130" s="72">
        <v>2.0200610000000001</v>
      </c>
    </row>
    <row r="131" spans="2:12" x14ac:dyDescent="0.25">
      <c r="B131" t="s">
        <v>375</v>
      </c>
      <c r="C131">
        <v>459</v>
      </c>
      <c r="D131">
        <v>578</v>
      </c>
      <c r="E131">
        <v>1.2592589999999999</v>
      </c>
      <c r="F131">
        <v>16755.78</v>
      </c>
      <c r="G131">
        <v>1137.3254999999999</v>
      </c>
      <c r="H131" t="s">
        <v>375</v>
      </c>
      <c r="I131" s="71">
        <f t="shared" si="7"/>
        <v>4.9365345383767592E-4</v>
      </c>
      <c r="J131" s="71">
        <f t="shared" si="6"/>
        <v>6.7876607355790056E-2</v>
      </c>
      <c r="K131" s="71">
        <f t="shared" si="8"/>
        <v>1.4446136995958858E-3</v>
      </c>
      <c r="L131" s="72">
        <v>1.2592589999999999</v>
      </c>
    </row>
    <row r="132" spans="2:12" x14ac:dyDescent="0.25">
      <c r="B132" t="s">
        <v>242</v>
      </c>
      <c r="C132">
        <v>1195</v>
      </c>
      <c r="D132">
        <v>1446</v>
      </c>
      <c r="E132">
        <v>1.2100409999999999</v>
      </c>
      <c r="F132">
        <v>211896.57</v>
      </c>
      <c r="G132">
        <v>5437.5365000000002</v>
      </c>
      <c r="H132" t="s">
        <v>242</v>
      </c>
      <c r="I132" s="71">
        <f t="shared" si="7"/>
        <v>6.2428292587308302E-3</v>
      </c>
      <c r="J132" s="71">
        <f t="shared" si="6"/>
        <v>2.5661276631330086E-2</v>
      </c>
      <c r="K132" s="71">
        <f t="shared" si="8"/>
        <v>3.7610313094054108E-3</v>
      </c>
      <c r="L132" s="72">
        <v>1.2100409999999999</v>
      </c>
    </row>
    <row r="133" spans="2:12" x14ac:dyDescent="0.25">
      <c r="B133" t="s">
        <v>376</v>
      </c>
      <c r="C133">
        <v>465</v>
      </c>
      <c r="D133">
        <v>840</v>
      </c>
      <c r="E133">
        <v>1.806451</v>
      </c>
      <c r="F133">
        <v>46005.27</v>
      </c>
      <c r="G133">
        <v>8685.0413000000008</v>
      </c>
      <c r="H133" t="s">
        <v>376</v>
      </c>
      <c r="I133" s="71">
        <f t="shared" si="7"/>
        <v>1.3553926125930763E-3</v>
      </c>
      <c r="J133" s="71">
        <f t="shared" si="6"/>
        <v>0.18878361761598186</v>
      </c>
      <c r="K133" s="71">
        <f t="shared" si="8"/>
        <v>1.4634975388062895E-3</v>
      </c>
      <c r="L133" s="72">
        <v>1.806451</v>
      </c>
    </row>
    <row r="134" spans="2:12" x14ac:dyDescent="0.25">
      <c r="B134" t="s">
        <v>377</v>
      </c>
      <c r="C134">
        <v>643</v>
      </c>
      <c r="D134">
        <v>846</v>
      </c>
      <c r="E134">
        <v>1.315707</v>
      </c>
      <c r="F134">
        <v>32865.78</v>
      </c>
      <c r="G134">
        <v>17040.356299999999</v>
      </c>
      <c r="H134" t="s">
        <v>377</v>
      </c>
      <c r="I134" s="71">
        <f t="shared" si="7"/>
        <v>9.6828114298882009E-4</v>
      </c>
      <c r="J134" s="71">
        <f t="shared" si="6"/>
        <v>0.51848324609974261</v>
      </c>
      <c r="K134" s="71">
        <f t="shared" si="8"/>
        <v>2.0237181020482673E-3</v>
      </c>
      <c r="L134" s="72">
        <v>1.315707</v>
      </c>
    </row>
    <row r="135" spans="2:12" x14ac:dyDescent="0.25">
      <c r="B135" t="s">
        <v>247</v>
      </c>
      <c r="C135">
        <v>2202</v>
      </c>
      <c r="D135">
        <v>2928</v>
      </c>
      <c r="E135">
        <v>1.3297000000000001</v>
      </c>
      <c r="F135">
        <v>63567.38</v>
      </c>
      <c r="G135">
        <v>12458.4215</v>
      </c>
      <c r="H135" t="s">
        <v>247</v>
      </c>
      <c r="I135" s="71">
        <f t="shared" si="7"/>
        <v>1.8728019040839641E-3</v>
      </c>
      <c r="J135" s="71">
        <f t="shared" si="6"/>
        <v>0.19598765121356268</v>
      </c>
      <c r="K135" s="71">
        <f t="shared" si="8"/>
        <v>6.9303689902181715E-3</v>
      </c>
      <c r="L135" s="72">
        <v>1.3297000000000001</v>
      </c>
    </row>
    <row r="136" spans="2:12" x14ac:dyDescent="0.25">
      <c r="B136" t="s">
        <v>378</v>
      </c>
      <c r="C136">
        <v>1866</v>
      </c>
      <c r="D136">
        <v>4562</v>
      </c>
      <c r="E136">
        <v>2.444801</v>
      </c>
      <c r="F136">
        <v>495094.53</v>
      </c>
      <c r="G136">
        <v>50390.5671</v>
      </c>
      <c r="H136" t="s">
        <v>378</v>
      </c>
      <c r="I136" s="71">
        <f t="shared" si="7"/>
        <v>1.4586317360972803E-2</v>
      </c>
      <c r="J136" s="71">
        <f t="shared" si="6"/>
        <v>0.10177968861825235</v>
      </c>
      <c r="K136" s="71">
        <f t="shared" si="8"/>
        <v>5.8728739944355624E-3</v>
      </c>
      <c r="L136" s="72">
        <v>2.444801</v>
      </c>
    </row>
    <row r="137" spans="2:12" x14ac:dyDescent="0.25">
      <c r="B137" t="s">
        <v>379</v>
      </c>
      <c r="C137">
        <v>72</v>
      </c>
      <c r="D137">
        <v>97</v>
      </c>
      <c r="E137">
        <v>1.3472219999999999</v>
      </c>
      <c r="F137">
        <v>32384.880000000001</v>
      </c>
      <c r="G137">
        <v>13762.2528</v>
      </c>
      <c r="H137" t="s">
        <v>379</v>
      </c>
      <c r="I137" s="71">
        <f t="shared" si="7"/>
        <v>9.5411302034991363E-4</v>
      </c>
      <c r="J137" s="71">
        <f t="shared" si="6"/>
        <v>0.42495920318370795</v>
      </c>
      <c r="K137" s="71">
        <f t="shared" si="8"/>
        <v>2.2660607052484483E-4</v>
      </c>
      <c r="L137" s="72">
        <v>1.3472219999999999</v>
      </c>
    </row>
    <row r="138" spans="2:12" x14ac:dyDescent="0.25">
      <c r="B138" t="s">
        <v>380</v>
      </c>
      <c r="C138">
        <v>3637</v>
      </c>
      <c r="D138">
        <v>5437</v>
      </c>
      <c r="E138">
        <v>1.4949129999999999</v>
      </c>
      <c r="F138">
        <v>249721.46</v>
      </c>
      <c r="G138">
        <v>64212.088000000003</v>
      </c>
      <c r="H138" t="s">
        <v>380</v>
      </c>
      <c r="I138" s="71">
        <f t="shared" si="7"/>
        <v>7.3572141211204149E-3</v>
      </c>
      <c r="J138" s="71">
        <f t="shared" si="6"/>
        <v>0.25713484135484393</v>
      </c>
      <c r="K138" s="71">
        <f t="shared" si="8"/>
        <v>1.1446753868039731E-2</v>
      </c>
      <c r="L138" s="72">
        <v>1.4949129999999999</v>
      </c>
    </row>
    <row r="139" spans="2:12" x14ac:dyDescent="0.25">
      <c r="B139" t="s">
        <v>381</v>
      </c>
      <c r="C139">
        <v>13656</v>
      </c>
      <c r="D139">
        <v>23341</v>
      </c>
      <c r="E139">
        <v>1.709212</v>
      </c>
      <c r="F139">
        <v>485076.83</v>
      </c>
      <c r="G139">
        <v>275078.97379999998</v>
      </c>
      <c r="H139" t="s">
        <v>381</v>
      </c>
      <c r="I139" s="71">
        <f>F139/$F$159</f>
        <v>1.4291179074094502E-2</v>
      </c>
      <c r="J139" s="71">
        <f t="shared" si="6"/>
        <v>0.56708330884408553</v>
      </c>
      <c r="K139" s="71">
        <f t="shared" si="8"/>
        <v>4.2979618042878906E-2</v>
      </c>
      <c r="L139" s="72">
        <v>1.709212</v>
      </c>
    </row>
    <row r="140" spans="2:12" x14ac:dyDescent="0.25">
      <c r="B140" t="s">
        <v>382</v>
      </c>
      <c r="C140">
        <v>4397</v>
      </c>
      <c r="D140">
        <v>9034</v>
      </c>
      <c r="E140">
        <v>2.0545819999999999</v>
      </c>
      <c r="F140">
        <v>581217.56000000006</v>
      </c>
      <c r="G140">
        <v>57215.434300000001</v>
      </c>
      <c r="H140" t="s">
        <v>382</v>
      </c>
      <c r="I140" s="71">
        <f t="shared" si="7"/>
        <v>1.7123646641642863E-2</v>
      </c>
      <c r="J140" s="71">
        <f t="shared" si="6"/>
        <v>9.8440649831708443E-2</v>
      </c>
      <c r="K140" s="71">
        <f t="shared" si="8"/>
        <v>1.3838706834690871E-2</v>
      </c>
      <c r="L140" s="72">
        <v>2.0545819999999999</v>
      </c>
    </row>
    <row r="141" spans="2:12" x14ac:dyDescent="0.25">
      <c r="B141" t="s">
        <v>383</v>
      </c>
      <c r="C141">
        <v>13342</v>
      </c>
      <c r="D141">
        <v>24234</v>
      </c>
      <c r="E141">
        <v>1.8163689999999999</v>
      </c>
      <c r="F141">
        <v>695004.69</v>
      </c>
      <c r="G141">
        <v>365435.35210000002</v>
      </c>
      <c r="H141" t="s">
        <v>383</v>
      </c>
      <c r="I141" s="71">
        <f t="shared" si="7"/>
        <v>2.0476006825816719E-2</v>
      </c>
      <c r="J141" s="71">
        <f t="shared" si="6"/>
        <v>0.5258027137917588</v>
      </c>
      <c r="K141" s="71">
        <f t="shared" si="8"/>
        <v>4.1991363790867778E-2</v>
      </c>
      <c r="L141" s="72">
        <v>1.8163689999999999</v>
      </c>
    </row>
    <row r="142" spans="2:12" x14ac:dyDescent="0.25">
      <c r="B142" t="s">
        <v>244</v>
      </c>
      <c r="C142">
        <v>9766</v>
      </c>
      <c r="D142">
        <v>13503</v>
      </c>
      <c r="E142">
        <v>1.382654</v>
      </c>
      <c r="F142">
        <v>216827.96</v>
      </c>
      <c r="G142">
        <v>65284.482300000003</v>
      </c>
      <c r="H142" t="s">
        <v>244</v>
      </c>
      <c r="I142" s="71">
        <f t="shared" si="7"/>
        <v>6.3881163003200944E-3</v>
      </c>
      <c r="J142" s="71">
        <f t="shared" si="6"/>
        <v>0.30108885542252029</v>
      </c>
      <c r="K142" s="71">
        <f>C142/$C$159</f>
        <v>3.0736595621467147E-2</v>
      </c>
      <c r="L142" s="72">
        <v>1.382654</v>
      </c>
    </row>
    <row r="143" spans="2:12" x14ac:dyDescent="0.25">
      <c r="B143" t="s">
        <v>384</v>
      </c>
      <c r="C143">
        <v>3311</v>
      </c>
      <c r="D143">
        <v>10137</v>
      </c>
      <c r="E143">
        <v>3.0616119999999998</v>
      </c>
      <c r="F143">
        <v>877640.84</v>
      </c>
      <c r="G143">
        <v>198694.34349999999</v>
      </c>
      <c r="H143" t="s">
        <v>384</v>
      </c>
      <c r="I143" s="71">
        <f t="shared" si="7"/>
        <v>2.5856774909613228E-2</v>
      </c>
      <c r="J143" s="71">
        <f t="shared" si="6"/>
        <v>0.22639596341027157</v>
      </c>
      <c r="K143" s="71">
        <f t="shared" si="8"/>
        <v>1.0420731937607796E-2</v>
      </c>
      <c r="L143" s="72">
        <v>3.0616119999999998</v>
      </c>
    </row>
    <row r="144" spans="2:12" x14ac:dyDescent="0.25">
      <c r="B144" t="s">
        <v>385</v>
      </c>
      <c r="C144">
        <v>11865</v>
      </c>
      <c r="D144">
        <v>19944</v>
      </c>
      <c r="E144">
        <v>1.6809099999999999</v>
      </c>
      <c r="F144">
        <v>580794.74</v>
      </c>
      <c r="G144">
        <v>191252.0062</v>
      </c>
      <c r="H144" t="s">
        <v>385</v>
      </c>
      <c r="I144" s="71">
        <f t="shared" si="7"/>
        <v>1.7111189653466148E-2</v>
      </c>
      <c r="J144" s="71">
        <f t="shared" si="6"/>
        <v>0.32929362652285732</v>
      </c>
      <c r="K144" s="71">
        <f t="shared" si="8"/>
        <v>3.7342792038573387E-2</v>
      </c>
      <c r="L144" s="72">
        <v>1.6809099999999999</v>
      </c>
    </row>
    <row r="145" spans="1:13" x14ac:dyDescent="0.25">
      <c r="B145" t="s">
        <v>386</v>
      </c>
      <c r="C145">
        <v>26167</v>
      </c>
      <c r="D145">
        <v>58586</v>
      </c>
      <c r="E145">
        <v>2.2389260000000002</v>
      </c>
      <c r="F145">
        <v>1407010.59</v>
      </c>
      <c r="G145">
        <v>581019.05200000003</v>
      </c>
      <c r="H145" t="s">
        <v>386</v>
      </c>
      <c r="I145" s="71">
        <f t="shared" si="7"/>
        <v>4.1452897885964499E-2</v>
      </c>
      <c r="J145" s="71">
        <f t="shared" si="6"/>
        <v>0.41294575615098961</v>
      </c>
      <c r="K145" s="71">
        <f t="shared" si="8"/>
        <v>8.2355570103105763E-2</v>
      </c>
      <c r="L145" s="72">
        <v>2.2389260000000002</v>
      </c>
    </row>
    <row r="146" spans="1:13" x14ac:dyDescent="0.25">
      <c r="B146" t="s">
        <v>387</v>
      </c>
      <c r="C146">
        <v>1244</v>
      </c>
      <c r="D146">
        <v>2110</v>
      </c>
      <c r="E146">
        <v>1.6961409999999999</v>
      </c>
      <c r="F146">
        <v>74291.92</v>
      </c>
      <c r="G146">
        <v>29127.520499999999</v>
      </c>
      <c r="H146" t="s">
        <v>387</v>
      </c>
      <c r="I146" s="71">
        <f t="shared" si="7"/>
        <v>2.1887648859218916E-3</v>
      </c>
      <c r="J146" s="71">
        <f t="shared" si="6"/>
        <v>0.39206848470197025</v>
      </c>
      <c r="K146" s="71">
        <f t="shared" si="8"/>
        <v>3.9152493296237077E-3</v>
      </c>
      <c r="L146" s="72">
        <v>1.6961409999999999</v>
      </c>
    </row>
    <row r="147" spans="1:13" x14ac:dyDescent="0.25">
      <c r="B147" t="s">
        <v>388</v>
      </c>
      <c r="C147">
        <v>12656</v>
      </c>
      <c r="D147">
        <v>22509</v>
      </c>
      <c r="E147">
        <v>1.778524</v>
      </c>
      <c r="F147">
        <v>1373922</v>
      </c>
      <c r="G147">
        <v>525886.11849999998</v>
      </c>
      <c r="H147" t="s">
        <v>388</v>
      </c>
      <c r="I147" s="71">
        <f t="shared" si="7"/>
        <v>4.0478052385718083E-2</v>
      </c>
      <c r="J147" s="71">
        <f t="shared" si="6"/>
        <v>0.38276271760696751</v>
      </c>
      <c r="K147" s="71">
        <f t="shared" si="8"/>
        <v>3.9832311507811614E-2</v>
      </c>
      <c r="L147" s="72">
        <v>1.778524</v>
      </c>
    </row>
    <row r="148" spans="1:13" x14ac:dyDescent="0.25">
      <c r="B148" t="s">
        <v>389</v>
      </c>
      <c r="C148">
        <v>6328</v>
      </c>
      <c r="D148">
        <v>12119</v>
      </c>
      <c r="E148">
        <v>1.9151389999999999</v>
      </c>
      <c r="F148">
        <v>602447.85</v>
      </c>
      <c r="G148">
        <v>244748.2059</v>
      </c>
      <c r="H148" t="s">
        <v>389</v>
      </c>
      <c r="I148" s="71">
        <f t="shared" si="7"/>
        <v>1.7749126684020802E-2</v>
      </c>
      <c r="J148" s="71">
        <f t="shared" si="6"/>
        <v>0.40625625255364428</v>
      </c>
      <c r="K148" s="71">
        <f t="shared" si="8"/>
        <v>1.9916155753905807E-2</v>
      </c>
      <c r="L148" s="72">
        <v>1.9151389999999999</v>
      </c>
    </row>
    <row r="149" spans="1:13" x14ac:dyDescent="0.25">
      <c r="B149" t="s">
        <v>390</v>
      </c>
      <c r="C149">
        <v>10555</v>
      </c>
      <c r="D149">
        <v>18966</v>
      </c>
      <c r="E149">
        <v>1.7968729999999999</v>
      </c>
      <c r="F149">
        <v>528287.81000000006</v>
      </c>
      <c r="G149">
        <v>183848.33410000001</v>
      </c>
      <c r="H149" t="s">
        <v>390</v>
      </c>
      <c r="I149" s="71">
        <f t="shared" si="7"/>
        <v>1.5564247204656658E-2</v>
      </c>
      <c r="J149" s="71">
        <f t="shared" si="6"/>
        <v>0.34800790519849395</v>
      </c>
      <c r="K149" s="71">
        <f t="shared" si="8"/>
        <v>3.3219820477635241E-2</v>
      </c>
      <c r="L149" s="72">
        <v>1.7968729999999999</v>
      </c>
    </row>
    <row r="150" spans="1:13" x14ac:dyDescent="0.25">
      <c r="B150" t="s">
        <v>391</v>
      </c>
      <c r="C150">
        <v>4434</v>
      </c>
      <c r="D150">
        <v>5934</v>
      </c>
      <c r="E150">
        <v>1.3382940000000001</v>
      </c>
      <c r="F150">
        <v>147589.82</v>
      </c>
      <c r="G150">
        <v>64648.537100000001</v>
      </c>
      <c r="H150" t="s">
        <v>391</v>
      </c>
      <c r="I150" s="71">
        <f t="shared" si="7"/>
        <v>4.348244271187668E-3</v>
      </c>
      <c r="J150" s="71">
        <f t="shared" si="6"/>
        <v>0.43802842973858225</v>
      </c>
      <c r="K150" s="71">
        <f t="shared" si="8"/>
        <v>1.3955157176488361E-2</v>
      </c>
      <c r="L150" s="72">
        <v>1.3382940000000001</v>
      </c>
    </row>
    <row r="151" spans="1:13" x14ac:dyDescent="0.25">
      <c r="B151" t="s">
        <v>392</v>
      </c>
      <c r="C151">
        <v>9469</v>
      </c>
      <c r="D151">
        <v>15880</v>
      </c>
      <c r="E151">
        <v>1.6770510000000001</v>
      </c>
      <c r="F151">
        <v>405724.52</v>
      </c>
      <c r="G151">
        <v>180202.3651</v>
      </c>
      <c r="H151" t="s">
        <v>392</v>
      </c>
      <c r="I151" s="71">
        <f t="shared" si="7"/>
        <v>1.1953326589668356E-2</v>
      </c>
      <c r="J151" s="71">
        <f t="shared" si="6"/>
        <v>0.44414955522037464</v>
      </c>
      <c r="K151" s="71">
        <f t="shared" si="8"/>
        <v>2.9801845580552162E-2</v>
      </c>
      <c r="L151" s="72">
        <v>1.6770510000000001</v>
      </c>
    </row>
    <row r="152" spans="1:13" x14ac:dyDescent="0.25">
      <c r="B152" t="s">
        <v>245</v>
      </c>
      <c r="C152">
        <v>7343</v>
      </c>
      <c r="D152">
        <v>10070</v>
      </c>
      <c r="E152">
        <v>1.3713740000000001</v>
      </c>
      <c r="F152">
        <v>67613.7</v>
      </c>
      <c r="G152">
        <v>25460.5046</v>
      </c>
      <c r="H152" t="s">
        <v>245</v>
      </c>
      <c r="I152" s="71">
        <f t="shared" si="7"/>
        <v>1.9920132952177976E-3</v>
      </c>
      <c r="J152" s="71">
        <f t="shared" si="6"/>
        <v>0.37655836908792156</v>
      </c>
      <c r="K152" s="71">
        <f t="shared" si="8"/>
        <v>2.3110671886999105E-2</v>
      </c>
      <c r="L152" s="72">
        <v>1.3713740000000001</v>
      </c>
    </row>
    <row r="153" spans="1:13" x14ac:dyDescent="0.25">
      <c r="B153" t="s">
        <v>393</v>
      </c>
      <c r="C153">
        <v>16618</v>
      </c>
      <c r="D153">
        <v>65987</v>
      </c>
      <c r="E153">
        <v>3.9708139999999998</v>
      </c>
      <c r="F153">
        <v>4763622.07</v>
      </c>
      <c r="G153">
        <v>628993.02500000002</v>
      </c>
      <c r="H153" t="s">
        <v>393</v>
      </c>
      <c r="I153" s="71">
        <f t="shared" si="7"/>
        <v>0.14034431626775234</v>
      </c>
      <c r="J153" s="71">
        <f t="shared" si="6"/>
        <v>0.13204091671361326</v>
      </c>
      <c r="K153" s="71">
        <f t="shared" si="8"/>
        <v>5.2301939999748213E-2</v>
      </c>
      <c r="L153" s="72">
        <v>3.9708139999999998</v>
      </c>
    </row>
    <row r="154" spans="1:13" x14ac:dyDescent="0.25">
      <c r="B154" t="s">
        <v>394</v>
      </c>
      <c r="C154">
        <v>212</v>
      </c>
      <c r="D154">
        <v>372</v>
      </c>
      <c r="E154">
        <v>1.7547159999999999</v>
      </c>
      <c r="F154">
        <v>195623.04000000001</v>
      </c>
      <c r="G154">
        <v>18649.448499999999</v>
      </c>
      <c r="H154" t="s">
        <v>394</v>
      </c>
      <c r="I154" s="71">
        <f t="shared" si="7"/>
        <v>5.7633837008021016E-3</v>
      </c>
      <c r="J154" s="71">
        <f t="shared" si="6"/>
        <v>9.5333599252930529E-2</v>
      </c>
      <c r="K154" s="71">
        <f t="shared" si="8"/>
        <v>6.672289854342654E-4</v>
      </c>
      <c r="L154" s="72">
        <v>1.7547159999999999</v>
      </c>
    </row>
    <row r="155" spans="1:13" x14ac:dyDescent="0.25">
      <c r="B155" t="s">
        <v>240</v>
      </c>
      <c r="C155">
        <v>21108</v>
      </c>
      <c r="D155">
        <v>40017</v>
      </c>
      <c r="E155">
        <v>1.895821</v>
      </c>
      <c r="F155">
        <v>870924.93</v>
      </c>
      <c r="G155">
        <v>459741.11499999999</v>
      </c>
      <c r="H155" t="s">
        <v>240</v>
      </c>
      <c r="I155" s="71">
        <f t="shared" si="7"/>
        <v>2.5658912908132964E-2</v>
      </c>
      <c r="J155" s="71">
        <f t="shared" si="6"/>
        <v>0.52787685730847089</v>
      </c>
      <c r="K155" s="71">
        <f t="shared" si="8"/>
        <v>6.6433346342200342E-2</v>
      </c>
      <c r="L155" s="72">
        <v>1.895821</v>
      </c>
    </row>
    <row r="156" spans="1:13" x14ac:dyDescent="0.25">
      <c r="B156" t="s">
        <v>266</v>
      </c>
      <c r="C156">
        <v>22</v>
      </c>
      <c r="D156">
        <v>22</v>
      </c>
      <c r="E156">
        <v>1</v>
      </c>
      <c r="F156">
        <v>0.27</v>
      </c>
      <c r="G156">
        <v>-4.5900000000000003E-2</v>
      </c>
      <c r="H156" t="s">
        <v>266</v>
      </c>
      <c r="I156" s="71">
        <f t="shared" si="7"/>
        <v>7.9546540081197352E-9</v>
      </c>
      <c r="J156" s="71">
        <f t="shared" si="6"/>
        <v>-0.17</v>
      </c>
      <c r="K156" s="71">
        <f t="shared" si="8"/>
        <v>6.9240743771480367E-5</v>
      </c>
      <c r="L156" s="72">
        <v>1</v>
      </c>
    </row>
    <row r="157" spans="1:13" x14ac:dyDescent="0.25">
      <c r="B157" t="s">
        <v>238</v>
      </c>
      <c r="C157">
        <v>20070</v>
      </c>
      <c r="D157">
        <v>42325</v>
      </c>
      <c r="E157">
        <v>2.1088680000000002</v>
      </c>
      <c r="F157">
        <v>3463478.4</v>
      </c>
      <c r="G157">
        <v>1408238.5430999999</v>
      </c>
      <c r="H157" t="s">
        <v>238</v>
      </c>
      <c r="I157" s="71">
        <f t="shared" si="7"/>
        <v>0.10203989754294862</v>
      </c>
      <c r="J157" s="71">
        <f t="shared" si="6"/>
        <v>0.40659660042921009</v>
      </c>
      <c r="K157" s="71">
        <f t="shared" si="8"/>
        <v>6.3166442158800504E-2</v>
      </c>
      <c r="L157" s="72">
        <v>2.1088680000000002</v>
      </c>
    </row>
    <row r="158" spans="1:13" x14ac:dyDescent="0.25">
      <c r="B158" t="s">
        <v>395</v>
      </c>
      <c r="C158">
        <v>1323</v>
      </c>
      <c r="D158">
        <v>5486</v>
      </c>
      <c r="E158">
        <v>4.146636</v>
      </c>
      <c r="F158">
        <v>905363.12</v>
      </c>
      <c r="G158">
        <v>-19401.9359</v>
      </c>
      <c r="H158" t="s">
        <v>395</v>
      </c>
      <c r="I158" s="71">
        <f t="shared" si="7"/>
        <v>2.6673519893747367E-2</v>
      </c>
      <c r="J158" s="71">
        <f t="shared" si="6"/>
        <v>-2.1430004681436549E-2</v>
      </c>
      <c r="K158" s="71">
        <f t="shared" si="8"/>
        <v>4.1638865458940239E-3</v>
      </c>
      <c r="L158" s="72">
        <v>4.146636</v>
      </c>
    </row>
    <row r="159" spans="1:13" x14ac:dyDescent="0.25">
      <c r="A159" s="73" t="s">
        <v>401</v>
      </c>
      <c r="B159" s="73"/>
      <c r="C159" s="73">
        <v>317732</v>
      </c>
      <c r="D159" s="73">
        <v>625971</v>
      </c>
      <c r="E159" s="73">
        <v>92.710037</v>
      </c>
      <c r="F159" s="73">
        <v>33942393.939999998</v>
      </c>
      <c r="G159" s="73">
        <v>11258646.3608</v>
      </c>
      <c r="H159" s="73"/>
      <c r="I159" s="74"/>
      <c r="J159" s="74"/>
      <c r="K159" s="74"/>
      <c r="L159" s="75"/>
      <c r="M159" s="73"/>
    </row>
    <row r="160" spans="1:13" x14ac:dyDescent="0.25">
      <c r="A160">
        <v>2018</v>
      </c>
      <c r="B160" t="s">
        <v>239</v>
      </c>
      <c r="C160">
        <v>18480</v>
      </c>
      <c r="D160">
        <v>30366</v>
      </c>
      <c r="E160">
        <v>1.643181</v>
      </c>
      <c r="F160">
        <v>4629127.04</v>
      </c>
      <c r="G160">
        <v>2695221.2966999998</v>
      </c>
      <c r="H160" t="s">
        <v>239</v>
      </c>
      <c r="I160" s="71">
        <f>F160/$F$213</f>
        <v>0.10968426289970945</v>
      </c>
      <c r="J160" s="71">
        <f t="shared" ref="J160:J212" si="9">G160/F160</f>
        <v>0.58223100671266081</v>
      </c>
      <c r="K160" s="71">
        <f>C160/$C$213</f>
        <v>4.8770060250025733E-2</v>
      </c>
      <c r="L160" s="72">
        <v>1.643181</v>
      </c>
    </row>
    <row r="161" spans="2:12" x14ac:dyDescent="0.25">
      <c r="B161" t="s">
        <v>356</v>
      </c>
      <c r="C161">
        <v>2456</v>
      </c>
      <c r="D161">
        <v>4676</v>
      </c>
      <c r="E161">
        <v>1.9039079999999999</v>
      </c>
      <c r="F161">
        <v>383363.07</v>
      </c>
      <c r="G161">
        <v>83613.056700000001</v>
      </c>
      <c r="H161" t="s">
        <v>356</v>
      </c>
      <c r="I161" s="71">
        <f t="shared" ref="I161:I212" si="10">F161/$F$213</f>
        <v>9.0835475873912754E-3</v>
      </c>
      <c r="J161" s="71">
        <f t="shared" si="9"/>
        <v>0.21810409828990571</v>
      </c>
      <c r="K161" s="71">
        <f t="shared" ref="K161:K212" si="11">C161/$C$213</f>
        <v>6.4815621198086142E-3</v>
      </c>
      <c r="L161" s="72">
        <v>1.9039079999999999</v>
      </c>
    </row>
    <row r="162" spans="2:12" x14ac:dyDescent="0.25">
      <c r="B162" t="s">
        <v>357</v>
      </c>
      <c r="C162">
        <v>10318</v>
      </c>
      <c r="D162">
        <v>18396</v>
      </c>
      <c r="E162">
        <v>1.7829029999999999</v>
      </c>
      <c r="F162">
        <v>1929445.18</v>
      </c>
      <c r="G162">
        <v>679903.71180000005</v>
      </c>
      <c r="H162" t="s">
        <v>357</v>
      </c>
      <c r="I162" s="71">
        <f t="shared" si="10"/>
        <v>4.5716993840311027E-2</v>
      </c>
      <c r="J162" s="71">
        <f t="shared" si="9"/>
        <v>0.3523830160336559</v>
      </c>
      <c r="K162" s="71">
        <f t="shared" si="11"/>
        <v>2.7229950306264367E-2</v>
      </c>
      <c r="L162" s="72">
        <v>1.7829029999999999</v>
      </c>
    </row>
    <row r="163" spans="2:12" x14ac:dyDescent="0.25">
      <c r="B163" t="s">
        <v>358</v>
      </c>
      <c r="C163">
        <v>4986</v>
      </c>
      <c r="D163">
        <v>9706</v>
      </c>
      <c r="E163">
        <v>1.94665</v>
      </c>
      <c r="F163">
        <v>627995.82999999996</v>
      </c>
      <c r="G163">
        <v>123359.5471</v>
      </c>
      <c r="H163" t="s">
        <v>358</v>
      </c>
      <c r="I163" s="71">
        <f t="shared" si="10"/>
        <v>1.4879967458754651E-2</v>
      </c>
      <c r="J163" s="71">
        <f t="shared" si="9"/>
        <v>0.19643370418558354</v>
      </c>
      <c r="K163" s="71">
        <f t="shared" si="11"/>
        <v>1.3158415606419281E-2</v>
      </c>
      <c r="L163" s="72">
        <v>1.94665</v>
      </c>
    </row>
    <row r="164" spans="2:12" x14ac:dyDescent="0.25">
      <c r="B164" t="s">
        <v>359</v>
      </c>
      <c r="C164">
        <v>3201</v>
      </c>
      <c r="D164">
        <v>5261</v>
      </c>
      <c r="E164">
        <v>1.643548</v>
      </c>
      <c r="F164">
        <v>468028.1</v>
      </c>
      <c r="G164">
        <v>78775.45</v>
      </c>
      <c r="H164" t="s">
        <v>359</v>
      </c>
      <c r="I164" s="71">
        <f t="shared" si="10"/>
        <v>1.1089632391002928E-2</v>
      </c>
      <c r="J164" s="71">
        <f t="shared" si="9"/>
        <v>0.16831350510791981</v>
      </c>
      <c r="K164" s="71">
        <f t="shared" si="11"/>
        <v>8.4476711504508847E-3</v>
      </c>
      <c r="L164" s="72">
        <v>1.643548</v>
      </c>
    </row>
    <row r="165" spans="2:12" x14ac:dyDescent="0.25">
      <c r="B165" t="s">
        <v>360</v>
      </c>
      <c r="C165">
        <v>2735</v>
      </c>
      <c r="D165">
        <v>4647</v>
      </c>
      <c r="E165">
        <v>1.699085</v>
      </c>
      <c r="F165">
        <v>299124.56</v>
      </c>
      <c r="G165">
        <v>122813.2971</v>
      </c>
      <c r="H165" t="s">
        <v>360</v>
      </c>
      <c r="I165" s="71">
        <f t="shared" si="10"/>
        <v>7.0875689077653644E-3</v>
      </c>
      <c r="J165" s="71">
        <f t="shared" si="9"/>
        <v>0.41057577184568195</v>
      </c>
      <c r="K165" s="71">
        <f t="shared" si="11"/>
        <v>7.2178633541028344E-3</v>
      </c>
      <c r="L165" s="72">
        <v>1.699085</v>
      </c>
    </row>
    <row r="166" spans="2:12" x14ac:dyDescent="0.25">
      <c r="B166" t="s">
        <v>361</v>
      </c>
      <c r="C166">
        <v>6098</v>
      </c>
      <c r="D166">
        <v>8927</v>
      </c>
      <c r="E166">
        <v>1.4639219999999999</v>
      </c>
      <c r="F166">
        <v>453981.78</v>
      </c>
      <c r="G166">
        <v>220417.5239</v>
      </c>
      <c r="H166" t="s">
        <v>361</v>
      </c>
      <c r="I166" s="71">
        <f t="shared" si="10"/>
        <v>1.0756813645191743E-2</v>
      </c>
      <c r="J166" s="71">
        <f t="shared" si="9"/>
        <v>0.48552063895603914</v>
      </c>
      <c r="K166" s="71">
        <f t="shared" si="11"/>
        <v>1.609306425349875E-2</v>
      </c>
      <c r="L166" s="72">
        <v>1.4639219999999999</v>
      </c>
    </row>
    <row r="167" spans="2:12" x14ac:dyDescent="0.25">
      <c r="B167" t="s">
        <v>362</v>
      </c>
      <c r="C167">
        <v>4229</v>
      </c>
      <c r="D167">
        <v>8807</v>
      </c>
      <c r="E167">
        <v>2.082525</v>
      </c>
      <c r="F167">
        <v>1197203.47</v>
      </c>
      <c r="G167">
        <v>273282.99680000002</v>
      </c>
      <c r="H167" t="s">
        <v>362</v>
      </c>
      <c r="I167" s="71">
        <f t="shared" si="10"/>
        <v>2.8366985613755034E-2</v>
      </c>
      <c r="J167" s="71">
        <f t="shared" si="9"/>
        <v>0.22826779544833764</v>
      </c>
      <c r="K167" s="71">
        <f t="shared" si="11"/>
        <v>1.1160637705484784E-2</v>
      </c>
      <c r="L167" s="72">
        <v>2.082525</v>
      </c>
    </row>
    <row r="168" spans="2:12" x14ac:dyDescent="0.25">
      <c r="B168" t="s">
        <v>363</v>
      </c>
      <c r="C168">
        <v>520</v>
      </c>
      <c r="D168">
        <v>876</v>
      </c>
      <c r="E168">
        <v>1.684615</v>
      </c>
      <c r="F168">
        <v>15045.22</v>
      </c>
      <c r="G168">
        <v>-1749.3643</v>
      </c>
      <c r="H168" t="s">
        <v>363</v>
      </c>
      <c r="I168" s="71">
        <f t="shared" si="10"/>
        <v>3.5648705503315946E-4</v>
      </c>
      <c r="J168" s="71">
        <f t="shared" si="9"/>
        <v>-0.1162737600380719</v>
      </c>
      <c r="K168" s="71">
        <f t="shared" si="11"/>
        <v>1.3723177126630617E-3</v>
      </c>
      <c r="L168" s="72">
        <v>1.684615</v>
      </c>
    </row>
    <row r="169" spans="2:12" x14ac:dyDescent="0.25">
      <c r="B169" t="s">
        <v>243</v>
      </c>
      <c r="C169">
        <v>8625</v>
      </c>
      <c r="D169">
        <v>11909</v>
      </c>
      <c r="E169">
        <v>1.3807529999999999</v>
      </c>
      <c r="F169">
        <v>370164.89</v>
      </c>
      <c r="G169">
        <v>142819.66390000001</v>
      </c>
      <c r="H169" t="s">
        <v>243</v>
      </c>
      <c r="I169" s="71">
        <f t="shared" si="10"/>
        <v>8.7708249871237126E-3</v>
      </c>
      <c r="J169" s="71">
        <f t="shared" si="9"/>
        <v>0.38582714827438119</v>
      </c>
      <c r="K169" s="71">
        <f t="shared" si="11"/>
        <v>2.2762000522536359E-2</v>
      </c>
      <c r="L169" s="72">
        <v>1.3807529999999999</v>
      </c>
    </row>
    <row r="170" spans="2:12" x14ac:dyDescent="0.25">
      <c r="B170" t="s">
        <v>364</v>
      </c>
      <c r="C170">
        <v>971</v>
      </c>
      <c r="D170">
        <v>1951</v>
      </c>
      <c r="E170">
        <v>2.0092680000000001</v>
      </c>
      <c r="F170">
        <v>154162.38</v>
      </c>
      <c r="G170">
        <v>9969.1463999999996</v>
      </c>
      <c r="H170" t="s">
        <v>364</v>
      </c>
      <c r="I170" s="71">
        <f t="shared" si="10"/>
        <v>3.6527809392686082E-3</v>
      </c>
      <c r="J170" s="71">
        <f t="shared" si="9"/>
        <v>6.4666531484529485E-2</v>
      </c>
      <c r="K170" s="71">
        <f t="shared" si="11"/>
        <v>2.5625394211458326E-3</v>
      </c>
      <c r="L170" s="72">
        <v>2.0092680000000001</v>
      </c>
    </row>
    <row r="171" spans="2:12" x14ac:dyDescent="0.25">
      <c r="B171" t="s">
        <v>399</v>
      </c>
      <c r="C171">
        <v>13</v>
      </c>
      <c r="D171">
        <v>37</v>
      </c>
      <c r="E171">
        <v>2.8461530000000002</v>
      </c>
      <c r="F171">
        <v>7509.49</v>
      </c>
      <c r="G171">
        <v>-390.26479999999998</v>
      </c>
      <c r="H171" t="s">
        <v>399</v>
      </c>
      <c r="I171" s="71">
        <f t="shared" si="10"/>
        <v>1.7793265734239585E-4</v>
      </c>
      <c r="J171" s="71">
        <f t="shared" si="9"/>
        <v>-5.1969547865434271E-2</v>
      </c>
      <c r="K171" s="71">
        <f t="shared" si="11"/>
        <v>3.4307942816576542E-5</v>
      </c>
      <c r="L171" s="72">
        <v>2.8461530000000002</v>
      </c>
    </row>
    <row r="172" spans="2:12" x14ac:dyDescent="0.25">
      <c r="B172" t="s">
        <v>241</v>
      </c>
      <c r="C172">
        <v>11816</v>
      </c>
      <c r="D172">
        <v>19346</v>
      </c>
      <c r="E172">
        <v>1.6372709999999999</v>
      </c>
      <c r="F172">
        <v>593291.82999999996</v>
      </c>
      <c r="G172">
        <v>226251.56599999999</v>
      </c>
      <c r="H172" t="s">
        <v>241</v>
      </c>
      <c r="I172" s="71">
        <f t="shared" si="10"/>
        <v>1.4057677937041392E-2</v>
      </c>
      <c r="J172" s="71">
        <f t="shared" si="9"/>
        <v>0.3813495392309717</v>
      </c>
      <c r="K172" s="71">
        <f t="shared" si="11"/>
        <v>3.1183280947743724E-2</v>
      </c>
      <c r="L172" s="72">
        <v>1.6372709999999999</v>
      </c>
    </row>
    <row r="173" spans="2:12" x14ac:dyDescent="0.25">
      <c r="B173" t="s">
        <v>246</v>
      </c>
      <c r="C173">
        <v>2477</v>
      </c>
      <c r="D173">
        <v>2951</v>
      </c>
      <c r="E173">
        <v>1.19136</v>
      </c>
      <c r="F173">
        <v>95681.14</v>
      </c>
      <c r="G173">
        <v>42628.989099999999</v>
      </c>
      <c r="H173" t="s">
        <v>246</v>
      </c>
      <c r="I173" s="71">
        <f t="shared" si="10"/>
        <v>2.2671046233166039E-3</v>
      </c>
      <c r="J173" s="71">
        <f t="shared" si="9"/>
        <v>0.44553178505189212</v>
      </c>
      <c r="K173" s="71">
        <f t="shared" si="11"/>
        <v>6.5369826428200075E-3</v>
      </c>
      <c r="L173" s="72">
        <v>1.19136</v>
      </c>
    </row>
    <row r="174" spans="2:12" x14ac:dyDescent="0.25">
      <c r="B174" t="s">
        <v>400</v>
      </c>
      <c r="C174">
        <v>1</v>
      </c>
      <c r="D174">
        <v>1</v>
      </c>
      <c r="E174">
        <v>1</v>
      </c>
      <c r="F174">
        <v>528.45000000000005</v>
      </c>
      <c r="G174">
        <v>225.4</v>
      </c>
      <c r="H174" t="s">
        <v>400</v>
      </c>
      <c r="I174" s="71">
        <f t="shared" si="10"/>
        <v>1.2521291428923814E-5</v>
      </c>
      <c r="J174" s="71">
        <f t="shared" si="9"/>
        <v>0.42653041915034534</v>
      </c>
      <c r="K174" s="71">
        <f t="shared" si="11"/>
        <v>2.6390725243520419E-6</v>
      </c>
      <c r="L174" s="72">
        <v>1</v>
      </c>
    </row>
    <row r="175" spans="2:12" x14ac:dyDescent="0.25">
      <c r="B175" t="s">
        <v>365</v>
      </c>
      <c r="C175">
        <v>1297</v>
      </c>
      <c r="D175">
        <v>1673</v>
      </c>
      <c r="E175">
        <v>1.2898989999999999</v>
      </c>
      <c r="F175">
        <v>2142265.67</v>
      </c>
      <c r="G175">
        <v>310542.90789999999</v>
      </c>
      <c r="H175" t="s">
        <v>365</v>
      </c>
      <c r="I175" s="71">
        <f t="shared" si="10"/>
        <v>5.0759641919289868E-2</v>
      </c>
      <c r="J175" s="71">
        <f t="shared" si="9"/>
        <v>0.14496003565234744</v>
      </c>
      <c r="K175" s="71">
        <f t="shared" si="11"/>
        <v>3.4228770640845983E-3</v>
      </c>
      <c r="L175" s="72">
        <v>1.2898989999999999</v>
      </c>
    </row>
    <row r="176" spans="2:12" x14ac:dyDescent="0.25">
      <c r="B176" t="s">
        <v>366</v>
      </c>
      <c r="C176">
        <v>1543</v>
      </c>
      <c r="D176">
        <v>6129</v>
      </c>
      <c r="E176">
        <v>3.9721320000000002</v>
      </c>
      <c r="F176">
        <v>636844.02</v>
      </c>
      <c r="G176">
        <v>21514.985799999999</v>
      </c>
      <c r="H176" t="s">
        <v>366</v>
      </c>
      <c r="I176" s="71">
        <f t="shared" si="10"/>
        <v>1.5089619773275401E-2</v>
      </c>
      <c r="J176" s="71">
        <f t="shared" si="9"/>
        <v>3.3783760425355018E-2</v>
      </c>
      <c r="K176" s="71">
        <f t="shared" si="11"/>
        <v>4.0720889050752003E-3</v>
      </c>
      <c r="L176" s="72">
        <v>3.9721320000000002</v>
      </c>
    </row>
    <row r="177" spans="2:12" x14ac:dyDescent="0.25">
      <c r="B177" t="s">
        <v>367</v>
      </c>
      <c r="C177">
        <v>2</v>
      </c>
      <c r="D177">
        <v>4</v>
      </c>
      <c r="E177">
        <v>2</v>
      </c>
      <c r="F177">
        <v>75.599999999999994</v>
      </c>
      <c r="G177">
        <v>22.567799999999998</v>
      </c>
      <c r="H177" t="s">
        <v>367</v>
      </c>
      <c r="I177" s="71">
        <f t="shared" si="10"/>
        <v>1.7912946012425776E-6</v>
      </c>
      <c r="J177" s="71">
        <f t="shared" si="9"/>
        <v>0.29851587301587301</v>
      </c>
      <c r="K177" s="71">
        <f t="shared" si="11"/>
        <v>5.2781450487040837E-6</v>
      </c>
      <c r="L177" s="72">
        <v>2</v>
      </c>
    </row>
    <row r="178" spans="2:12" x14ac:dyDescent="0.25">
      <c r="B178" t="s">
        <v>368</v>
      </c>
      <c r="C178">
        <v>859</v>
      </c>
      <c r="D178">
        <v>1169</v>
      </c>
      <c r="E178">
        <v>1.360884</v>
      </c>
      <c r="F178">
        <v>18819.88</v>
      </c>
      <c r="G178">
        <v>3509.0138000000002</v>
      </c>
      <c r="H178" t="s">
        <v>368</v>
      </c>
      <c r="I178" s="71">
        <f t="shared" si="10"/>
        <v>4.4592525714329587E-4</v>
      </c>
      <c r="J178" s="71">
        <f t="shared" si="9"/>
        <v>0.18645250660471799</v>
      </c>
      <c r="K178" s="71">
        <f t="shared" si="11"/>
        <v>2.266963298418404E-3</v>
      </c>
      <c r="L178" s="72">
        <v>1.360884</v>
      </c>
    </row>
    <row r="179" spans="2:12" x14ac:dyDescent="0.25">
      <c r="B179" t="s">
        <v>369</v>
      </c>
      <c r="C179">
        <v>21231</v>
      </c>
      <c r="D179">
        <v>43242</v>
      </c>
      <c r="E179">
        <v>2.0367380000000002</v>
      </c>
      <c r="F179">
        <v>1025832.44</v>
      </c>
      <c r="G179">
        <v>534588.29810000001</v>
      </c>
      <c r="H179" t="s">
        <v>369</v>
      </c>
      <c r="I179" s="71">
        <f>F179/$F$213</f>
        <v>2.4306456502003977E-2</v>
      </c>
      <c r="J179" s="71">
        <f t="shared" si="9"/>
        <v>0.5211263333610312</v>
      </c>
      <c r="K179" s="71">
        <f t="shared" si="11"/>
        <v>5.6030148764518201E-2</v>
      </c>
      <c r="L179" s="72">
        <v>2.0367380000000002</v>
      </c>
    </row>
    <row r="180" spans="2:12" x14ac:dyDescent="0.25">
      <c r="B180" t="s">
        <v>370</v>
      </c>
      <c r="C180">
        <v>23020</v>
      </c>
      <c r="D180">
        <v>51449</v>
      </c>
      <c r="E180">
        <v>2.234969</v>
      </c>
      <c r="F180">
        <v>1162125.22</v>
      </c>
      <c r="G180">
        <v>652745.85880000005</v>
      </c>
      <c r="H180" t="s">
        <v>370</v>
      </c>
      <c r="I180" s="71">
        <f t="shared" si="10"/>
        <v>2.7535828472934433E-2</v>
      </c>
      <c r="J180" s="71">
        <f t="shared" si="9"/>
        <v>0.56168289575541619</v>
      </c>
      <c r="K180" s="71">
        <f t="shared" si="11"/>
        <v>6.0751449510583998E-2</v>
      </c>
      <c r="L180" s="72">
        <v>2.234969</v>
      </c>
    </row>
    <row r="181" spans="2:12" x14ac:dyDescent="0.25">
      <c r="B181" t="s">
        <v>371</v>
      </c>
      <c r="C181">
        <v>3</v>
      </c>
      <c r="D181">
        <v>3</v>
      </c>
      <c r="E181">
        <v>1</v>
      </c>
      <c r="F181">
        <v>167.82</v>
      </c>
      <c r="G181">
        <v>58.7729</v>
      </c>
      <c r="H181" t="s">
        <v>371</v>
      </c>
      <c r="I181" s="71">
        <f t="shared" si="10"/>
        <v>3.976389682282135E-6</v>
      </c>
      <c r="J181" s="71">
        <f t="shared" si="9"/>
        <v>0.3502139196758432</v>
      </c>
      <c r="K181" s="71">
        <f t="shared" si="11"/>
        <v>7.9172175730561247E-6</v>
      </c>
      <c r="L181" s="72">
        <v>1</v>
      </c>
    </row>
    <row r="182" spans="2:12" x14ac:dyDescent="0.25">
      <c r="B182" t="s">
        <v>372</v>
      </c>
      <c r="C182">
        <v>565</v>
      </c>
      <c r="D182">
        <v>859</v>
      </c>
      <c r="E182">
        <v>1.5203530000000001</v>
      </c>
      <c r="F182">
        <v>30812.21</v>
      </c>
      <c r="G182">
        <v>9857.884</v>
      </c>
      <c r="H182" t="s">
        <v>372</v>
      </c>
      <c r="I182" s="71">
        <f t="shared" si="10"/>
        <v>7.3007599768984876E-4</v>
      </c>
      <c r="J182" s="71">
        <f t="shared" si="9"/>
        <v>0.31993433771871604</v>
      </c>
      <c r="K182" s="71">
        <f>C182/$C$213</f>
        <v>1.4910759762589035E-3</v>
      </c>
      <c r="L182" s="72">
        <v>1.5203530000000001</v>
      </c>
    </row>
    <row r="183" spans="2:12" x14ac:dyDescent="0.25">
      <c r="B183" t="s">
        <v>373</v>
      </c>
      <c r="C183">
        <v>2521</v>
      </c>
      <c r="D183">
        <v>3387</v>
      </c>
      <c r="E183">
        <v>1.3435140000000001</v>
      </c>
      <c r="F183">
        <v>57808.24</v>
      </c>
      <c r="G183">
        <v>33399.268300000003</v>
      </c>
      <c r="H183" t="s">
        <v>373</v>
      </c>
      <c r="I183" s="71">
        <f t="shared" si="10"/>
        <v>1.3697300029012597E-3</v>
      </c>
      <c r="J183" s="71">
        <f t="shared" si="9"/>
        <v>0.57775964637567245</v>
      </c>
      <c r="K183" s="71">
        <f t="shared" si="11"/>
        <v>6.6531018338914973E-3</v>
      </c>
      <c r="L183" s="72">
        <v>1.3435140000000001</v>
      </c>
    </row>
    <row r="184" spans="2:12" x14ac:dyDescent="0.25">
      <c r="B184" t="s">
        <v>374</v>
      </c>
      <c r="C184">
        <v>3846</v>
      </c>
      <c r="D184">
        <v>8046</v>
      </c>
      <c r="E184">
        <v>2.0920429999999999</v>
      </c>
      <c r="F184">
        <v>591263.76</v>
      </c>
      <c r="G184">
        <v>148033.7047</v>
      </c>
      <c r="H184" t="s">
        <v>374</v>
      </c>
      <c r="I184" s="71">
        <f t="shared" si="10"/>
        <v>1.4009624089925758E-2</v>
      </c>
      <c r="J184" s="71">
        <f t="shared" si="9"/>
        <v>0.25036830381757202</v>
      </c>
      <c r="K184" s="71">
        <f t="shared" si="11"/>
        <v>1.0149872928657952E-2</v>
      </c>
      <c r="L184" s="72">
        <v>2.0920429999999999</v>
      </c>
    </row>
    <row r="185" spans="2:12" x14ac:dyDescent="0.25">
      <c r="B185" t="s">
        <v>375</v>
      </c>
      <c r="C185">
        <v>491</v>
      </c>
      <c r="D185">
        <v>638</v>
      </c>
      <c r="E185">
        <v>1.2993889999999999</v>
      </c>
      <c r="F185">
        <v>17476.2</v>
      </c>
      <c r="G185">
        <v>-139.76599999999999</v>
      </c>
      <c r="H185" t="s">
        <v>375</v>
      </c>
      <c r="I185" s="71">
        <f t="shared" si="10"/>
        <v>4.140876019872426E-4</v>
      </c>
      <c r="J185" s="71">
        <f t="shared" si="9"/>
        <v>-7.9975051784712918E-3</v>
      </c>
      <c r="K185" s="71">
        <f t="shared" si="11"/>
        <v>1.2957846094568525E-3</v>
      </c>
      <c r="L185" s="72">
        <v>1.2993889999999999</v>
      </c>
    </row>
    <row r="186" spans="2:12" x14ac:dyDescent="0.25">
      <c r="B186" t="s">
        <v>242</v>
      </c>
      <c r="C186">
        <v>1677</v>
      </c>
      <c r="D186">
        <v>2145</v>
      </c>
      <c r="E186">
        <v>1.279069</v>
      </c>
      <c r="F186">
        <v>331315.55</v>
      </c>
      <c r="G186">
        <v>3723.922</v>
      </c>
      <c r="H186" t="s">
        <v>242</v>
      </c>
      <c r="I186" s="71">
        <f t="shared" si="10"/>
        <v>7.8503142331047011E-3</v>
      </c>
      <c r="J186" s="71">
        <f t="shared" si="9"/>
        <v>1.1239804470390842E-2</v>
      </c>
      <c r="K186" s="71">
        <f t="shared" si="11"/>
        <v>4.4257246233383738E-3</v>
      </c>
      <c r="L186" s="72">
        <v>1.279069</v>
      </c>
    </row>
    <row r="187" spans="2:12" x14ac:dyDescent="0.25">
      <c r="B187" t="s">
        <v>376</v>
      </c>
      <c r="C187">
        <v>379</v>
      </c>
      <c r="D187">
        <v>749</v>
      </c>
      <c r="E187">
        <v>1.976253</v>
      </c>
      <c r="F187">
        <v>34185.18</v>
      </c>
      <c r="G187">
        <v>1475.3305</v>
      </c>
      <c r="H187" t="s">
        <v>376</v>
      </c>
      <c r="I187" s="71">
        <f t="shared" si="10"/>
        <v>8.0999640709663689E-4</v>
      </c>
      <c r="J187" s="71">
        <f t="shared" si="9"/>
        <v>4.3157020088822114E-2</v>
      </c>
      <c r="K187" s="71">
        <f t="shared" si="11"/>
        <v>1.0002084867294237E-3</v>
      </c>
      <c r="L187" s="72">
        <v>1.976253</v>
      </c>
    </row>
    <row r="188" spans="2:12" x14ac:dyDescent="0.25">
      <c r="B188" t="s">
        <v>377</v>
      </c>
      <c r="C188">
        <v>780</v>
      </c>
      <c r="D188">
        <v>1125</v>
      </c>
      <c r="E188">
        <v>1.442307</v>
      </c>
      <c r="F188">
        <v>40735.93</v>
      </c>
      <c r="G188">
        <v>18887.162700000001</v>
      </c>
      <c r="H188" t="s">
        <v>377</v>
      </c>
      <c r="I188" s="71">
        <f t="shared" si="10"/>
        <v>9.6521232123803662E-4</v>
      </c>
      <c r="J188" s="71">
        <f t="shared" si="9"/>
        <v>0.46364874203191142</v>
      </c>
      <c r="K188" s="71">
        <f t="shared" si="11"/>
        <v>2.0584765689945924E-3</v>
      </c>
      <c r="L188" s="72">
        <v>1.442307</v>
      </c>
    </row>
    <row r="189" spans="2:12" x14ac:dyDescent="0.25">
      <c r="B189" t="s">
        <v>247</v>
      </c>
      <c r="C189">
        <v>3511</v>
      </c>
      <c r="D189">
        <v>4804</v>
      </c>
      <c r="E189">
        <v>1.368271</v>
      </c>
      <c r="F189">
        <v>91106.46</v>
      </c>
      <c r="G189">
        <v>15619.9151</v>
      </c>
      <c r="H189" t="s">
        <v>247</v>
      </c>
      <c r="I189" s="71">
        <f t="shared" si="10"/>
        <v>2.1587104488931599E-3</v>
      </c>
      <c r="J189" s="71">
        <f t="shared" si="9"/>
        <v>0.1714468447133167</v>
      </c>
      <c r="K189" s="71">
        <f t="shared" si="11"/>
        <v>9.2657836330000184E-3</v>
      </c>
      <c r="L189" s="72">
        <v>1.368271</v>
      </c>
    </row>
    <row r="190" spans="2:12" x14ac:dyDescent="0.25">
      <c r="B190" t="s">
        <v>378</v>
      </c>
      <c r="C190">
        <v>2303</v>
      </c>
      <c r="D190">
        <v>5984</v>
      </c>
      <c r="E190">
        <v>2.5983489999999998</v>
      </c>
      <c r="F190">
        <v>614695.29</v>
      </c>
      <c r="G190">
        <v>39810.285799999998</v>
      </c>
      <c r="H190" t="s">
        <v>378</v>
      </c>
      <c r="I190" s="71">
        <f t="shared" si="10"/>
        <v>1.4564819502463503E-2</v>
      </c>
      <c r="J190" s="71">
        <f t="shared" si="9"/>
        <v>6.4764260354101613E-2</v>
      </c>
      <c r="K190" s="71">
        <f t="shared" si="11"/>
        <v>6.0777840235827522E-3</v>
      </c>
      <c r="L190" s="72">
        <v>2.5983489999999998</v>
      </c>
    </row>
    <row r="191" spans="2:12" x14ac:dyDescent="0.25">
      <c r="B191" t="s">
        <v>379</v>
      </c>
      <c r="C191">
        <v>92</v>
      </c>
      <c r="D191">
        <v>118</v>
      </c>
      <c r="E191">
        <v>1.282608</v>
      </c>
      <c r="F191">
        <v>30655.919999999998</v>
      </c>
      <c r="G191">
        <v>11123.5191</v>
      </c>
      <c r="H191" t="s">
        <v>379</v>
      </c>
      <c r="I191" s="71">
        <f t="shared" si="10"/>
        <v>7.2637280412862911E-4</v>
      </c>
      <c r="J191" s="71">
        <f t="shared" si="9"/>
        <v>0.36285060438571082</v>
      </c>
      <c r="K191" s="71">
        <f t="shared" si="11"/>
        <v>2.4279467224038785E-4</v>
      </c>
      <c r="L191" s="72">
        <v>1.282608</v>
      </c>
    </row>
    <row r="192" spans="2:12" x14ac:dyDescent="0.25">
      <c r="B192" t="s">
        <v>380</v>
      </c>
      <c r="C192">
        <v>4124</v>
      </c>
      <c r="D192">
        <v>6416</v>
      </c>
      <c r="E192">
        <v>1.555771</v>
      </c>
      <c r="F192">
        <v>388362.49</v>
      </c>
      <c r="G192">
        <v>72452.412500000006</v>
      </c>
      <c r="H192" t="s">
        <v>380</v>
      </c>
      <c r="I192" s="71">
        <f t="shared" si="10"/>
        <v>9.2020057098164635E-3</v>
      </c>
      <c r="J192" s="71">
        <f t="shared" si="9"/>
        <v>0.18655872893388856</v>
      </c>
      <c r="K192" s="71">
        <f t="shared" si="11"/>
        <v>1.0883535090427819E-2</v>
      </c>
      <c r="L192" s="72">
        <v>1.555771</v>
      </c>
    </row>
    <row r="193" spans="2:12" x14ac:dyDescent="0.25">
      <c r="B193" t="s">
        <v>381</v>
      </c>
      <c r="C193">
        <v>17024</v>
      </c>
      <c r="D193">
        <v>30194</v>
      </c>
      <c r="E193">
        <v>1.7736130000000001</v>
      </c>
      <c r="F193">
        <v>667616.23</v>
      </c>
      <c r="G193">
        <v>373193.76380000002</v>
      </c>
      <c r="H193" t="s">
        <v>381</v>
      </c>
      <c r="I193" s="71">
        <f t="shared" si="10"/>
        <v>1.5818747996043957E-2</v>
      </c>
      <c r="J193" s="71">
        <f t="shared" si="9"/>
        <v>0.55899444475758175</v>
      </c>
      <c r="K193" s="71">
        <f t="shared" si="11"/>
        <v>4.4927570654569156E-2</v>
      </c>
      <c r="L193" s="72">
        <v>1.7736130000000001</v>
      </c>
    </row>
    <row r="194" spans="2:12" x14ac:dyDescent="0.25">
      <c r="B194" t="s">
        <v>382</v>
      </c>
      <c r="C194">
        <v>4632</v>
      </c>
      <c r="D194">
        <v>10489</v>
      </c>
      <c r="E194">
        <v>2.2644639999999998</v>
      </c>
      <c r="F194">
        <v>722290.99</v>
      </c>
      <c r="G194">
        <v>19454.6747</v>
      </c>
      <c r="H194" t="s">
        <v>382</v>
      </c>
      <c r="I194" s="71">
        <f t="shared" si="10"/>
        <v>1.7114232154935936E-2</v>
      </c>
      <c r="J194" s="71">
        <f t="shared" si="9"/>
        <v>2.6934677255215381E-2</v>
      </c>
      <c r="K194" s="71">
        <f t="shared" si="11"/>
        <v>1.2224183932798657E-2</v>
      </c>
      <c r="L194" s="72">
        <v>2.2644639999999998</v>
      </c>
    </row>
    <row r="195" spans="2:12" x14ac:dyDescent="0.25">
      <c r="B195" t="s">
        <v>383</v>
      </c>
      <c r="C195">
        <v>15347</v>
      </c>
      <c r="D195">
        <v>28013</v>
      </c>
      <c r="E195">
        <v>1.825307</v>
      </c>
      <c r="F195">
        <v>907322.21</v>
      </c>
      <c r="G195">
        <v>473040.73269999999</v>
      </c>
      <c r="H195" t="s">
        <v>383</v>
      </c>
      <c r="I195" s="71">
        <f>F195/$F$213</f>
        <v>2.1498430904239214E-2</v>
      </c>
      <c r="J195" s="71">
        <f t="shared" si="9"/>
        <v>0.52135914616264056</v>
      </c>
      <c r="K195" s="71">
        <f t="shared" si="11"/>
        <v>4.0501846031230783E-2</v>
      </c>
      <c r="L195" s="72">
        <v>1.825307</v>
      </c>
    </row>
    <row r="196" spans="2:12" x14ac:dyDescent="0.25">
      <c r="B196" t="s">
        <v>244</v>
      </c>
      <c r="C196">
        <v>15887</v>
      </c>
      <c r="D196">
        <v>23600</v>
      </c>
      <c r="E196">
        <v>1.4854909999999999</v>
      </c>
      <c r="F196">
        <v>393271.35</v>
      </c>
      <c r="G196">
        <v>121093.3002</v>
      </c>
      <c r="H196" t="s">
        <v>244</v>
      </c>
      <c r="I196" s="71">
        <f t="shared" si="10"/>
        <v>9.3183180698198451E-3</v>
      </c>
      <c r="J196" s="71">
        <f t="shared" si="9"/>
        <v>0.30791284490975507</v>
      </c>
      <c r="K196" s="71">
        <f t="shared" si="11"/>
        <v>4.1926945194380887E-2</v>
      </c>
      <c r="L196" s="72">
        <v>1.4854909999999999</v>
      </c>
    </row>
    <row r="197" spans="2:12" x14ac:dyDescent="0.25">
      <c r="B197" t="s">
        <v>384</v>
      </c>
      <c r="C197">
        <v>4228</v>
      </c>
      <c r="D197">
        <v>14358</v>
      </c>
      <c r="E197">
        <v>3.395931</v>
      </c>
      <c r="F197">
        <v>1259822.8400000001</v>
      </c>
      <c r="G197">
        <v>278296.20610000001</v>
      </c>
      <c r="H197" t="s">
        <v>384</v>
      </c>
      <c r="I197" s="71">
        <f t="shared" si="10"/>
        <v>2.9850712325583229E-2</v>
      </c>
      <c r="J197" s="71">
        <f t="shared" si="9"/>
        <v>0.22090106423217409</v>
      </c>
      <c r="K197" s="71">
        <f t="shared" si="11"/>
        <v>1.1157998632960433E-2</v>
      </c>
      <c r="L197" s="72">
        <v>3.395931</v>
      </c>
    </row>
    <row r="198" spans="2:12" x14ac:dyDescent="0.25">
      <c r="B198" t="s">
        <v>385</v>
      </c>
      <c r="C198">
        <v>13529</v>
      </c>
      <c r="D198">
        <v>22649</v>
      </c>
      <c r="E198">
        <v>1.674107</v>
      </c>
      <c r="F198">
        <v>641556.73</v>
      </c>
      <c r="G198">
        <v>207828.83480000001</v>
      </c>
      <c r="H198" t="s">
        <v>385</v>
      </c>
      <c r="I198" s="71">
        <f t="shared" si="10"/>
        <v>1.5201284482008495E-2</v>
      </c>
      <c r="J198" s="71">
        <f t="shared" si="9"/>
        <v>0.32394459458012392</v>
      </c>
      <c r="K198" s="71">
        <f t="shared" si="11"/>
        <v>3.5704012181958775E-2</v>
      </c>
      <c r="L198" s="72">
        <v>1.674107</v>
      </c>
    </row>
    <row r="199" spans="2:12" x14ac:dyDescent="0.25">
      <c r="B199" t="s">
        <v>386</v>
      </c>
      <c r="C199">
        <v>30516</v>
      </c>
      <c r="D199">
        <v>71689</v>
      </c>
      <c r="E199">
        <v>2.3492259999999998</v>
      </c>
      <c r="F199">
        <v>1741437.25</v>
      </c>
      <c r="G199">
        <v>712314.24280000001</v>
      </c>
      <c r="H199" t="s">
        <v>386</v>
      </c>
      <c r="I199" s="71">
        <f t="shared" si="10"/>
        <v>4.1262263813858752E-2</v>
      </c>
      <c r="J199" s="71">
        <f t="shared" si="9"/>
        <v>0.40903813375991582</v>
      </c>
      <c r="K199" s="71">
        <f t="shared" si="11"/>
        <v>8.05339371531269E-2</v>
      </c>
      <c r="L199" s="72">
        <v>2.3492259999999998</v>
      </c>
    </row>
    <row r="200" spans="2:12" x14ac:dyDescent="0.25">
      <c r="B200" t="s">
        <v>387</v>
      </c>
      <c r="C200">
        <v>1548</v>
      </c>
      <c r="D200">
        <v>2815</v>
      </c>
      <c r="E200">
        <v>1.8184750000000001</v>
      </c>
      <c r="F200">
        <v>113611.86</v>
      </c>
      <c r="G200">
        <v>45877.323799999998</v>
      </c>
      <c r="H200" t="s">
        <v>387</v>
      </c>
      <c r="I200" s="71">
        <f t="shared" si="10"/>
        <v>2.6919617917344919E-3</v>
      </c>
      <c r="J200" s="71">
        <f t="shared" si="9"/>
        <v>0.40380752326385644</v>
      </c>
      <c r="K200" s="71">
        <f t="shared" si="11"/>
        <v>4.0852842676969607E-3</v>
      </c>
      <c r="L200" s="72">
        <v>1.8184750000000001</v>
      </c>
    </row>
    <row r="201" spans="2:12" x14ac:dyDescent="0.25">
      <c r="B201" t="s">
        <v>388</v>
      </c>
      <c r="C201">
        <v>14802</v>
      </c>
      <c r="D201">
        <v>27017</v>
      </c>
      <c r="E201">
        <v>1.825226</v>
      </c>
      <c r="F201">
        <v>1755692.58</v>
      </c>
      <c r="G201">
        <v>630381.29850000003</v>
      </c>
      <c r="H201" t="s">
        <v>388</v>
      </c>
      <c r="I201" s="71">
        <f t="shared" si="10"/>
        <v>4.1600034920577421E-2</v>
      </c>
      <c r="J201" s="71">
        <f t="shared" si="9"/>
        <v>0.35904993031297083</v>
      </c>
      <c r="K201" s="71">
        <f t="shared" si="11"/>
        <v>3.906355150545892E-2</v>
      </c>
      <c r="L201" s="72">
        <v>1.825226</v>
      </c>
    </row>
    <row r="202" spans="2:12" x14ac:dyDescent="0.25">
      <c r="B202" t="s">
        <v>389</v>
      </c>
      <c r="C202">
        <v>7381</v>
      </c>
      <c r="D202">
        <v>14444</v>
      </c>
      <c r="E202">
        <v>1.9569160000000001</v>
      </c>
      <c r="F202">
        <v>712392.21</v>
      </c>
      <c r="G202">
        <v>273994.01439999999</v>
      </c>
      <c r="H202" t="s">
        <v>389</v>
      </c>
      <c r="I202" s="71">
        <f t="shared" si="10"/>
        <v>1.6879686769051175E-2</v>
      </c>
      <c r="J202" s="71">
        <f t="shared" si="9"/>
        <v>0.3846111882666432</v>
      </c>
      <c r="K202" s="71">
        <f t="shared" si="11"/>
        <v>1.9478994302242422E-2</v>
      </c>
      <c r="L202" s="72">
        <v>1.9569160000000001</v>
      </c>
    </row>
    <row r="203" spans="2:12" x14ac:dyDescent="0.25">
      <c r="B203" t="s">
        <v>390</v>
      </c>
      <c r="C203">
        <v>12584</v>
      </c>
      <c r="D203">
        <v>23013</v>
      </c>
      <c r="E203">
        <v>1.8287500000000001</v>
      </c>
      <c r="F203">
        <v>737147.74</v>
      </c>
      <c r="G203">
        <v>289074.27919999999</v>
      </c>
      <c r="H203" t="s">
        <v>390</v>
      </c>
      <c r="I203" s="71">
        <f t="shared" si="10"/>
        <v>1.7466253531483695E-2</v>
      </c>
      <c r="J203" s="71">
        <f t="shared" si="9"/>
        <v>0.39215243229260932</v>
      </c>
      <c r="K203" s="71">
        <f>C203/$C$213</f>
        <v>3.321008864644609E-2</v>
      </c>
      <c r="L203" s="72">
        <v>1.8287500000000001</v>
      </c>
    </row>
    <row r="204" spans="2:12" x14ac:dyDescent="0.25">
      <c r="B204" t="s">
        <v>391</v>
      </c>
      <c r="C204">
        <v>5322</v>
      </c>
      <c r="D204">
        <v>7192</v>
      </c>
      <c r="E204">
        <v>1.3513710000000001</v>
      </c>
      <c r="F204">
        <v>179541.53</v>
      </c>
      <c r="G204">
        <v>69545.950299999997</v>
      </c>
      <c r="H204" t="s">
        <v>391</v>
      </c>
      <c r="I204" s="71">
        <f t="shared" si="10"/>
        <v>4.2541239866115384E-3</v>
      </c>
      <c r="J204" s="71">
        <f t="shared" si="9"/>
        <v>0.38735300016659097</v>
      </c>
      <c r="K204" s="71">
        <f t="shared" si="11"/>
        <v>1.4045143974601566E-2</v>
      </c>
      <c r="L204" s="72">
        <v>1.3513710000000001</v>
      </c>
    </row>
    <row r="205" spans="2:12" x14ac:dyDescent="0.25">
      <c r="B205" t="s">
        <v>392</v>
      </c>
      <c r="C205">
        <v>11420</v>
      </c>
      <c r="D205">
        <v>19367</v>
      </c>
      <c r="E205">
        <v>1.6958839999999999</v>
      </c>
      <c r="F205">
        <v>510373.57</v>
      </c>
      <c r="G205">
        <v>214916.04319999999</v>
      </c>
      <c r="H205" t="s">
        <v>392</v>
      </c>
      <c r="I205" s="71">
        <f t="shared" si="10"/>
        <v>1.2092981753411388E-2</v>
      </c>
      <c r="J205" s="71">
        <f t="shared" si="9"/>
        <v>0.42109555790673092</v>
      </c>
      <c r="K205" s="71">
        <f t="shared" si="11"/>
        <v>3.0138208228100316E-2</v>
      </c>
      <c r="L205" s="72">
        <v>1.6958839999999999</v>
      </c>
    </row>
    <row r="206" spans="2:12" x14ac:dyDescent="0.25">
      <c r="B206" t="s">
        <v>245</v>
      </c>
      <c r="C206">
        <v>9530</v>
      </c>
      <c r="D206">
        <v>13579</v>
      </c>
      <c r="E206">
        <v>1.424868</v>
      </c>
      <c r="F206">
        <v>100186.2</v>
      </c>
      <c r="G206">
        <v>36630.083400000003</v>
      </c>
      <c r="H206" t="s">
        <v>245</v>
      </c>
      <c r="I206" s="71">
        <f t="shared" si="10"/>
        <v>2.373849195489539E-3</v>
      </c>
      <c r="J206" s="71">
        <f t="shared" si="9"/>
        <v>0.36562004946789084</v>
      </c>
      <c r="K206" s="71">
        <f t="shared" si="11"/>
        <v>2.5150361157074957E-2</v>
      </c>
      <c r="L206" s="72">
        <v>1.424868</v>
      </c>
    </row>
    <row r="207" spans="2:12" x14ac:dyDescent="0.25">
      <c r="B207" t="s">
        <v>393</v>
      </c>
      <c r="C207">
        <v>19746</v>
      </c>
      <c r="D207">
        <v>85216</v>
      </c>
      <c r="E207">
        <v>4.3156080000000001</v>
      </c>
      <c r="F207">
        <v>6547577.5499999998</v>
      </c>
      <c r="G207">
        <v>846714.60380000004</v>
      </c>
      <c r="H207" t="s">
        <v>393</v>
      </c>
      <c r="I207" s="71">
        <f t="shared" si="10"/>
        <v>0.15514074492767335</v>
      </c>
      <c r="J207" s="71">
        <f t="shared" si="9"/>
        <v>0.12931723180583024</v>
      </c>
      <c r="K207" s="71">
        <f t="shared" si="11"/>
        <v>5.2111126065855419E-2</v>
      </c>
      <c r="L207" s="72">
        <v>4.3156080000000001</v>
      </c>
    </row>
    <row r="208" spans="2:12" x14ac:dyDescent="0.25">
      <c r="B208" t="s">
        <v>394</v>
      </c>
      <c r="C208">
        <v>196</v>
      </c>
      <c r="D208">
        <v>346</v>
      </c>
      <c r="E208">
        <v>1.765306</v>
      </c>
      <c r="F208">
        <v>261320.43</v>
      </c>
      <c r="G208">
        <v>19426.542799999999</v>
      </c>
      <c r="H208" t="s">
        <v>394</v>
      </c>
      <c r="I208" s="71">
        <f t="shared" si="10"/>
        <v>6.1918237493834519E-3</v>
      </c>
      <c r="J208" s="71">
        <f t="shared" si="9"/>
        <v>7.4339931248391097E-2</v>
      </c>
      <c r="K208" s="71">
        <f t="shared" si="11"/>
        <v>5.1725821477300021E-4</v>
      </c>
      <c r="L208" s="72">
        <v>1.765306</v>
      </c>
    </row>
    <row r="209" spans="1:13" x14ac:dyDescent="0.25">
      <c r="B209" t="s">
        <v>240</v>
      </c>
      <c r="C209">
        <v>26510</v>
      </c>
      <c r="D209">
        <v>53492</v>
      </c>
      <c r="E209">
        <v>2.0178039999999999</v>
      </c>
      <c r="F209">
        <v>1130062.4099999999</v>
      </c>
      <c r="G209">
        <v>560089.12639999995</v>
      </c>
      <c r="H209" t="s">
        <v>240</v>
      </c>
      <c r="I209" s="71">
        <f t="shared" si="10"/>
        <v>2.6776120292330376E-2</v>
      </c>
      <c r="J209" s="71">
        <f t="shared" si="9"/>
        <v>0.49562672065164964</v>
      </c>
      <c r="K209" s="71">
        <f t="shared" si="11"/>
        <v>6.9961812620572619E-2</v>
      </c>
      <c r="L209" s="72">
        <v>2.0178039999999999</v>
      </c>
    </row>
    <row r="210" spans="1:13" x14ac:dyDescent="0.25">
      <c r="B210" t="s">
        <v>238</v>
      </c>
      <c r="C210">
        <v>21923</v>
      </c>
      <c r="D210">
        <v>47189</v>
      </c>
      <c r="E210">
        <v>2.152488</v>
      </c>
      <c r="F210">
        <v>4305815.82</v>
      </c>
      <c r="G210">
        <v>1841217.2287999999</v>
      </c>
      <c r="H210" t="s">
        <v>238</v>
      </c>
      <c r="I210" s="71">
        <f t="shared" si="10"/>
        <v>0.10202360624749847</v>
      </c>
      <c r="J210" s="71">
        <f t="shared" si="9"/>
        <v>0.42761170142200827</v>
      </c>
      <c r="K210" s="71">
        <f t="shared" si="11"/>
        <v>5.7856386951369812E-2</v>
      </c>
      <c r="L210" s="72">
        <v>2.152488</v>
      </c>
    </row>
    <row r="211" spans="1:13" x14ac:dyDescent="0.25">
      <c r="B211" t="s">
        <v>395</v>
      </c>
      <c r="C211">
        <v>1614</v>
      </c>
      <c r="D211">
        <v>7105</v>
      </c>
      <c r="E211">
        <v>4.4021059999999999</v>
      </c>
      <c r="F211">
        <v>1077453.8</v>
      </c>
      <c r="G211">
        <v>-49199.7592</v>
      </c>
      <c r="H211" t="s">
        <v>395</v>
      </c>
      <c r="I211" s="71">
        <f t="shared" si="10"/>
        <v>2.5529592262279105E-2</v>
      </c>
      <c r="J211" s="71">
        <f t="shared" si="9"/>
        <v>-4.5662987313237931E-2</v>
      </c>
      <c r="K211" s="71">
        <f t="shared" si="11"/>
        <v>4.2594630543041955E-3</v>
      </c>
      <c r="L211" s="72">
        <v>4.4021059999999999</v>
      </c>
    </row>
    <row r="212" spans="1:13" x14ac:dyDescent="0.25">
      <c r="B212" t="s">
        <v>396</v>
      </c>
      <c r="C212">
        <v>12</v>
      </c>
      <c r="D212">
        <v>12</v>
      </c>
      <c r="E212">
        <v>1</v>
      </c>
      <c r="F212">
        <v>419.52</v>
      </c>
      <c r="G212">
        <v>419.52</v>
      </c>
      <c r="H212" t="s">
        <v>396</v>
      </c>
      <c r="I212" s="71">
        <f t="shared" si="10"/>
        <v>9.9402633745143682E-6</v>
      </c>
      <c r="J212" s="71">
        <f t="shared" si="9"/>
        <v>1</v>
      </c>
      <c r="K212" s="71">
        <f t="shared" si="11"/>
        <v>3.1668870292224499E-5</v>
      </c>
      <c r="L212" s="72">
        <v>1</v>
      </c>
    </row>
    <row r="213" spans="1:13" x14ac:dyDescent="0.25">
      <c r="A213" s="73" t="s">
        <v>402</v>
      </c>
      <c r="B213" s="73"/>
      <c r="C213" s="73">
        <v>378921</v>
      </c>
      <c r="D213" s="73">
        <v>767576</v>
      </c>
      <c r="E213" s="73">
        <v>99.890631999999997</v>
      </c>
      <c r="F213" s="73">
        <v>42204113.130000003</v>
      </c>
      <c r="G213" s="73">
        <v>13538676.070699999</v>
      </c>
      <c r="H213" s="73"/>
      <c r="I213" s="74"/>
      <c r="J213" s="74"/>
      <c r="K213" s="74"/>
      <c r="L213" s="75"/>
      <c r="M213" s="73"/>
    </row>
    <row r="214" spans="1:13" x14ac:dyDescent="0.25">
      <c r="A214">
        <v>2019</v>
      </c>
      <c r="B214" t="s">
        <v>239</v>
      </c>
      <c r="C214">
        <v>12659</v>
      </c>
      <c r="D214">
        <v>17594</v>
      </c>
      <c r="E214">
        <v>1.3898410000000001</v>
      </c>
      <c r="F214">
        <v>2607002.15</v>
      </c>
      <c r="G214">
        <v>1523452.1379</v>
      </c>
      <c r="H214" t="s">
        <v>239</v>
      </c>
      <c r="I214" s="71">
        <f>F214/$F$266</f>
        <v>9.3457813278254323E-2</v>
      </c>
      <c r="J214" s="71">
        <f t="shared" ref="J214:J266" si="12">G214/F214</f>
        <v>0.58436934465128842</v>
      </c>
      <c r="K214" s="71">
        <f t="shared" ref="K214:K265" si="13">C214/$C$266</f>
        <v>4.4988023569047499E-2</v>
      </c>
      <c r="L214" s="72">
        <v>1.3898410000000001</v>
      </c>
    </row>
    <row r="215" spans="1:13" x14ac:dyDescent="0.25">
      <c r="B215" t="s">
        <v>356</v>
      </c>
      <c r="C215">
        <v>1540</v>
      </c>
      <c r="D215">
        <v>2567</v>
      </c>
      <c r="E215">
        <v>1.6668829999999999</v>
      </c>
      <c r="F215">
        <v>235655.57</v>
      </c>
      <c r="G215">
        <v>50214.411399999997</v>
      </c>
      <c r="H215" t="s">
        <v>356</v>
      </c>
      <c r="I215" s="71">
        <f t="shared" ref="I215:I265" si="14">F215/$F$266</f>
        <v>8.4479616785281871E-3</v>
      </c>
      <c r="J215" s="71">
        <f t="shared" si="12"/>
        <v>0.21308391479989205</v>
      </c>
      <c r="K215" s="71">
        <f t="shared" si="13"/>
        <v>5.4729090999552218E-3</v>
      </c>
      <c r="L215" s="72">
        <v>1.6668829999999999</v>
      </c>
    </row>
    <row r="216" spans="1:13" x14ac:dyDescent="0.25">
      <c r="B216" t="s">
        <v>357</v>
      </c>
      <c r="C216">
        <v>6963</v>
      </c>
      <c r="D216">
        <v>10877</v>
      </c>
      <c r="E216">
        <v>1.562114</v>
      </c>
      <c r="F216">
        <v>1221796.5</v>
      </c>
      <c r="G216">
        <v>415224.57799999998</v>
      </c>
      <c r="H216" t="s">
        <v>357</v>
      </c>
      <c r="I216" s="71">
        <f t="shared" si="14"/>
        <v>4.3799898347235605E-2</v>
      </c>
      <c r="J216" s="71">
        <f t="shared" si="12"/>
        <v>0.33984757527133197</v>
      </c>
      <c r="K216" s="71">
        <f t="shared" si="13"/>
        <v>2.4745367573368968E-2</v>
      </c>
      <c r="L216" s="72">
        <v>1.562114</v>
      </c>
    </row>
    <row r="217" spans="1:13" x14ac:dyDescent="0.25">
      <c r="B217" t="s">
        <v>358</v>
      </c>
      <c r="C217">
        <v>3659</v>
      </c>
      <c r="D217">
        <v>6558</v>
      </c>
      <c r="E217">
        <v>1.792292</v>
      </c>
      <c r="F217">
        <v>470310.40000000002</v>
      </c>
      <c r="G217">
        <v>111237.4127</v>
      </c>
      <c r="H217" t="s">
        <v>358</v>
      </c>
      <c r="I217" s="71">
        <f t="shared" si="14"/>
        <v>1.686004806172527E-2</v>
      </c>
      <c r="J217" s="71">
        <f t="shared" si="12"/>
        <v>0.23651914288946194</v>
      </c>
      <c r="K217" s="71">
        <f t="shared" si="13"/>
        <v>1.3003489868010492E-2</v>
      </c>
      <c r="L217" s="72">
        <v>1.792292</v>
      </c>
    </row>
    <row r="218" spans="1:13" x14ac:dyDescent="0.25">
      <c r="B218" t="s">
        <v>359</v>
      </c>
      <c r="C218">
        <v>2492</v>
      </c>
      <c r="D218">
        <v>3355</v>
      </c>
      <c r="E218">
        <v>1.3463080000000001</v>
      </c>
      <c r="F218">
        <v>233672.22</v>
      </c>
      <c r="G218">
        <v>59570.5622</v>
      </c>
      <c r="H218" t="s">
        <v>359</v>
      </c>
      <c r="I218" s="71">
        <f t="shared" si="14"/>
        <v>8.3768610260160949E-3</v>
      </c>
      <c r="J218" s="71">
        <f t="shared" si="12"/>
        <v>0.25493215325296265</v>
      </c>
      <c r="K218" s="71">
        <f t="shared" si="13"/>
        <v>8.8561619981093586E-3</v>
      </c>
      <c r="L218" s="72">
        <v>1.3463080000000001</v>
      </c>
    </row>
    <row r="219" spans="1:13" x14ac:dyDescent="0.25">
      <c r="B219" t="s">
        <v>360</v>
      </c>
      <c r="C219">
        <v>1780</v>
      </c>
      <c r="D219">
        <v>2715</v>
      </c>
      <c r="E219">
        <v>1.52528</v>
      </c>
      <c r="F219">
        <v>174530.63</v>
      </c>
      <c r="G219">
        <v>76289.394</v>
      </c>
      <c r="H219" t="s">
        <v>360</v>
      </c>
      <c r="I219" s="71">
        <f t="shared" si="14"/>
        <v>6.2567079317046572E-3</v>
      </c>
      <c r="J219" s="71">
        <f t="shared" si="12"/>
        <v>0.43711177803002255</v>
      </c>
      <c r="K219" s="71">
        <f t="shared" si="13"/>
        <v>6.3258299986495422E-3</v>
      </c>
      <c r="L219" s="72">
        <v>1.52528</v>
      </c>
    </row>
    <row r="220" spans="1:13" x14ac:dyDescent="0.25">
      <c r="B220" t="s">
        <v>361</v>
      </c>
      <c r="C220">
        <v>3930</v>
      </c>
      <c r="D220">
        <v>5222</v>
      </c>
      <c r="E220">
        <v>1.3287530000000001</v>
      </c>
      <c r="F220">
        <v>265989.88</v>
      </c>
      <c r="G220">
        <v>128813.8603</v>
      </c>
      <c r="H220" t="s">
        <v>361</v>
      </c>
      <c r="I220" s="71">
        <f t="shared" si="14"/>
        <v>9.5354092972057113E-3</v>
      </c>
      <c r="J220" s="71">
        <f t="shared" si="12"/>
        <v>0.48428105723420756</v>
      </c>
      <c r="K220" s="71">
        <f t="shared" si="13"/>
        <v>1.3966579716119493E-2</v>
      </c>
      <c r="L220" s="72">
        <v>1.3287530000000001</v>
      </c>
    </row>
    <row r="221" spans="1:13" x14ac:dyDescent="0.25">
      <c r="B221" t="s">
        <v>362</v>
      </c>
      <c r="C221">
        <v>3118</v>
      </c>
      <c r="D221">
        <v>5570</v>
      </c>
      <c r="E221">
        <v>1.7864009999999999</v>
      </c>
      <c r="F221">
        <v>811022.06</v>
      </c>
      <c r="G221">
        <v>226341.9626</v>
      </c>
      <c r="H221" t="s">
        <v>362</v>
      </c>
      <c r="I221" s="71">
        <f t="shared" si="14"/>
        <v>2.9074141058159537E-2</v>
      </c>
      <c r="J221" s="71">
        <f t="shared" si="12"/>
        <v>0.27908237489865562</v>
      </c>
      <c r="K221" s="71">
        <f t="shared" si="13"/>
        <v>1.1080864008870378E-2</v>
      </c>
      <c r="L221" s="72">
        <v>1.7864009999999999</v>
      </c>
    </row>
    <row r="222" spans="1:13" x14ac:dyDescent="0.25">
      <c r="B222" t="s">
        <v>363</v>
      </c>
      <c r="C222">
        <v>346</v>
      </c>
      <c r="D222">
        <v>483</v>
      </c>
      <c r="E222">
        <v>1.395953</v>
      </c>
      <c r="F222">
        <v>14494.82</v>
      </c>
      <c r="G222">
        <v>1915.1971000000001</v>
      </c>
      <c r="H222" t="s">
        <v>363</v>
      </c>
      <c r="I222" s="71">
        <f t="shared" si="14"/>
        <v>5.1962142841420608E-4</v>
      </c>
      <c r="J222" s="71">
        <f t="shared" si="12"/>
        <v>0.13212976083869962</v>
      </c>
      <c r="K222" s="71">
        <f t="shared" si="13"/>
        <v>1.2296276289509784E-3</v>
      </c>
      <c r="L222" s="72">
        <v>1.395953</v>
      </c>
    </row>
    <row r="223" spans="1:13" x14ac:dyDescent="0.25">
      <c r="B223" t="s">
        <v>243</v>
      </c>
      <c r="C223">
        <v>2911</v>
      </c>
      <c r="D223">
        <v>3359</v>
      </c>
      <c r="E223">
        <v>1.153899</v>
      </c>
      <c r="F223">
        <v>93591.039999999994</v>
      </c>
      <c r="G223">
        <v>50193.814400000003</v>
      </c>
      <c r="H223" t="s">
        <v>243</v>
      </c>
      <c r="I223" s="71">
        <f t="shared" si="14"/>
        <v>3.3551234090227473E-3</v>
      </c>
      <c r="J223" s="71">
        <f t="shared" si="12"/>
        <v>0.5363100399354469</v>
      </c>
      <c r="K223" s="71">
        <f t="shared" si="13"/>
        <v>1.0345219733746526E-2</v>
      </c>
      <c r="L223" s="72">
        <v>1.153899</v>
      </c>
    </row>
    <row r="224" spans="1:13" x14ac:dyDescent="0.25">
      <c r="B224" t="s">
        <v>364</v>
      </c>
      <c r="C224">
        <v>757</v>
      </c>
      <c r="D224">
        <v>1353</v>
      </c>
      <c r="E224">
        <v>1.787318</v>
      </c>
      <c r="F224">
        <v>98069.64</v>
      </c>
      <c r="G224">
        <v>8305.1969000000008</v>
      </c>
      <c r="H224" t="s">
        <v>364</v>
      </c>
      <c r="I224" s="71">
        <f t="shared" si="14"/>
        <v>3.5156756979988E-3</v>
      </c>
      <c r="J224" s="71">
        <f t="shared" si="12"/>
        <v>8.4686727717161001E-2</v>
      </c>
      <c r="K224" s="71">
        <f t="shared" si="13"/>
        <v>2.6902546679650019E-3</v>
      </c>
      <c r="L224" s="72">
        <v>1.787318</v>
      </c>
    </row>
    <row r="225" spans="2:12" x14ac:dyDescent="0.25">
      <c r="B225" t="s">
        <v>399</v>
      </c>
      <c r="C225">
        <v>25</v>
      </c>
      <c r="D225">
        <v>74</v>
      </c>
      <c r="E225">
        <v>2.96</v>
      </c>
      <c r="F225">
        <v>14673.21</v>
      </c>
      <c r="G225">
        <v>-587.41560000000004</v>
      </c>
      <c r="H225" t="s">
        <v>399</v>
      </c>
      <c r="I225" s="71">
        <f t="shared" si="14"/>
        <v>5.2601649000274674E-4</v>
      </c>
      <c r="J225" s="71">
        <f t="shared" si="12"/>
        <v>-4.0033203368588066E-2</v>
      </c>
      <c r="K225" s="71">
        <f t="shared" si="13"/>
        <v>8.884592694732503E-5</v>
      </c>
      <c r="L225" s="72">
        <v>2.96</v>
      </c>
    </row>
    <row r="226" spans="2:12" x14ac:dyDescent="0.25">
      <c r="B226" t="s">
        <v>241</v>
      </c>
      <c r="C226">
        <v>4145</v>
      </c>
      <c r="D226">
        <v>5636</v>
      </c>
      <c r="E226">
        <v>1.35971</v>
      </c>
      <c r="F226">
        <v>160614.95000000001</v>
      </c>
      <c r="G226">
        <v>65017.137000000002</v>
      </c>
      <c r="H226" t="s">
        <v>241</v>
      </c>
      <c r="I226" s="71">
        <f t="shared" si="14"/>
        <v>5.7578479583517634E-3</v>
      </c>
      <c r="J226" s="71">
        <f t="shared" si="12"/>
        <v>0.40480127783870679</v>
      </c>
      <c r="K226" s="71">
        <f t="shared" si="13"/>
        <v>1.4730654687866489E-2</v>
      </c>
      <c r="L226" s="72">
        <v>1.35971</v>
      </c>
    </row>
    <row r="227" spans="2:12" x14ac:dyDescent="0.25">
      <c r="B227" t="s">
        <v>246</v>
      </c>
      <c r="C227">
        <v>1659</v>
      </c>
      <c r="D227">
        <v>1873</v>
      </c>
      <c r="E227">
        <v>1.1289929999999999</v>
      </c>
      <c r="F227">
        <v>61599.56</v>
      </c>
      <c r="G227">
        <v>28400.6574</v>
      </c>
      <c r="H227" t="s">
        <v>246</v>
      </c>
      <c r="I227" s="71">
        <f t="shared" si="14"/>
        <v>2.2082682887325676E-3</v>
      </c>
      <c r="J227" s="71">
        <f t="shared" si="12"/>
        <v>0.46105292635207135</v>
      </c>
      <c r="K227" s="71">
        <f t="shared" si="13"/>
        <v>5.895815712224489E-3</v>
      </c>
      <c r="L227" s="72">
        <v>1.1289929999999999</v>
      </c>
    </row>
    <row r="228" spans="2:12" x14ac:dyDescent="0.25">
      <c r="B228" t="s">
        <v>365</v>
      </c>
      <c r="C228">
        <v>550</v>
      </c>
      <c r="D228">
        <v>640</v>
      </c>
      <c r="E228">
        <v>1.1636359999999999</v>
      </c>
      <c r="F228">
        <v>928848.89</v>
      </c>
      <c r="G228">
        <v>100989.68339999999</v>
      </c>
      <c r="H228" t="s">
        <v>365</v>
      </c>
      <c r="I228" s="71">
        <f t="shared" si="14"/>
        <v>3.3298087661850911E-2</v>
      </c>
      <c r="J228" s="71">
        <f t="shared" si="12"/>
        <v>0.10872563286370508</v>
      </c>
      <c r="K228" s="71">
        <f t="shared" si="13"/>
        <v>1.9546103928411505E-3</v>
      </c>
      <c r="L228" s="72">
        <v>1.1636359999999999</v>
      </c>
    </row>
    <row r="229" spans="2:12" x14ac:dyDescent="0.25">
      <c r="B229" t="s">
        <v>366</v>
      </c>
      <c r="C229">
        <v>1200</v>
      </c>
      <c r="D229">
        <v>3946</v>
      </c>
      <c r="E229">
        <v>3.2883330000000002</v>
      </c>
      <c r="F229">
        <v>379283.5</v>
      </c>
      <c r="G229">
        <v>11249.7667</v>
      </c>
      <c r="H229" t="s">
        <v>366</v>
      </c>
      <c r="I229" s="71">
        <f t="shared" si="14"/>
        <v>1.3596845910741876E-2</v>
      </c>
      <c r="J229" s="71">
        <f t="shared" si="12"/>
        <v>2.9660575005240143E-2</v>
      </c>
      <c r="K229" s="71">
        <f t="shared" si="13"/>
        <v>4.2646044934716012E-3</v>
      </c>
      <c r="L229" s="72">
        <v>3.2883330000000002</v>
      </c>
    </row>
    <row r="230" spans="2:12" x14ac:dyDescent="0.25">
      <c r="B230" t="s">
        <v>367</v>
      </c>
      <c r="C230">
        <v>1</v>
      </c>
      <c r="D230">
        <v>5</v>
      </c>
      <c r="E230">
        <v>5</v>
      </c>
      <c r="F230">
        <v>113.4</v>
      </c>
      <c r="G230">
        <v>35.393799999999999</v>
      </c>
      <c r="H230" t="s">
        <v>367</v>
      </c>
      <c r="I230" s="71">
        <f t="shared" si="14"/>
        <v>4.0652502053955123E-6</v>
      </c>
      <c r="J230" s="71">
        <f t="shared" si="12"/>
        <v>0.31211463844797177</v>
      </c>
      <c r="K230" s="71">
        <f t="shared" si="13"/>
        <v>3.5538370778930009E-6</v>
      </c>
      <c r="L230" s="72">
        <v>5</v>
      </c>
    </row>
    <row r="231" spans="2:12" x14ac:dyDescent="0.25">
      <c r="B231" t="s">
        <v>368</v>
      </c>
      <c r="C231">
        <v>782</v>
      </c>
      <c r="D231">
        <v>1023</v>
      </c>
      <c r="E231">
        <v>1.308184</v>
      </c>
      <c r="F231">
        <v>33191.78</v>
      </c>
      <c r="G231">
        <v>4465.1490999999996</v>
      </c>
      <c r="H231" t="s">
        <v>368</v>
      </c>
      <c r="I231" s="71">
        <f t="shared" si="14"/>
        <v>1.189884395612369E-3</v>
      </c>
      <c r="J231" s="71">
        <f t="shared" si="12"/>
        <v>0.13452575005016301</v>
      </c>
      <c r="K231" s="71">
        <f t="shared" si="13"/>
        <v>2.7791005949123269E-3</v>
      </c>
      <c r="L231" s="72">
        <v>1.308184</v>
      </c>
    </row>
    <row r="232" spans="2:12" x14ac:dyDescent="0.25">
      <c r="B232" t="s">
        <v>369</v>
      </c>
      <c r="C232">
        <v>17668</v>
      </c>
      <c r="D232">
        <v>30475</v>
      </c>
      <c r="E232">
        <v>1.724869</v>
      </c>
      <c r="F232">
        <v>754380.06</v>
      </c>
      <c r="G232">
        <v>405452.34889999998</v>
      </c>
      <c r="H232" t="s">
        <v>369</v>
      </c>
      <c r="I232" s="71">
        <f t="shared" si="14"/>
        <v>2.7043595183961894E-2</v>
      </c>
      <c r="J232" s="71">
        <f t="shared" si="12"/>
        <v>0.53746429737286527</v>
      </c>
      <c r="K232" s="71">
        <f t="shared" si="13"/>
        <v>6.2789193492213541E-2</v>
      </c>
      <c r="L232" s="72">
        <v>1.724869</v>
      </c>
    </row>
    <row r="233" spans="2:12" x14ac:dyDescent="0.25">
      <c r="B233" t="s">
        <v>370</v>
      </c>
      <c r="C233">
        <v>18281</v>
      </c>
      <c r="D233">
        <v>34281</v>
      </c>
      <c r="E233">
        <v>1.8752249999999999</v>
      </c>
      <c r="F233">
        <v>827696.82</v>
      </c>
      <c r="G233">
        <v>471973.72810000001</v>
      </c>
      <c r="H233" t="s">
        <v>370</v>
      </c>
      <c r="I233" s="71">
        <f t="shared" si="14"/>
        <v>2.9671910648238198E-2</v>
      </c>
      <c r="J233" s="71">
        <f t="shared" si="12"/>
        <v>0.57022537322301181</v>
      </c>
      <c r="K233" s="71">
        <f t="shared" si="13"/>
        <v>6.4967695620961954E-2</v>
      </c>
      <c r="L233" s="72">
        <v>1.8752249999999999</v>
      </c>
    </row>
    <row r="234" spans="2:12" x14ac:dyDescent="0.25">
      <c r="B234" t="s">
        <v>371</v>
      </c>
      <c r="C234">
        <v>3</v>
      </c>
      <c r="D234">
        <v>3</v>
      </c>
      <c r="E234">
        <v>1</v>
      </c>
      <c r="F234">
        <v>89.39</v>
      </c>
      <c r="G234">
        <v>-11.61</v>
      </c>
      <c r="H234" t="s">
        <v>371</v>
      </c>
      <c r="I234" s="71">
        <f t="shared" si="14"/>
        <v>3.2045213038827585E-6</v>
      </c>
      <c r="J234" s="71">
        <f t="shared" si="12"/>
        <v>-0.12988029980982213</v>
      </c>
      <c r="K234" s="71">
        <f t="shared" si="13"/>
        <v>1.0661511233679004E-5</v>
      </c>
      <c r="L234" s="72">
        <v>1</v>
      </c>
    </row>
    <row r="235" spans="2:12" x14ac:dyDescent="0.25">
      <c r="B235" t="s">
        <v>372</v>
      </c>
      <c r="C235">
        <v>484</v>
      </c>
      <c r="D235">
        <v>725</v>
      </c>
      <c r="E235">
        <v>1.497933</v>
      </c>
      <c r="F235">
        <v>29837.05</v>
      </c>
      <c r="G235">
        <v>11038.0393</v>
      </c>
      <c r="H235" t="s">
        <v>372</v>
      </c>
      <c r="I235" s="71">
        <f t="shared" si="14"/>
        <v>1.0696214606780966E-3</v>
      </c>
      <c r="J235" s="71">
        <f t="shared" si="12"/>
        <v>0.36994405613155457</v>
      </c>
      <c r="K235" s="71">
        <f t="shared" si="13"/>
        <v>1.7200571457002126E-3</v>
      </c>
      <c r="L235" s="72">
        <v>1.497933</v>
      </c>
    </row>
    <row r="236" spans="2:12" x14ac:dyDescent="0.25">
      <c r="B236" t="s">
        <v>373</v>
      </c>
      <c r="C236">
        <v>1841</v>
      </c>
      <c r="D236">
        <v>2284</v>
      </c>
      <c r="E236">
        <v>1.2406299999999999</v>
      </c>
      <c r="F236">
        <v>40387.870000000003</v>
      </c>
      <c r="G236">
        <v>24583.937399999999</v>
      </c>
      <c r="H236" t="s">
        <v>373</v>
      </c>
      <c r="I236" s="71">
        <f t="shared" si="14"/>
        <v>1.4478553510845437E-3</v>
      </c>
      <c r="J236" s="71">
        <f t="shared" si="12"/>
        <v>0.60869606146597965</v>
      </c>
      <c r="K236" s="71">
        <f t="shared" si="13"/>
        <v>6.5426140604010153E-3</v>
      </c>
      <c r="L236" s="72">
        <v>1.2406299999999999</v>
      </c>
    </row>
    <row r="237" spans="2:12" x14ac:dyDescent="0.25">
      <c r="B237" t="s">
        <v>374</v>
      </c>
      <c r="C237">
        <v>2882</v>
      </c>
      <c r="D237">
        <v>5346</v>
      </c>
      <c r="E237">
        <v>1.8549610000000001</v>
      </c>
      <c r="F237">
        <v>407079.55</v>
      </c>
      <c r="G237">
        <v>101775.69070000001</v>
      </c>
      <c r="H237" t="s">
        <v>374</v>
      </c>
      <c r="I237" s="71">
        <f t="shared" si="14"/>
        <v>1.4593300037476302E-2</v>
      </c>
      <c r="J237" s="71">
        <f t="shared" si="12"/>
        <v>0.25001425569031904</v>
      </c>
      <c r="K237" s="71">
        <f t="shared" si="13"/>
        <v>1.0242158458487629E-2</v>
      </c>
      <c r="L237" s="72">
        <v>1.8549610000000001</v>
      </c>
    </row>
    <row r="238" spans="2:12" x14ac:dyDescent="0.25">
      <c r="B238" t="s">
        <v>375</v>
      </c>
      <c r="C238">
        <v>331</v>
      </c>
      <c r="D238">
        <v>432</v>
      </c>
      <c r="E238">
        <v>1.3051349999999999</v>
      </c>
      <c r="F238">
        <v>12182.39</v>
      </c>
      <c r="G238">
        <v>-91.480800000000002</v>
      </c>
      <c r="H238" t="s">
        <v>375</v>
      </c>
      <c r="I238" s="71">
        <f t="shared" si="14"/>
        <v>4.3672366357767396E-4</v>
      </c>
      <c r="J238" s="71">
        <f t="shared" si="12"/>
        <v>-7.5092654232872206E-3</v>
      </c>
      <c r="K238" s="71">
        <f t="shared" si="13"/>
        <v>1.1763200727825834E-3</v>
      </c>
      <c r="L238" s="72">
        <v>1.3051349999999999</v>
      </c>
    </row>
    <row r="239" spans="2:12" x14ac:dyDescent="0.25">
      <c r="B239" t="s">
        <v>242</v>
      </c>
      <c r="C239">
        <v>887</v>
      </c>
      <c r="D239">
        <v>1071</v>
      </c>
      <c r="E239">
        <v>1.2074400000000001</v>
      </c>
      <c r="F239">
        <v>186824.63</v>
      </c>
      <c r="G239">
        <v>9203.4217000000008</v>
      </c>
      <c r="H239" t="s">
        <v>242</v>
      </c>
      <c r="I239" s="71">
        <f t="shared" si="14"/>
        <v>6.6974326761943606E-3</v>
      </c>
      <c r="J239" s="71">
        <f t="shared" si="12"/>
        <v>4.9262357431137431E-2</v>
      </c>
      <c r="K239" s="71">
        <f t="shared" si="13"/>
        <v>3.1522534880910921E-3</v>
      </c>
      <c r="L239" s="72">
        <v>1.2074400000000001</v>
      </c>
    </row>
    <row r="240" spans="2:12" x14ac:dyDescent="0.25">
      <c r="B240" t="s">
        <v>376</v>
      </c>
      <c r="C240">
        <v>194</v>
      </c>
      <c r="D240">
        <v>372</v>
      </c>
      <c r="E240">
        <v>1.9175249999999999</v>
      </c>
      <c r="F240">
        <v>21541.73</v>
      </c>
      <c r="G240">
        <v>-214.14009999999999</v>
      </c>
      <c r="H240" t="s">
        <v>376</v>
      </c>
      <c r="I240" s="71">
        <f t="shared" si="14"/>
        <v>7.722444647890182E-4</v>
      </c>
      <c r="J240" s="71">
        <f t="shared" si="12"/>
        <v>-9.9407104257643181E-3</v>
      </c>
      <c r="K240" s="71">
        <f t="shared" si="13"/>
        <v>6.8944439311124223E-4</v>
      </c>
      <c r="L240" s="72">
        <v>1.9175249999999999</v>
      </c>
    </row>
    <row r="241" spans="2:12" x14ac:dyDescent="0.25">
      <c r="B241" t="s">
        <v>377</v>
      </c>
      <c r="C241">
        <v>568</v>
      </c>
      <c r="D241">
        <v>746</v>
      </c>
      <c r="E241">
        <v>1.31338</v>
      </c>
      <c r="F241">
        <v>24800.66</v>
      </c>
      <c r="G241">
        <v>11739.097900000001</v>
      </c>
      <c r="H241" t="s">
        <v>377</v>
      </c>
      <c r="I241" s="71">
        <f t="shared" si="14"/>
        <v>8.8907308782137787E-4</v>
      </c>
      <c r="J241" s="71">
        <f t="shared" si="12"/>
        <v>0.47333812487248328</v>
      </c>
      <c r="K241" s="71">
        <f t="shared" si="13"/>
        <v>2.0185794602432246E-3</v>
      </c>
      <c r="L241" s="72">
        <v>1.31338</v>
      </c>
    </row>
    <row r="242" spans="2:12" x14ac:dyDescent="0.25">
      <c r="B242" t="s">
        <v>247</v>
      </c>
      <c r="C242">
        <v>970</v>
      </c>
      <c r="D242">
        <v>1134</v>
      </c>
      <c r="E242">
        <v>1.1690719999999999</v>
      </c>
      <c r="F242">
        <v>20094.04</v>
      </c>
      <c r="G242">
        <v>4275.7645000000002</v>
      </c>
      <c r="H242" t="s">
        <v>247</v>
      </c>
      <c r="I242" s="71">
        <f t="shared" si="14"/>
        <v>7.2034656293849765E-4</v>
      </c>
      <c r="J242" s="71">
        <f t="shared" si="12"/>
        <v>0.21278769724754207</v>
      </c>
      <c r="K242" s="71">
        <f t="shared" si="13"/>
        <v>3.4472219655562113E-3</v>
      </c>
      <c r="L242" s="72">
        <v>1.1690719999999999</v>
      </c>
    </row>
    <row r="243" spans="2:12" x14ac:dyDescent="0.25">
      <c r="B243" t="s">
        <v>378</v>
      </c>
      <c r="C243">
        <v>1983</v>
      </c>
      <c r="D243">
        <v>4313</v>
      </c>
      <c r="E243">
        <v>2.1749869999999998</v>
      </c>
      <c r="F243">
        <v>486269.09</v>
      </c>
      <c r="G243">
        <v>47219.523300000001</v>
      </c>
      <c r="H243" t="s">
        <v>378</v>
      </c>
      <c r="I243" s="71">
        <f t="shared" si="14"/>
        <v>1.7432147425043992E-2</v>
      </c>
      <c r="J243" s="71">
        <f t="shared" si="12"/>
        <v>9.7105747149176191E-2</v>
      </c>
      <c r="K243" s="71">
        <f t="shared" si="13"/>
        <v>7.0472589254618207E-3</v>
      </c>
      <c r="L243" s="72">
        <v>2.1749869999999998</v>
      </c>
    </row>
    <row r="244" spans="2:12" x14ac:dyDescent="0.25">
      <c r="B244" t="s">
        <v>379</v>
      </c>
      <c r="C244">
        <v>92</v>
      </c>
      <c r="D244">
        <v>114</v>
      </c>
      <c r="E244">
        <v>1.2391300000000001</v>
      </c>
      <c r="F244">
        <v>26441.040000000001</v>
      </c>
      <c r="G244">
        <v>8575.3502000000008</v>
      </c>
      <c r="H244" t="s">
        <v>379</v>
      </c>
      <c r="I244" s="71">
        <f t="shared" si="14"/>
        <v>9.4787868863201901E-4</v>
      </c>
      <c r="J244" s="71">
        <f t="shared" si="12"/>
        <v>0.32431970149434364</v>
      </c>
      <c r="K244" s="71">
        <f t="shared" si="13"/>
        <v>3.2695301116615611E-4</v>
      </c>
      <c r="L244" s="72">
        <v>1.2391300000000001</v>
      </c>
    </row>
    <row r="245" spans="2:12" x14ac:dyDescent="0.25">
      <c r="B245" t="s">
        <v>380</v>
      </c>
      <c r="C245">
        <v>2833</v>
      </c>
      <c r="D245">
        <v>3981</v>
      </c>
      <c r="E245">
        <v>1.405224</v>
      </c>
      <c r="F245">
        <v>365266.66</v>
      </c>
      <c r="G245">
        <v>77718.660600000003</v>
      </c>
      <c r="H245" t="s">
        <v>380</v>
      </c>
      <c r="I245" s="71">
        <f t="shared" si="14"/>
        <v>1.3094359476094643E-2</v>
      </c>
      <c r="J245" s="71">
        <f t="shared" si="12"/>
        <v>0.21277239099785347</v>
      </c>
      <c r="K245" s="71">
        <f t="shared" si="13"/>
        <v>1.0068020441670872E-2</v>
      </c>
      <c r="L245" s="72">
        <v>1.405224</v>
      </c>
    </row>
    <row r="246" spans="2:12" x14ac:dyDescent="0.25">
      <c r="B246" t="s">
        <v>381</v>
      </c>
      <c r="C246">
        <v>14433</v>
      </c>
      <c r="D246">
        <v>22442</v>
      </c>
      <c r="E246">
        <v>1.554908</v>
      </c>
      <c r="F246">
        <v>553056.54</v>
      </c>
      <c r="G246">
        <v>296714.57020000002</v>
      </c>
      <c r="H246" t="s">
        <v>381</v>
      </c>
      <c r="I246" s="71">
        <f t="shared" si="14"/>
        <v>1.9826395174870646E-2</v>
      </c>
      <c r="J246" s="71">
        <f t="shared" si="12"/>
        <v>0.53649952353876873</v>
      </c>
      <c r="K246" s="71">
        <f t="shared" si="13"/>
        <v>5.1292530545229684E-2</v>
      </c>
      <c r="L246" s="72">
        <v>1.554908</v>
      </c>
    </row>
    <row r="247" spans="2:12" x14ac:dyDescent="0.25">
      <c r="B247" t="s">
        <v>382</v>
      </c>
      <c r="C247">
        <v>3883</v>
      </c>
      <c r="D247">
        <v>7532</v>
      </c>
      <c r="E247">
        <v>1.939737</v>
      </c>
      <c r="F247">
        <v>551615.86</v>
      </c>
      <c r="G247">
        <v>17430.3842</v>
      </c>
      <c r="H247" t="s">
        <v>382</v>
      </c>
      <c r="I247" s="71">
        <f t="shared" si="14"/>
        <v>1.97747485728785E-2</v>
      </c>
      <c r="J247" s="71">
        <f t="shared" si="12"/>
        <v>3.159877274014565E-2</v>
      </c>
      <c r="K247" s="71">
        <f t="shared" si="13"/>
        <v>1.3799549373458524E-2</v>
      </c>
      <c r="L247" s="72">
        <v>1.939737</v>
      </c>
    </row>
    <row r="248" spans="2:12" x14ac:dyDescent="0.25">
      <c r="B248" t="s">
        <v>383</v>
      </c>
      <c r="C248">
        <v>12660</v>
      </c>
      <c r="D248">
        <v>20449</v>
      </c>
      <c r="E248">
        <v>1.6152439999999999</v>
      </c>
      <c r="F248">
        <v>712925.58</v>
      </c>
      <c r="G248">
        <v>403146.05180000002</v>
      </c>
      <c r="H248" t="s">
        <v>383</v>
      </c>
      <c r="I248" s="71">
        <f t="shared" si="14"/>
        <v>2.5557503179247921E-2</v>
      </c>
      <c r="J248" s="71">
        <f t="shared" si="12"/>
        <v>0.56548125514026304</v>
      </c>
      <c r="K248" s="71">
        <f t="shared" si="13"/>
        <v>4.4991577406125395E-2</v>
      </c>
      <c r="L248" s="72">
        <v>1.6152439999999999</v>
      </c>
    </row>
    <row r="249" spans="2:12" x14ac:dyDescent="0.25">
      <c r="B249" t="s">
        <v>244</v>
      </c>
      <c r="C249">
        <v>10203</v>
      </c>
      <c r="D249">
        <v>13179</v>
      </c>
      <c r="E249">
        <v>1.2916780000000001</v>
      </c>
      <c r="F249">
        <v>164215.10999999999</v>
      </c>
      <c r="G249">
        <v>48718.948199999999</v>
      </c>
      <c r="H249" t="s">
        <v>244</v>
      </c>
      <c r="I249" s="71">
        <f t="shared" si="14"/>
        <v>5.8869092562305689E-3</v>
      </c>
      <c r="J249" s="71">
        <f t="shared" si="12"/>
        <v>0.29667762120063129</v>
      </c>
      <c r="K249" s="71">
        <f t="shared" si="13"/>
        <v>3.6259799705742293E-2</v>
      </c>
      <c r="L249" s="72">
        <v>1.2916780000000001</v>
      </c>
    </row>
    <row r="250" spans="2:12" x14ac:dyDescent="0.25">
      <c r="B250" t="s">
        <v>384</v>
      </c>
      <c r="C250">
        <v>3771</v>
      </c>
      <c r="D250">
        <v>10061</v>
      </c>
      <c r="E250">
        <v>2.6679919999999999</v>
      </c>
      <c r="F250">
        <v>990260.55</v>
      </c>
      <c r="G250">
        <v>232345.73379999999</v>
      </c>
      <c r="H250" t="s">
        <v>384</v>
      </c>
      <c r="I250" s="71">
        <f t="shared" si="14"/>
        <v>3.5499619967218454E-2</v>
      </c>
      <c r="J250" s="71">
        <f t="shared" si="12"/>
        <v>0.23463090981459372</v>
      </c>
      <c r="K250" s="71">
        <f t="shared" si="13"/>
        <v>1.3401519620734508E-2</v>
      </c>
      <c r="L250" s="72">
        <v>2.6679919999999999</v>
      </c>
    </row>
    <row r="251" spans="2:12" x14ac:dyDescent="0.25">
      <c r="B251" t="s">
        <v>385</v>
      </c>
      <c r="C251">
        <v>9704</v>
      </c>
      <c r="D251">
        <v>14515</v>
      </c>
      <c r="E251">
        <v>1.4957739999999999</v>
      </c>
      <c r="F251">
        <v>452607.41</v>
      </c>
      <c r="G251">
        <v>141762.67879999999</v>
      </c>
      <c r="H251" t="s">
        <v>385</v>
      </c>
      <c r="I251" s="71">
        <f t="shared" si="14"/>
        <v>1.6225417693703972E-2</v>
      </c>
      <c r="J251" s="71">
        <f t="shared" si="12"/>
        <v>0.31321334045326388</v>
      </c>
      <c r="K251" s="71">
        <f t="shared" si="13"/>
        <v>3.4486435003873682E-2</v>
      </c>
      <c r="L251" s="72">
        <v>1.4957739999999999</v>
      </c>
    </row>
    <row r="252" spans="2:12" x14ac:dyDescent="0.25">
      <c r="B252" t="s">
        <v>386</v>
      </c>
      <c r="C252">
        <v>24793</v>
      </c>
      <c r="D252">
        <v>46990</v>
      </c>
      <c r="E252">
        <v>1.8952929999999999</v>
      </c>
      <c r="F252">
        <v>1233711.31</v>
      </c>
      <c r="G252">
        <v>540252.21440000006</v>
      </c>
      <c r="H252" t="s">
        <v>386</v>
      </c>
      <c r="I252" s="71">
        <f t="shared" si="14"/>
        <v>4.4227029597674307E-2</v>
      </c>
      <c r="J252" s="71">
        <f t="shared" si="12"/>
        <v>0.43790813136016404</v>
      </c>
      <c r="K252" s="71">
        <f t="shared" si="13"/>
        <v>8.8110282672201182E-2</v>
      </c>
      <c r="L252" s="72">
        <v>1.8952929999999999</v>
      </c>
    </row>
    <row r="253" spans="2:12" x14ac:dyDescent="0.25">
      <c r="B253" t="s">
        <v>387</v>
      </c>
      <c r="C253">
        <v>1168</v>
      </c>
      <c r="D253">
        <v>1957</v>
      </c>
      <c r="E253">
        <v>1.675513</v>
      </c>
      <c r="F253">
        <v>75696.960000000006</v>
      </c>
      <c r="G253">
        <v>28897.239300000001</v>
      </c>
      <c r="H253" t="s">
        <v>387</v>
      </c>
      <c r="I253" s="71">
        <f t="shared" si="14"/>
        <v>2.713642700068923E-3</v>
      </c>
      <c r="J253" s="71">
        <f t="shared" si="12"/>
        <v>0.38174900682933632</v>
      </c>
      <c r="K253" s="71">
        <f t="shared" si="13"/>
        <v>4.1508817069790252E-3</v>
      </c>
      <c r="L253" s="72">
        <v>1.675513</v>
      </c>
    </row>
    <row r="254" spans="2:12" x14ac:dyDescent="0.25">
      <c r="B254" t="s">
        <v>388</v>
      </c>
      <c r="C254">
        <v>10558</v>
      </c>
      <c r="D254">
        <v>16375</v>
      </c>
      <c r="E254">
        <v>1.550956</v>
      </c>
      <c r="F254">
        <v>1199317.77</v>
      </c>
      <c r="G254">
        <v>488960.58390000003</v>
      </c>
      <c r="H254" t="s">
        <v>388</v>
      </c>
      <c r="I254" s="71">
        <f t="shared" si="14"/>
        <v>4.2994063587539572E-2</v>
      </c>
      <c r="J254" s="71">
        <f t="shared" si="12"/>
        <v>0.4076989402900284</v>
      </c>
      <c r="K254" s="71">
        <f t="shared" si="13"/>
        <v>3.7521411868394305E-2</v>
      </c>
      <c r="L254" s="72">
        <v>1.550956</v>
      </c>
    </row>
    <row r="255" spans="2:12" x14ac:dyDescent="0.25">
      <c r="B255" t="s">
        <v>389</v>
      </c>
      <c r="C255">
        <v>5594</v>
      </c>
      <c r="D255">
        <v>9606</v>
      </c>
      <c r="E255">
        <v>1.7171959999999999</v>
      </c>
      <c r="F255">
        <v>526037.89</v>
      </c>
      <c r="G255">
        <v>207181.2861</v>
      </c>
      <c r="H255" t="s">
        <v>389</v>
      </c>
      <c r="I255" s="71">
        <f t="shared" si="14"/>
        <v>1.8857809879791198E-2</v>
      </c>
      <c r="J255" s="71">
        <f t="shared" si="12"/>
        <v>0.39385240120250653</v>
      </c>
      <c r="K255" s="71">
        <f t="shared" si="13"/>
        <v>1.9880164613733448E-2</v>
      </c>
      <c r="L255" s="72">
        <v>1.7171959999999999</v>
      </c>
    </row>
    <row r="256" spans="2:12" x14ac:dyDescent="0.25">
      <c r="B256" t="s">
        <v>390</v>
      </c>
      <c r="C256">
        <v>9755</v>
      </c>
      <c r="D256">
        <v>15310</v>
      </c>
      <c r="E256">
        <v>1.5694509999999999</v>
      </c>
      <c r="F256">
        <v>539570.29</v>
      </c>
      <c r="G256">
        <v>231789.03709999999</v>
      </c>
      <c r="H256" t="s">
        <v>390</v>
      </c>
      <c r="I256" s="71">
        <f t="shared" si="14"/>
        <v>1.9342929737635062E-2</v>
      </c>
      <c r="J256" s="71">
        <f t="shared" si="12"/>
        <v>0.42958080049218422</v>
      </c>
      <c r="K256" s="71">
        <f t="shared" si="13"/>
        <v>3.4667680694846228E-2</v>
      </c>
      <c r="L256" s="72">
        <v>1.5694509999999999</v>
      </c>
    </row>
    <row r="257" spans="1:13" x14ac:dyDescent="0.25">
      <c r="B257" t="s">
        <v>391</v>
      </c>
      <c r="C257">
        <v>3869</v>
      </c>
      <c r="D257">
        <v>4959</v>
      </c>
      <c r="E257">
        <v>1.2817259999999999</v>
      </c>
      <c r="F257">
        <v>119952.67</v>
      </c>
      <c r="G257">
        <v>46983.592799999999</v>
      </c>
      <c r="H257" t="s">
        <v>391</v>
      </c>
      <c r="I257" s="71">
        <f t="shared" si="14"/>
        <v>4.3001553470479719E-3</v>
      </c>
      <c r="J257" s="71">
        <f t="shared" si="12"/>
        <v>0.39168442686602972</v>
      </c>
      <c r="K257" s="71">
        <f t="shared" si="13"/>
        <v>1.3749795654368022E-2</v>
      </c>
      <c r="L257" s="72">
        <v>1.2817259999999999</v>
      </c>
    </row>
    <row r="258" spans="1:13" x14ac:dyDescent="0.25">
      <c r="B258" t="s">
        <v>392</v>
      </c>
      <c r="C258">
        <v>8947</v>
      </c>
      <c r="D258">
        <v>13267</v>
      </c>
      <c r="E258">
        <v>1.4828429999999999</v>
      </c>
      <c r="F258">
        <v>371662.36</v>
      </c>
      <c r="G258">
        <v>166423.35200000001</v>
      </c>
      <c r="H258" t="s">
        <v>392</v>
      </c>
      <c r="I258" s="71">
        <f t="shared" si="14"/>
        <v>1.3323637436752916E-2</v>
      </c>
      <c r="J258" s="71">
        <f t="shared" si="12"/>
        <v>0.44778102361508981</v>
      </c>
      <c r="K258" s="71">
        <f t="shared" si="13"/>
        <v>3.1796180335908683E-2</v>
      </c>
      <c r="L258" s="72">
        <v>1.4828429999999999</v>
      </c>
    </row>
    <row r="259" spans="1:13" x14ac:dyDescent="0.25">
      <c r="B259" t="s">
        <v>245</v>
      </c>
      <c r="C259">
        <v>6885</v>
      </c>
      <c r="D259">
        <v>8738</v>
      </c>
      <c r="E259">
        <v>1.2691349999999999</v>
      </c>
      <c r="F259">
        <v>71988.08</v>
      </c>
      <c r="G259">
        <v>29147.472699999998</v>
      </c>
      <c r="H259" t="s">
        <v>245</v>
      </c>
      <c r="I259" s="71">
        <f t="shared" si="14"/>
        <v>2.5806839242154193E-3</v>
      </c>
      <c r="J259" s="71">
        <f t="shared" si="12"/>
        <v>0.40489304201473353</v>
      </c>
      <c r="K259" s="71">
        <f t="shared" si="13"/>
        <v>2.4468168281293314E-2</v>
      </c>
      <c r="L259" s="72">
        <v>1.2691349999999999</v>
      </c>
    </row>
    <row r="260" spans="1:13" x14ac:dyDescent="0.25">
      <c r="B260" t="s">
        <v>393</v>
      </c>
      <c r="C260">
        <v>16672</v>
      </c>
      <c r="D260">
        <v>53264</v>
      </c>
      <c r="E260">
        <v>3.194817</v>
      </c>
      <c r="F260">
        <v>4816056.13</v>
      </c>
      <c r="G260">
        <v>593292.29700000002</v>
      </c>
      <c r="H260" t="s">
        <v>393</v>
      </c>
      <c r="I260" s="71">
        <f t="shared" si="14"/>
        <v>0.17264967523526289</v>
      </c>
      <c r="J260" s="71">
        <f t="shared" si="12"/>
        <v>0.12319048636171108</v>
      </c>
      <c r="K260" s="71">
        <f t="shared" si="13"/>
        <v>5.9249571762632111E-2</v>
      </c>
      <c r="L260" s="72">
        <v>3.194817</v>
      </c>
    </row>
    <row r="261" spans="1:13" x14ac:dyDescent="0.25">
      <c r="B261" t="s">
        <v>394</v>
      </c>
      <c r="C261">
        <v>97</v>
      </c>
      <c r="D261">
        <v>139</v>
      </c>
      <c r="E261">
        <v>1.4329890000000001</v>
      </c>
      <c r="F261">
        <v>112769.62</v>
      </c>
      <c r="G261">
        <v>6461.4314999999997</v>
      </c>
      <c r="H261" t="s">
        <v>394</v>
      </c>
      <c r="I261" s="71">
        <f t="shared" si="14"/>
        <v>4.0426518595006507E-3</v>
      </c>
      <c r="J261" s="71">
        <f t="shared" si="12"/>
        <v>5.7297625903146611E-2</v>
      </c>
      <c r="K261" s="71">
        <f t="shared" si="13"/>
        <v>3.4472219655562111E-4</v>
      </c>
      <c r="L261" s="72">
        <v>1.4329890000000001</v>
      </c>
    </row>
    <row r="262" spans="1:13" x14ac:dyDescent="0.25">
      <c r="B262" t="s">
        <v>240</v>
      </c>
      <c r="C262">
        <v>20317</v>
      </c>
      <c r="D262">
        <v>34193</v>
      </c>
      <c r="E262">
        <v>1.682974</v>
      </c>
      <c r="F262">
        <v>815640.29</v>
      </c>
      <c r="G262">
        <v>415241.32079999999</v>
      </c>
      <c r="H262" t="s">
        <v>240</v>
      </c>
      <c r="I262" s="71">
        <f t="shared" si="14"/>
        <v>2.9239698910505776E-2</v>
      </c>
      <c r="J262" s="71">
        <f t="shared" si="12"/>
        <v>0.50909858903610561</v>
      </c>
      <c r="K262" s="71">
        <f t="shared" si="13"/>
        <v>7.2203307911552106E-2</v>
      </c>
      <c r="L262" s="72">
        <v>1.682974</v>
      </c>
    </row>
    <row r="263" spans="1:13" x14ac:dyDescent="0.25">
      <c r="B263" t="s">
        <v>266</v>
      </c>
      <c r="C263">
        <v>32</v>
      </c>
      <c r="D263">
        <v>32</v>
      </c>
      <c r="E263">
        <v>1</v>
      </c>
      <c r="F263">
        <v>4.1100000000000003</v>
      </c>
      <c r="G263">
        <v>0.98</v>
      </c>
      <c r="H263" t="s">
        <v>266</v>
      </c>
      <c r="I263" s="71">
        <f t="shared" si="14"/>
        <v>1.473384333701548E-7</v>
      </c>
      <c r="J263" s="71">
        <f t="shared" si="12"/>
        <v>0.23844282238442821</v>
      </c>
      <c r="K263" s="71">
        <f t="shared" si="13"/>
        <v>1.1372278649257603E-4</v>
      </c>
      <c r="L263" s="72">
        <v>1</v>
      </c>
    </row>
    <row r="264" spans="1:13" x14ac:dyDescent="0.25">
      <c r="B264" t="s">
        <v>238</v>
      </c>
      <c r="C264">
        <v>19135</v>
      </c>
      <c r="D264">
        <v>33935</v>
      </c>
      <c r="E264">
        <v>1.7734510000000001</v>
      </c>
      <c r="F264">
        <v>2813184.39</v>
      </c>
      <c r="G264">
        <v>1309575.2202000001</v>
      </c>
      <c r="H264" t="s">
        <v>238</v>
      </c>
      <c r="I264" s="71">
        <f t="shared" si="14"/>
        <v>0.10084919240972617</v>
      </c>
      <c r="J264" s="71">
        <f t="shared" si="12"/>
        <v>0.46551346753349504</v>
      </c>
      <c r="K264" s="71">
        <f t="shared" si="13"/>
        <v>6.8002672485482571E-2</v>
      </c>
      <c r="L264" s="72">
        <v>1.7734510000000001</v>
      </c>
    </row>
    <row r="265" spans="1:13" x14ac:dyDescent="0.25">
      <c r="B265" t="s">
        <v>395</v>
      </c>
      <c r="C265">
        <v>1376</v>
      </c>
      <c r="D265">
        <v>4940</v>
      </c>
      <c r="E265">
        <v>3.5901160000000001</v>
      </c>
      <c r="F265">
        <v>767337.9</v>
      </c>
      <c r="G265">
        <v>-21941.603999999999</v>
      </c>
      <c r="H265" t="s">
        <v>395</v>
      </c>
      <c r="I265" s="71">
        <f t="shared" si="14"/>
        <v>2.7508117774098419E-2</v>
      </c>
      <c r="J265" s="71">
        <f t="shared" si="12"/>
        <v>-2.8594448417053293E-2</v>
      </c>
      <c r="K265" s="71">
        <f t="shared" si="13"/>
        <v>4.8900798191807695E-3</v>
      </c>
      <c r="L265" s="72">
        <v>3.5901160000000001</v>
      </c>
    </row>
    <row r="266" spans="1:13" x14ac:dyDescent="0.25">
      <c r="A266" s="73" t="s">
        <v>403</v>
      </c>
      <c r="B266" s="73"/>
      <c r="C266" s="73">
        <v>281386</v>
      </c>
      <c r="D266" s="73">
        <v>490010</v>
      </c>
      <c r="E266" s="73">
        <v>89.551202000000004</v>
      </c>
      <c r="F266" s="73">
        <v>27894962</v>
      </c>
      <c r="G266" s="73">
        <v>9216750.0218000002</v>
      </c>
      <c r="H266" s="73"/>
      <c r="I266" s="74"/>
      <c r="J266" s="74">
        <f t="shared" si="12"/>
        <v>0.3304091262716185</v>
      </c>
      <c r="L266" s="75"/>
      <c r="M266" s="73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大数与分布</vt:lpstr>
      <vt:lpstr>年度会员销售概览</vt:lpstr>
      <vt:lpstr>会员画像</vt:lpstr>
      <vt:lpstr>分年龄</vt:lpstr>
      <vt:lpstr>分年龄行列转置</vt:lpstr>
      <vt:lpstr>会员权益</vt:lpstr>
      <vt:lpstr>疾病分布</vt:lpstr>
      <vt:lpstr>品类销售结构</vt:lpstr>
      <vt:lpstr>品类销售结构分年</vt:lpstr>
      <vt:lpstr>13大品类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薛艳</dc:creator>
  <cp:lastModifiedBy>胡幼山</cp:lastModifiedBy>
  <dcterms:created xsi:type="dcterms:W3CDTF">2019-08-22T02:32:38Z</dcterms:created>
  <dcterms:modified xsi:type="dcterms:W3CDTF">2019-09-04T10:11:36Z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2052-11.1.0.8869</vt:lpwstr>
  </property>
</Properties>
</file>