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益丰电商\MEMBER\会员体系\会员分析\会员分析报告\会员分析报告201907\分析报告\杂文档\"/>
    </mc:Choice>
  </mc:AlternateContent>
  <xr:revisionPtr revIDLastSave="0" documentId="13_ncr:1_{92924F9C-13FA-45B3-AFB8-C2BE96ACA4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会员大数" sheetId="1" r:id="rId1"/>
  </sheets>
  <calcPr calcId="18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K8" i="1" s="1"/>
  <c r="I7" i="1"/>
  <c r="K7" i="1" s="1"/>
  <c r="H8" i="1"/>
  <c r="H7" i="1"/>
  <c r="G8" i="1"/>
  <c r="J8" i="1" s="1"/>
  <c r="G7" i="1"/>
  <c r="J7" i="1" s="1"/>
  <c r="I10" i="1"/>
  <c r="K10" i="1" s="1"/>
  <c r="I9" i="1"/>
  <c r="K9" i="1" s="1"/>
  <c r="H10" i="1"/>
  <c r="H9" i="1"/>
  <c r="G10" i="1"/>
  <c r="J10" i="1" s="1"/>
  <c r="G9" i="1"/>
  <c r="J9" i="1" s="1"/>
  <c r="I12" i="1" l="1"/>
  <c r="K12" i="1" s="1"/>
  <c r="I11" i="1"/>
  <c r="K11" i="1" s="1"/>
  <c r="H12" i="1"/>
  <c r="G12" i="1"/>
  <c r="J12" i="1" s="1"/>
  <c r="H11" i="1"/>
  <c r="G11" i="1"/>
  <c r="J11" i="1" s="1"/>
</calcChain>
</file>

<file path=xl/sharedStrings.xml><?xml version="1.0" encoding="utf-8"?>
<sst xmlns="http://schemas.openxmlformats.org/spreadsheetml/2006/main" count="31" uniqueCount="21">
  <si>
    <t>口径：</t>
    <phoneticPr fontId="1" type="noConversion"/>
  </si>
  <si>
    <t>年份</t>
    <phoneticPr fontId="1" type="noConversion"/>
  </si>
  <si>
    <t>会员标识</t>
    <phoneticPr fontId="1" type="noConversion"/>
  </si>
  <si>
    <t>消费会员数</t>
    <phoneticPr fontId="1" type="noConversion"/>
  </si>
  <si>
    <t>销售</t>
    <phoneticPr fontId="1" type="noConversion"/>
  </si>
  <si>
    <t>消费次数</t>
    <phoneticPr fontId="1" type="noConversion"/>
  </si>
  <si>
    <t>毛利</t>
    <phoneticPr fontId="1" type="noConversion"/>
  </si>
  <si>
    <t>单客产值</t>
    <phoneticPr fontId="1" type="noConversion"/>
  </si>
  <si>
    <t>单客毛利</t>
    <phoneticPr fontId="1" type="noConversion"/>
  </si>
  <si>
    <t>单客消费次数</t>
    <phoneticPr fontId="1" type="noConversion"/>
  </si>
  <si>
    <t>1、新会员为年新增会员，老会员为自然年前开卡会员
2、数据日期为20190101-20191130
3、剔除收购和加盟门店开卡会员
4、同人同天同门店算一次
5、订单剔除塑料袋、积分兑换等</t>
    <phoneticPr fontId="1" type="noConversion"/>
  </si>
  <si>
    <t>假设消费会员数不增加</t>
    <phoneticPr fontId="1" type="noConversion"/>
  </si>
  <si>
    <t>预测12个月数据</t>
    <phoneticPr fontId="1" type="noConversion"/>
  </si>
  <si>
    <t>老会员</t>
  </si>
  <si>
    <t>老会员</t>
    <phoneticPr fontId="1" type="noConversion"/>
  </si>
  <si>
    <t>新会员</t>
  </si>
  <si>
    <t>新会员</t>
    <phoneticPr fontId="1" type="noConversion"/>
  </si>
  <si>
    <t>行标签</t>
  </si>
  <si>
    <t>列标签</t>
  </si>
  <si>
    <t>求和项:单客产值2</t>
  </si>
  <si>
    <t>求和项:单客消费次数2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</si>
</sst>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_ "/>
    <numFmt numFmtId="178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177" fontId="0" fillId="0" borderId="0" xfId="0" applyNumberFormat="1"/>
    <xf numFmtId="17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6">
    <dxf>
      <numFmt numFmtId="178" formatCode="0_ "/>
    </dxf>
    <dxf>
      <numFmt numFmtId="178" formatCode="0_ "/>
    </dxf>
    <dxf>
      <numFmt numFmtId="177" formatCode="0.00_ "/>
    </dxf>
    <dxf>
      <numFmt numFmtId="177" formatCode="0.00_ "/>
    </dxf>
    <dxf>
      <numFmt numFmtId="177" formatCode="0.00_ "/>
    </dxf>
    <dxf>
      <numFmt numFmtId="178" formatCode="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zhang yao" refreshedDate="43809.704922222219" createdVersion="6" refreshedVersion="6" minRefreshableVersion="3" recordCount="6" xr:uid="{9B8ED0ED-B4B4-4ADA-BD8C-2C2239ECA398}">
  <cacheSource type="worksheet">
    <worksheetSource ref="A6:K12" sheet="会员大数"/>
  </cacheSource>
  <cacheFields count="11">
    <cacheField name="年份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会员标识" numFmtId="0">
      <sharedItems count="2">
        <s v="老会员"/>
        <s v="新会员"/>
      </sharedItems>
    </cacheField>
    <cacheField name="消费会员数" numFmtId="3">
      <sharedItems containsSemiMixedTypes="0" containsString="0" containsNumber="1" containsInteger="1" minValue="2471767" maxValue="6547768"/>
    </cacheField>
    <cacheField name="销售" numFmtId="4">
      <sharedItems containsSemiMixedTypes="0" containsString="0" containsNumber="1" minValue="669157738.77999997" maxValue="3554239648.0799999"/>
    </cacheField>
    <cacheField name="消费次数" numFmtId="3">
      <sharedItems containsSemiMixedTypes="0" containsString="0" containsNumber="1" containsInteger="1" minValue="7163915" maxValue="41879833"/>
    </cacheField>
    <cacheField name="毛利" numFmtId="4">
      <sharedItems containsSemiMixedTypes="0" containsString="0" containsNumber="1" minValue="259174524.88690001" maxValue="1281953014.039"/>
    </cacheField>
    <cacheField name="单客产值" numFmtId="0">
      <sharedItems containsSemiMixedTypes="0" containsString="0" containsNumber="1" minValue="213.38000516092245" maxValue="618.55545862305496"/>
    </cacheField>
    <cacheField name="单客毛利" numFmtId="0">
      <sharedItems containsSemiMixedTypes="0" containsString="0" containsNumber="1" minValue="82.575164459592855" maxValue="222.55277083867389"/>
    </cacheField>
    <cacheField name="单客消费次数" numFmtId="177">
      <sharedItems containsSemiMixedTypes="0" containsString="0" containsNumber="1" minValue="2.4334896950393881" maxValue="7.3477933132507163"/>
    </cacheField>
    <cacheField name="单客产值2" numFmtId="178">
      <sharedItems containsSemiMixedTypes="0" containsString="0" containsNumber="1" minValue="232.77818744827903" maxValue="618.55545862305496"/>
    </cacheField>
    <cacheField name="单客消费次数2" numFmtId="177">
      <sharedItems containsSemiMixedTypes="0" containsString="0" containsNumber="1" minValue="2.6440631982441416" maxValue="7.34779331325071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4303556"/>
    <n v="2661988055.29"/>
    <n v="31621640"/>
    <n v="957768312.25940001"/>
    <n v="618.55545862305496"/>
    <n v="222.55277083867389"/>
    <n v="7.3477933132507163"/>
    <n v="618.55545862305496"/>
    <n v="7.3477933132507163"/>
  </r>
  <r>
    <x v="0"/>
    <x v="1"/>
    <n v="2471767"/>
    <n v="669157738.77999997"/>
    <n v="7163915"/>
    <n v="259174524.88690001"/>
    <n v="270.72039507769136"/>
    <n v="104.85394654386923"/>
    <n v="2.8982970482250145"/>
    <n v="270.72039507769136"/>
    <n v="2.8982970482250145"/>
  </r>
  <r>
    <x v="1"/>
    <x v="0"/>
    <n v="5293379"/>
    <n v="3141999926.9000001"/>
    <n v="37327803"/>
    <n v="1117868703.0476"/>
    <n v="593.57169152256051"/>
    <n v="211.18244188591069"/>
    <n v="7.0517911149003307"/>
    <n v="593.57169152256051"/>
    <n v="7.0517911149003307"/>
  </r>
  <r>
    <x v="1"/>
    <x v="1"/>
    <n v="3033502"/>
    <n v="730984960.19000006"/>
    <n v="8020771"/>
    <n v="278348857.2069"/>
    <n v="240.97065378232816"/>
    <n v="91.758257356316236"/>
    <n v="2.6440631982441416"/>
    <n v="240.97065378232816"/>
    <n v="2.6440631982441416"/>
  </r>
  <r>
    <x v="2"/>
    <x v="0"/>
    <n v="6547768"/>
    <n v="3554239648.0799999"/>
    <n v="41879833"/>
    <n v="1281953014.039"/>
    <n v="542.81697947758687"/>
    <n v="195.78473367397868"/>
    <n v="6.3960471721050594"/>
    <n v="592.16397761191297"/>
    <n v="6.977506005932792"/>
  </r>
  <r>
    <x v="2"/>
    <x v="1"/>
    <n v="3346301"/>
    <n v="714033724.64999998"/>
    <n v="8143189"/>
    <n v="276321355.40630001"/>
    <n v="213.38000516092245"/>
    <n v="82.575164459592855"/>
    <n v="2.4334896950393881"/>
    <n v="232.77818744827903"/>
    <n v="2.65471603095205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B917E-39D1-4D4E-98C7-3A8AD3025D92}" name="数据透视表2" cacheId="4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outline="1" outlineData="1" multipleFieldFilters="0">
  <location ref="H15:K18" firstHeaderRow="1" firstDataRow="2" firstDataCol="1"/>
  <pivotFields count="11">
    <pivotField axis="axisCol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numFmtId="3" showAll="0"/>
    <pivotField numFmtId="4" showAll="0"/>
    <pivotField numFmtId="3" showAll="0"/>
    <pivotField numFmtId="4" showAll="0"/>
    <pivotField showAll="0"/>
    <pivotField showAll="0"/>
    <pivotField numFmtId="177" showAll="0"/>
    <pivotField numFmtId="178" showAll="0"/>
    <pivotField dataField="1" numFmtId="177" showAll="0"/>
  </pivotFields>
  <rowFields count="1">
    <field x="1"/>
  </rowFields>
  <rowItems count="2">
    <i>
      <x/>
    </i>
    <i>
      <x v="1"/>
    </i>
  </rowItems>
  <colFields count="1">
    <field x="0"/>
  </colFields>
  <colItems count="3">
    <i>
      <x/>
    </i>
    <i>
      <x v="1"/>
    </i>
    <i>
      <x v="2"/>
    </i>
  </colItems>
  <dataFields count="1">
    <dataField name="求和项:单客消费次数2" fld="10" baseField="0" baseItem="0"/>
  </dataFields>
  <formats count="1">
    <format dxfId="4">
      <pivotArea collapsedLevelsAreSubtotals="1" fieldPosition="0">
        <references count="2">
          <reference field="0" count="0" selected="0"/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E39A5-5AD8-47E3-B1B5-CBA189240BDE}" name="数据透视表1" cacheId="4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outline="1" outlineData="1" multipleFieldFilters="0">
  <location ref="B15:E18" firstHeaderRow="1" firstDataRow="2" firstDataCol="1"/>
  <pivotFields count="11">
    <pivotField axis="axisCol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numFmtId="3" showAll="0"/>
    <pivotField numFmtId="4" showAll="0"/>
    <pivotField numFmtId="3" showAll="0"/>
    <pivotField numFmtId="4" showAll="0"/>
    <pivotField showAll="0"/>
    <pivotField showAll="0"/>
    <pivotField numFmtId="177" showAll="0"/>
    <pivotField dataField="1" numFmtId="178" showAll="0"/>
    <pivotField numFmtId="177" showAll="0"/>
  </pivotFields>
  <rowFields count="1">
    <field x="1"/>
  </rowFields>
  <rowItems count="2">
    <i>
      <x/>
    </i>
    <i>
      <x v="1"/>
    </i>
  </rowItems>
  <colFields count="1">
    <field x="0"/>
  </colFields>
  <colItems count="3">
    <i>
      <x/>
    </i>
    <i>
      <x v="1"/>
    </i>
    <i>
      <x v="2"/>
    </i>
  </colItems>
  <dataFields count="1">
    <dataField name="求和项:单客产值2" fld="9" baseField="0" baseItem="0"/>
  </dataFields>
  <formats count="1">
    <format dxfId="5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M18" sqref="M18"/>
    </sheetView>
  </sheetViews>
  <sheetFormatPr defaultRowHeight="14.25" x14ac:dyDescent="0.2"/>
  <cols>
    <col min="2" max="2" width="16.75" bestFit="1" customWidth="1"/>
    <col min="3" max="3" width="9.125" bestFit="1" customWidth="1"/>
    <col min="4" max="5" width="5.5" bestFit="1" customWidth="1"/>
    <col min="6" max="6" width="12.75" bestFit="1" customWidth="1"/>
    <col min="7" max="7" width="9.5" customWidth="1"/>
    <col min="8" max="8" width="21" bestFit="1" customWidth="1"/>
    <col min="9" max="9" width="9.125" bestFit="1" customWidth="1"/>
    <col min="10" max="11" width="5.5" bestFit="1" customWidth="1"/>
    <col min="12" max="12" width="12.75" bestFit="1" customWidth="1"/>
  </cols>
  <sheetData>
    <row r="1" spans="1:11" ht="80.25" customHeight="1" x14ac:dyDescent="0.2">
      <c r="A1" t="s">
        <v>0</v>
      </c>
      <c r="B1" s="3" t="s">
        <v>10</v>
      </c>
      <c r="C1" s="3"/>
      <c r="D1" s="3"/>
      <c r="E1" s="3"/>
    </row>
    <row r="4" spans="1:11" x14ac:dyDescent="0.2">
      <c r="J4" s="4" t="s">
        <v>12</v>
      </c>
      <c r="K4" s="4"/>
    </row>
    <row r="5" spans="1:11" x14ac:dyDescent="0.2">
      <c r="J5" s="4" t="s">
        <v>11</v>
      </c>
      <c r="K5" s="4"/>
    </row>
    <row r="6" spans="1:11" x14ac:dyDescent="0.2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7</v>
      </c>
      <c r="K6" t="s">
        <v>9</v>
      </c>
    </row>
    <row r="7" spans="1:11" x14ac:dyDescent="0.2">
      <c r="A7">
        <v>2017</v>
      </c>
      <c r="B7" t="s">
        <v>14</v>
      </c>
      <c r="C7" s="1">
        <v>4303556</v>
      </c>
      <c r="D7" s="2">
        <v>2661988055.29</v>
      </c>
      <c r="E7" s="1">
        <v>31621640</v>
      </c>
      <c r="F7" s="2">
        <v>957768312.25940001</v>
      </c>
      <c r="G7">
        <f>D7/C7</f>
        <v>618.55545862305496</v>
      </c>
      <c r="H7">
        <f>F7/C7</f>
        <v>222.55277083867389</v>
      </c>
      <c r="I7" s="5">
        <f>E7/C7</f>
        <v>7.3477933132507163</v>
      </c>
      <c r="J7" s="6">
        <f>G7</f>
        <v>618.55545862305496</v>
      </c>
      <c r="K7" s="5">
        <f>I7</f>
        <v>7.3477933132507163</v>
      </c>
    </row>
    <row r="8" spans="1:11" x14ac:dyDescent="0.2">
      <c r="A8">
        <v>2017</v>
      </c>
      <c r="B8" t="s">
        <v>16</v>
      </c>
      <c r="C8" s="1">
        <v>2471767</v>
      </c>
      <c r="D8" s="2">
        <v>669157738.77999997</v>
      </c>
      <c r="E8" s="1">
        <v>7163915</v>
      </c>
      <c r="F8" s="2">
        <v>259174524.88690001</v>
      </c>
      <c r="G8">
        <f>D8/C8</f>
        <v>270.72039507769136</v>
      </c>
      <c r="H8">
        <f>F8/C8</f>
        <v>104.85394654386923</v>
      </c>
      <c r="I8" s="5">
        <f>E8/C8</f>
        <v>2.8982970482250145</v>
      </c>
      <c r="J8" s="6">
        <f>G8</f>
        <v>270.72039507769136</v>
      </c>
      <c r="K8" s="5">
        <f>I8</f>
        <v>2.8982970482250145</v>
      </c>
    </row>
    <row r="9" spans="1:11" x14ac:dyDescent="0.2">
      <c r="A9">
        <v>2018</v>
      </c>
      <c r="B9" t="s">
        <v>14</v>
      </c>
      <c r="C9" s="1">
        <v>5293379</v>
      </c>
      <c r="D9" s="2">
        <v>3141999926.9000001</v>
      </c>
      <c r="E9" s="1">
        <v>37327803</v>
      </c>
      <c r="F9" s="2">
        <v>1117868703.0476</v>
      </c>
      <c r="G9">
        <f>D9/C9</f>
        <v>593.57169152256051</v>
      </c>
      <c r="H9">
        <f>F9/C9</f>
        <v>211.18244188591069</v>
      </c>
      <c r="I9" s="5">
        <f>E9/C9</f>
        <v>7.0517911149003307</v>
      </c>
      <c r="J9" s="6">
        <f>G9</f>
        <v>593.57169152256051</v>
      </c>
      <c r="K9" s="5">
        <f>I9</f>
        <v>7.0517911149003307</v>
      </c>
    </row>
    <row r="10" spans="1:11" x14ac:dyDescent="0.2">
      <c r="A10">
        <v>2018</v>
      </c>
      <c r="B10" t="s">
        <v>16</v>
      </c>
      <c r="C10" s="1">
        <v>3033502</v>
      </c>
      <c r="D10" s="2">
        <v>730984960.19000006</v>
      </c>
      <c r="E10" s="1">
        <v>8020771</v>
      </c>
      <c r="F10" s="2">
        <v>278348857.2069</v>
      </c>
      <c r="G10">
        <f>D10/C10</f>
        <v>240.97065378232816</v>
      </c>
      <c r="H10">
        <f>F10/C10</f>
        <v>91.758257356316236</v>
      </c>
      <c r="I10" s="5">
        <f>E10/C10</f>
        <v>2.6440631982441416</v>
      </c>
      <c r="J10" s="6">
        <f>G10</f>
        <v>240.97065378232816</v>
      </c>
      <c r="K10" s="5">
        <f>I10</f>
        <v>2.6440631982441416</v>
      </c>
    </row>
    <row r="11" spans="1:11" x14ac:dyDescent="0.2">
      <c r="A11">
        <v>2019</v>
      </c>
      <c r="B11" t="s">
        <v>14</v>
      </c>
      <c r="C11" s="1">
        <v>6547768</v>
      </c>
      <c r="D11" s="2">
        <v>3554239648.0799999</v>
      </c>
      <c r="E11" s="1">
        <v>41879833</v>
      </c>
      <c r="F11" s="2">
        <v>1281953014.039</v>
      </c>
      <c r="G11">
        <f>D11/C11</f>
        <v>542.81697947758687</v>
      </c>
      <c r="H11">
        <f>F11/C11</f>
        <v>195.78473367397868</v>
      </c>
      <c r="I11" s="5">
        <f>E11/C11</f>
        <v>6.3960471721050594</v>
      </c>
      <c r="J11" s="6">
        <f>G11*12/11</f>
        <v>592.16397761191297</v>
      </c>
      <c r="K11" s="5">
        <f>I11*12/11</f>
        <v>6.977506005932792</v>
      </c>
    </row>
    <row r="12" spans="1:11" x14ac:dyDescent="0.2">
      <c r="A12">
        <v>2019</v>
      </c>
      <c r="B12" t="s">
        <v>16</v>
      </c>
      <c r="C12" s="1">
        <v>3346301</v>
      </c>
      <c r="D12" s="2">
        <v>714033724.64999998</v>
      </c>
      <c r="E12" s="1">
        <v>8143189</v>
      </c>
      <c r="F12" s="2">
        <v>276321355.40630001</v>
      </c>
      <c r="G12">
        <f>D12/C12</f>
        <v>213.38000516092245</v>
      </c>
      <c r="H12">
        <f>F12/C12</f>
        <v>82.575164459592855</v>
      </c>
      <c r="I12" s="5">
        <f>E12/C12</f>
        <v>2.4334896950393881</v>
      </c>
      <c r="J12" s="6">
        <f>G12*12/11</f>
        <v>232.77818744827903</v>
      </c>
      <c r="K12" s="5">
        <f>I12*12/11</f>
        <v>2.6547160309520597</v>
      </c>
    </row>
    <row r="15" spans="1:11" x14ac:dyDescent="0.2">
      <c r="B15" s="7" t="s">
        <v>19</v>
      </c>
      <c r="C15" s="7" t="s">
        <v>18</v>
      </c>
      <c r="H15" s="7" t="s">
        <v>20</v>
      </c>
      <c r="I15" s="7" t="s">
        <v>18</v>
      </c>
    </row>
    <row r="16" spans="1:11" x14ac:dyDescent="0.2">
      <c r="B16" s="7" t="s">
        <v>17</v>
      </c>
      <c r="C16">
        <v>2017</v>
      </c>
      <c r="D16">
        <v>2018</v>
      </c>
      <c r="E16">
        <v>2019</v>
      </c>
      <c r="H16" s="7" t="s">
        <v>17</v>
      </c>
      <c r="I16">
        <v>2017</v>
      </c>
      <c r="J16">
        <v>2018</v>
      </c>
      <c r="K16">
        <v>2019</v>
      </c>
    </row>
    <row r="17" spans="2:11" x14ac:dyDescent="0.2">
      <c r="B17" s="8" t="s">
        <v>13</v>
      </c>
      <c r="C17" s="6">
        <v>618.55545862305496</v>
      </c>
      <c r="D17" s="6">
        <v>593.57169152256051</v>
      </c>
      <c r="E17" s="6">
        <v>592.16397761191297</v>
      </c>
      <c r="H17" s="8" t="s">
        <v>13</v>
      </c>
      <c r="I17" s="5">
        <v>7.3477933132507163</v>
      </c>
      <c r="J17" s="5">
        <v>7.0517911149003307</v>
      </c>
      <c r="K17" s="5">
        <v>6.977506005932792</v>
      </c>
    </row>
    <row r="18" spans="2:11" x14ac:dyDescent="0.2">
      <c r="B18" s="8" t="s">
        <v>15</v>
      </c>
      <c r="C18" s="6">
        <v>270.72039507769136</v>
      </c>
      <c r="D18" s="6">
        <v>240.97065378232816</v>
      </c>
      <c r="E18" s="6">
        <v>232.77818744827903</v>
      </c>
      <c r="H18" s="8" t="s">
        <v>15</v>
      </c>
      <c r="I18" s="5">
        <v>2.8982970482250145</v>
      </c>
      <c r="J18" s="5">
        <v>2.6440631982441416</v>
      </c>
      <c r="K18" s="5">
        <v>2.6547160309520597</v>
      </c>
    </row>
  </sheetData>
  <sortState ref="A7:K12">
    <sortCondition ref="A7:A12"/>
    <sortCondition ref="B7:B12"/>
  </sortState>
  <mergeCells count="3">
    <mergeCell ref="B1:E1"/>
    <mergeCell ref="J5:K5"/>
    <mergeCell ref="J4:K4"/>
  </mergeCells>
  <phoneticPr fontId="1" type="noConversion"/>
  <pageMargins left="0.7" right="0.7" top="0.75" bottom="0.75" header="0.3" footer="0.3"/>
  <pageSetup paperSize="9" orientation="portrait"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A32FC30-0696-4A94-B235-3B9489A0BBC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会员大数!I17:K17</xm:f>
              <xm:sqref>L17</xm:sqref>
            </x14:sparkline>
            <x14:sparkline>
              <xm:f>会员大数!I18:K18</xm:f>
              <xm:sqref>L18</xm:sqref>
            </x14:sparkline>
          </x14:sparklines>
        </x14:sparklineGroup>
        <x14:sparklineGroup displayEmptyCellsAs="gap" xr2:uid="{8BAE25C5-0FA2-4765-BCD7-A1AA5A34BBA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会员大数!C17:E17</xm:f>
              <xm:sqref>F17</xm:sqref>
            </x14:sparkline>
            <x14:sparkline>
              <xm:f>会员大数!C18:E18</xm:f>
              <xm:sqref>F18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会员大数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bozhang yao</dc:creator>
  <cp:lastModifiedBy>bozhang yao</cp:lastModifiedBy>
  <dcterms:created xsi:type="dcterms:W3CDTF">2015-06-05T18:19:34Z</dcterms:created>
  <dcterms:modified xsi:type="dcterms:W3CDTF">2019-12-10T08:59:39Z</dcterms:modified>
</cp:coreProperties>
</file>