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bozhang\Desktop\益丰数据\并购公司会员健康度体检表项目\"/>
    </mc:Choice>
  </mc:AlternateContent>
  <xr:revisionPtr revIDLastSave="0" documentId="13_ncr:1_{DEE960B8-4C06-41DC-96BD-83CC661395D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会员健康度体检表（所有）" sheetId="1" r:id="rId1"/>
    <sheet name="会员健康度体检表（无注册会员情况）" sheetId="4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4" l="1"/>
  <c r="F4" i="4"/>
  <c r="G4" i="4"/>
  <c r="H4" i="4"/>
  <c r="I4" i="4"/>
  <c r="J4" i="4"/>
  <c r="K4" i="4"/>
  <c r="D4" i="4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B12" i="1"/>
  <c r="AB13" i="1"/>
  <c r="AB14" i="1"/>
  <c r="AL14" i="1" s="1"/>
  <c r="AB15" i="1"/>
  <c r="AB16" i="1"/>
  <c r="AB17" i="1"/>
  <c r="AB18" i="1"/>
  <c r="AB19" i="1"/>
  <c r="AB20" i="1"/>
  <c r="AB21" i="1"/>
  <c r="AB22" i="1"/>
  <c r="AL22" i="1" s="1"/>
  <c r="AB23" i="1"/>
  <c r="AB24" i="1"/>
  <c r="AB25" i="1"/>
  <c r="AB26" i="1"/>
  <c r="AB27" i="1"/>
  <c r="AB28" i="1"/>
  <c r="AB29" i="1"/>
  <c r="AB30" i="1"/>
  <c r="AL30" i="1" s="1"/>
  <c r="AB31" i="1"/>
  <c r="AB32" i="1"/>
  <c r="AB33" i="1"/>
  <c r="AB34" i="1"/>
  <c r="AB35" i="1"/>
  <c r="AB36" i="1"/>
  <c r="AB37" i="1"/>
  <c r="AB38" i="1"/>
  <c r="AL38" i="1" s="1"/>
  <c r="AB39" i="1"/>
  <c r="AB40" i="1"/>
  <c r="AB41" i="1"/>
  <c r="AB42" i="1"/>
  <c r="AB43" i="1"/>
  <c r="AB44" i="1"/>
  <c r="AB45" i="1"/>
  <c r="AB46" i="1"/>
  <c r="AL46" i="1" s="1"/>
  <c r="AB47" i="1"/>
  <c r="AB48" i="1"/>
  <c r="AB49" i="1"/>
  <c r="AB50" i="1"/>
  <c r="AB51" i="1"/>
  <c r="AB52" i="1"/>
  <c r="AB53" i="1"/>
  <c r="AB54" i="1"/>
  <c r="AL54" i="1" s="1"/>
  <c r="AB55" i="1"/>
  <c r="AB56" i="1"/>
  <c r="AB57" i="1"/>
  <c r="AB58" i="1"/>
  <c r="AB59" i="1"/>
  <c r="AB60" i="1"/>
  <c r="AB61" i="1"/>
  <c r="AB62" i="1"/>
  <c r="AL62" i="1" s="1"/>
  <c r="AB63" i="1"/>
  <c r="AB64" i="1"/>
  <c r="AB65" i="1"/>
  <c r="AB66" i="1"/>
  <c r="AB67" i="1"/>
  <c r="AB68" i="1"/>
  <c r="AB69" i="1"/>
  <c r="AB70" i="1"/>
  <c r="AB71" i="1"/>
  <c r="AB72" i="1"/>
  <c r="AA12" i="1"/>
  <c r="AA13" i="1"/>
  <c r="AA14" i="1"/>
  <c r="AA15" i="1"/>
  <c r="AA16" i="1"/>
  <c r="AA17" i="1"/>
  <c r="AL17" i="1" s="1"/>
  <c r="AA18" i="1"/>
  <c r="AA19" i="1"/>
  <c r="AA20" i="1"/>
  <c r="AA21" i="1"/>
  <c r="AA22" i="1"/>
  <c r="AA23" i="1"/>
  <c r="AA24" i="1"/>
  <c r="AA25" i="1"/>
  <c r="AL25" i="1" s="1"/>
  <c r="AA26" i="1"/>
  <c r="AA27" i="1"/>
  <c r="AA28" i="1"/>
  <c r="AA29" i="1"/>
  <c r="AA30" i="1"/>
  <c r="AA31" i="1"/>
  <c r="AA32" i="1"/>
  <c r="AA33" i="1"/>
  <c r="AL33" i="1" s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L49" i="1" s="1"/>
  <c r="AA50" i="1"/>
  <c r="AA51" i="1"/>
  <c r="AA52" i="1"/>
  <c r="AA53" i="1"/>
  <c r="AA54" i="1"/>
  <c r="AA55" i="1"/>
  <c r="AA56" i="1"/>
  <c r="AA57" i="1"/>
  <c r="AL57" i="1" s="1"/>
  <c r="AA58" i="1"/>
  <c r="AA59" i="1"/>
  <c r="AA60" i="1"/>
  <c r="AA61" i="1"/>
  <c r="AA62" i="1"/>
  <c r="AA63" i="1"/>
  <c r="AA64" i="1"/>
  <c r="AA65" i="1"/>
  <c r="AL65" i="1" s="1"/>
  <c r="AA66" i="1"/>
  <c r="AA67" i="1"/>
  <c r="AA68" i="1"/>
  <c r="AA69" i="1"/>
  <c r="AA70" i="1"/>
  <c r="AA71" i="1"/>
  <c r="AA72" i="1"/>
  <c r="Z12" i="1"/>
  <c r="AL12" i="1" s="1"/>
  <c r="Z13" i="1"/>
  <c r="Z14" i="1"/>
  <c r="Z15" i="1"/>
  <c r="Z16" i="1"/>
  <c r="Z17" i="1"/>
  <c r="Z18" i="1"/>
  <c r="Z19" i="1"/>
  <c r="Z20" i="1"/>
  <c r="AL20" i="1" s="1"/>
  <c r="Z21" i="1"/>
  <c r="Z22" i="1"/>
  <c r="Z23" i="1"/>
  <c r="Z24" i="1"/>
  <c r="Z25" i="1"/>
  <c r="Z26" i="1"/>
  <c r="Z27" i="1"/>
  <c r="Z28" i="1"/>
  <c r="AL28" i="1" s="1"/>
  <c r="Z29" i="1"/>
  <c r="Z30" i="1"/>
  <c r="Z31" i="1"/>
  <c r="Z32" i="1"/>
  <c r="Z33" i="1"/>
  <c r="Z34" i="1"/>
  <c r="Z35" i="1"/>
  <c r="Z36" i="1"/>
  <c r="AL36" i="1" s="1"/>
  <c r="Z37" i="1"/>
  <c r="Z38" i="1"/>
  <c r="Z39" i="1"/>
  <c r="Z40" i="1"/>
  <c r="Z41" i="1"/>
  <c r="Z42" i="1"/>
  <c r="Z43" i="1"/>
  <c r="Z44" i="1"/>
  <c r="AL44" i="1" s="1"/>
  <c r="Z45" i="1"/>
  <c r="Z46" i="1"/>
  <c r="Z47" i="1"/>
  <c r="Z48" i="1"/>
  <c r="Z49" i="1"/>
  <c r="Z50" i="1"/>
  <c r="Z51" i="1"/>
  <c r="Z52" i="1"/>
  <c r="AL52" i="1" s="1"/>
  <c r="Z53" i="1"/>
  <c r="Z54" i="1"/>
  <c r="Z55" i="1"/>
  <c r="Z56" i="1"/>
  <c r="Z57" i="1"/>
  <c r="Z58" i="1"/>
  <c r="Z59" i="1"/>
  <c r="Z60" i="1"/>
  <c r="AL60" i="1" s="1"/>
  <c r="Z61" i="1"/>
  <c r="Z62" i="1"/>
  <c r="Z63" i="1"/>
  <c r="Z64" i="1"/>
  <c r="Z65" i="1"/>
  <c r="Z66" i="1"/>
  <c r="Z67" i="1"/>
  <c r="Z68" i="1"/>
  <c r="Z69" i="1"/>
  <c r="Z70" i="1"/>
  <c r="Z71" i="1"/>
  <c r="Z72" i="1"/>
  <c r="Y12" i="1"/>
  <c r="Y13" i="1"/>
  <c r="Y14" i="1"/>
  <c r="Y15" i="1"/>
  <c r="AL15" i="1" s="1"/>
  <c r="Y16" i="1"/>
  <c r="Y17" i="1"/>
  <c r="Y18" i="1"/>
  <c r="Y19" i="1"/>
  <c r="Y20" i="1"/>
  <c r="Y21" i="1"/>
  <c r="Y22" i="1"/>
  <c r="Y23" i="1"/>
  <c r="AL23" i="1" s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AL39" i="1" s="1"/>
  <c r="Y40" i="1"/>
  <c r="Y41" i="1"/>
  <c r="Y42" i="1"/>
  <c r="Y43" i="1"/>
  <c r="Y44" i="1"/>
  <c r="Y45" i="1"/>
  <c r="Y46" i="1"/>
  <c r="Y47" i="1"/>
  <c r="AL47" i="1" s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AL63" i="1" s="1"/>
  <c r="Y64" i="1"/>
  <c r="Y65" i="1"/>
  <c r="Y66" i="1"/>
  <c r="Y67" i="1"/>
  <c r="Y68" i="1"/>
  <c r="Y69" i="1"/>
  <c r="Y70" i="1"/>
  <c r="Y71" i="1"/>
  <c r="Y72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W12" i="1"/>
  <c r="W13" i="1"/>
  <c r="AL13" i="1" s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AL29" i="1" s="1"/>
  <c r="W30" i="1"/>
  <c r="W31" i="1"/>
  <c r="W32" i="1"/>
  <c r="W33" i="1"/>
  <c r="W34" i="1"/>
  <c r="W35" i="1"/>
  <c r="W36" i="1"/>
  <c r="W37" i="1"/>
  <c r="AL37" i="1" s="1"/>
  <c r="W38" i="1"/>
  <c r="W39" i="1"/>
  <c r="W40" i="1"/>
  <c r="W41" i="1"/>
  <c r="W42" i="1"/>
  <c r="W43" i="1"/>
  <c r="W44" i="1"/>
  <c r="W45" i="1"/>
  <c r="AL45" i="1" s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V12" i="1"/>
  <c r="V13" i="1"/>
  <c r="V14" i="1"/>
  <c r="V15" i="1"/>
  <c r="V16" i="1"/>
  <c r="AL16" i="1" s="1"/>
  <c r="V17" i="1"/>
  <c r="V18" i="1"/>
  <c r="V19" i="1"/>
  <c r="V20" i="1"/>
  <c r="V21" i="1"/>
  <c r="V22" i="1"/>
  <c r="V23" i="1"/>
  <c r="V24" i="1"/>
  <c r="AL24" i="1" s="1"/>
  <c r="V25" i="1"/>
  <c r="V26" i="1"/>
  <c r="V27" i="1"/>
  <c r="V28" i="1"/>
  <c r="V29" i="1"/>
  <c r="V30" i="1"/>
  <c r="V31" i="1"/>
  <c r="V32" i="1"/>
  <c r="AL32" i="1" s="1"/>
  <c r="V33" i="1"/>
  <c r="V34" i="1"/>
  <c r="V35" i="1"/>
  <c r="V36" i="1"/>
  <c r="V37" i="1"/>
  <c r="V38" i="1"/>
  <c r="V39" i="1"/>
  <c r="V40" i="1"/>
  <c r="AL40" i="1" s="1"/>
  <c r="V41" i="1"/>
  <c r="V42" i="1"/>
  <c r="V43" i="1"/>
  <c r="V44" i="1"/>
  <c r="V45" i="1"/>
  <c r="V46" i="1"/>
  <c r="V47" i="1"/>
  <c r="V48" i="1"/>
  <c r="AL48" i="1" s="1"/>
  <c r="V49" i="1"/>
  <c r="V50" i="1"/>
  <c r="V51" i="1"/>
  <c r="V52" i="1"/>
  <c r="V53" i="1"/>
  <c r="V54" i="1"/>
  <c r="V55" i="1"/>
  <c r="AL55" i="1" s="1"/>
  <c r="V56" i="1"/>
  <c r="AL56" i="1" s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V11" i="1"/>
  <c r="W11" i="1"/>
  <c r="Y11" i="1"/>
  <c r="X11" i="1"/>
  <c r="AL21" i="1"/>
  <c r="AL31" i="1"/>
  <c r="AL41" i="1"/>
  <c r="AL53" i="1"/>
  <c r="AL64" i="1"/>
  <c r="M11" i="1"/>
  <c r="N11" i="1"/>
  <c r="O11" i="1"/>
  <c r="P11" i="1"/>
  <c r="Q11" i="1"/>
  <c r="R11" i="1"/>
  <c r="S11" i="1"/>
  <c r="L11" i="1"/>
  <c r="E11" i="1"/>
  <c r="F11" i="1"/>
  <c r="G11" i="1"/>
  <c r="H11" i="1"/>
  <c r="I11" i="1"/>
  <c r="J11" i="1"/>
  <c r="K11" i="1"/>
  <c r="D11" i="1"/>
  <c r="AL68" i="1" l="1"/>
  <c r="L4" i="4"/>
  <c r="AL50" i="1"/>
  <c r="AL71" i="1"/>
  <c r="AL72" i="1"/>
  <c r="AL61" i="1"/>
  <c r="AL69" i="1"/>
  <c r="AL66" i="1"/>
  <c r="AL58" i="1"/>
  <c r="AL42" i="1"/>
  <c r="AL34" i="1"/>
  <c r="AL26" i="1"/>
  <c r="AL18" i="1"/>
  <c r="AL67" i="1"/>
  <c r="AL59" i="1"/>
  <c r="AL51" i="1"/>
  <c r="AL43" i="1"/>
  <c r="AL35" i="1"/>
  <c r="AL27" i="1"/>
  <c r="AL19" i="1"/>
  <c r="AL70" i="1"/>
  <c r="AL11" i="1"/>
  <c r="T11" i="1"/>
</calcChain>
</file>

<file path=xl/sharedStrings.xml><?xml version="1.0" encoding="utf-8"?>
<sst xmlns="http://schemas.openxmlformats.org/spreadsheetml/2006/main" count="1149" uniqueCount="136">
  <si>
    <t>分部</t>
    <phoneticPr fontId="1" type="noConversion"/>
  </si>
  <si>
    <t>老客运营四大指标</t>
    <phoneticPr fontId="1" type="noConversion"/>
  </si>
  <si>
    <t>总指标</t>
    <phoneticPr fontId="1" type="noConversion"/>
  </si>
  <si>
    <t>门店数</t>
    <phoneticPr fontId="1" type="noConversion"/>
  </si>
  <si>
    <t>总会员数</t>
    <phoneticPr fontId="1" type="noConversion"/>
  </si>
  <si>
    <t>年复购率</t>
    <phoneticPr fontId="1" type="noConversion"/>
  </si>
  <si>
    <t>年消费频次</t>
    <phoneticPr fontId="1" type="noConversion"/>
  </si>
  <si>
    <t>年产值</t>
    <phoneticPr fontId="1" type="noConversion"/>
  </si>
  <si>
    <t>新客转化四大指标</t>
    <phoneticPr fontId="1" type="noConversion"/>
  </si>
  <si>
    <t>刚需维系四大指标</t>
    <phoneticPr fontId="1" type="noConversion"/>
  </si>
  <si>
    <t>健康提升四大指标</t>
    <phoneticPr fontId="1" type="noConversion"/>
  </si>
  <si>
    <t>新增会员人数占比</t>
    <phoneticPr fontId="1" type="noConversion"/>
  </si>
  <si>
    <t>平均每店老客消费人数</t>
    <phoneticPr fontId="1" type="noConversion"/>
  </si>
  <si>
    <t>转化率</t>
    <phoneticPr fontId="1" type="noConversion"/>
  </si>
  <si>
    <t>平均每店慢病消费人数</t>
    <phoneticPr fontId="1" type="noConversion"/>
  </si>
  <si>
    <t>平均每店健康消费人数</t>
    <phoneticPr fontId="1" type="noConversion"/>
  </si>
  <si>
    <t>品类年复购率</t>
    <phoneticPr fontId="1" type="noConversion"/>
  </si>
  <si>
    <t>品类年消费频次</t>
    <phoneticPr fontId="1" type="noConversion"/>
  </si>
  <si>
    <t>品类年产值</t>
    <phoneticPr fontId="1" type="noConversion"/>
  </si>
  <si>
    <t>综合得分</t>
    <phoneticPr fontId="1" type="noConversion"/>
  </si>
  <si>
    <t>目标公司</t>
    <phoneticPr fontId="1" type="noConversion"/>
  </si>
  <si>
    <t>100w</t>
    <phoneticPr fontId="1" type="noConversion"/>
  </si>
  <si>
    <t>益丰总体</t>
    <phoneticPr fontId="1" type="noConversion"/>
  </si>
  <si>
    <t>直营公司</t>
    <phoneticPr fontId="1" type="noConversion"/>
  </si>
  <si>
    <t>收购公司</t>
    <phoneticPr fontId="1" type="noConversion"/>
  </si>
  <si>
    <t>加盟门店</t>
    <phoneticPr fontId="1" type="noConversion"/>
  </si>
  <si>
    <t>得分</t>
    <phoneticPr fontId="1" type="noConversion"/>
  </si>
  <si>
    <t>5,414</t>
  </si>
  <si>
    <t>3,059</t>
  </si>
  <si>
    <t>403</t>
  </si>
  <si>
    <t>452</t>
  </si>
  <si>
    <t>190</t>
  </si>
  <si>
    <t>337</t>
  </si>
  <si>
    <t>486</t>
  </si>
  <si>
    <t>333</t>
  </si>
  <si>
    <t>362</t>
  </si>
  <si>
    <t>220</t>
  </si>
  <si>
    <t>70</t>
  </si>
  <si>
    <t>130</t>
  </si>
  <si>
    <t>8</t>
  </si>
  <si>
    <t>长沙公司</t>
  </si>
  <si>
    <t>湘北公司</t>
  </si>
  <si>
    <t>湘南公司</t>
  </si>
  <si>
    <t>江西公司</t>
  </si>
  <si>
    <t>江苏公司</t>
  </si>
  <si>
    <t>上海公司</t>
  </si>
  <si>
    <t>武汉公司</t>
  </si>
  <si>
    <t>鄂中公司</t>
  </si>
  <si>
    <t>广东公司</t>
  </si>
  <si>
    <t>河北新兴</t>
  </si>
  <si>
    <t>江西天顺</t>
  </si>
  <si>
    <t>1,871</t>
  </si>
  <si>
    <t>韶关市乡亲大药房医药连锁有限公司</t>
  </si>
  <si>
    <t>55</t>
  </si>
  <si>
    <t>江苏益丰大药房连锁有限公司</t>
  </si>
  <si>
    <t>155</t>
  </si>
  <si>
    <t>武汉隆泰益丰大药房连锁有限公司</t>
  </si>
  <si>
    <t>34</t>
  </si>
  <si>
    <t>荆州广生堂医药连锁有限公司</t>
  </si>
  <si>
    <t>52</t>
  </si>
  <si>
    <t>湖北益丰大药房连锁有限公司</t>
  </si>
  <si>
    <t>62</t>
  </si>
  <si>
    <t>江西天顺大药房医药连锁有限公司</t>
  </si>
  <si>
    <t>107</t>
  </si>
  <si>
    <t>益丰大药房连锁股份有限公司</t>
  </si>
  <si>
    <t>139</t>
  </si>
  <si>
    <t>上海益丰上虹大药房有限公司</t>
  </si>
  <si>
    <t>85</t>
  </si>
  <si>
    <t>荆州普康大药房医药连锁有限公司</t>
  </si>
  <si>
    <t>47</t>
  </si>
  <si>
    <t>上海益丰大药房连锁有限公司</t>
  </si>
  <si>
    <t>11</t>
  </si>
  <si>
    <t>江苏健康人大药房连锁有限公司</t>
  </si>
  <si>
    <t>95</t>
  </si>
  <si>
    <t>如东益丰大药房连锁有限公司</t>
  </si>
  <si>
    <t>27</t>
  </si>
  <si>
    <t>江西赣西益丰大药房连锁有限公司</t>
  </si>
  <si>
    <t>42</t>
  </si>
  <si>
    <t>石家庄新兴药房连锁有限公司</t>
  </si>
  <si>
    <t>310</t>
  </si>
  <si>
    <t>武汉益丰爱尔康大药房有限公司</t>
  </si>
  <si>
    <t>44</t>
  </si>
  <si>
    <t>泗洪县时代医药连锁有限公司</t>
  </si>
  <si>
    <t>沧州新兴药房连锁有限公司</t>
  </si>
  <si>
    <t>86</t>
  </si>
  <si>
    <t>北京新兴德胜连锁药房有限公司</t>
  </si>
  <si>
    <t>9</t>
  </si>
  <si>
    <t>镇江芝林大药房有限公司</t>
  </si>
  <si>
    <t>12</t>
  </si>
  <si>
    <t>江苏市民大药房连锁有限公司</t>
  </si>
  <si>
    <t>31</t>
  </si>
  <si>
    <t>张家口新兴南山堂药房连锁有限公司</t>
  </si>
  <si>
    <t>16</t>
  </si>
  <si>
    <t>上海杨浦益丰大药房有限公司</t>
  </si>
  <si>
    <t>江西益丰大药房连锁有限公司</t>
  </si>
  <si>
    <t>广东益丰益荔康信大药房连锁有限公司</t>
  </si>
  <si>
    <t>33</t>
  </si>
  <si>
    <t>江苏芝林大药房连锁有限公司</t>
  </si>
  <si>
    <t>17</t>
  </si>
  <si>
    <t>唐山新兴药房连锁有限公司</t>
  </si>
  <si>
    <t>上海普陀益丰大药房有限公司</t>
  </si>
  <si>
    <t>5</t>
  </si>
  <si>
    <t>上海益丰锦川大药房有限公司</t>
  </si>
  <si>
    <t>1</t>
  </si>
  <si>
    <t>湖北济阳堂大药房连锁有限公司</t>
  </si>
  <si>
    <t>18</t>
  </si>
  <si>
    <t>岳阳益丰大药房有限公司</t>
  </si>
  <si>
    <t>10</t>
  </si>
  <si>
    <t>河北新兴药房连锁有限公司</t>
  </si>
  <si>
    <t>泰州市博爱大药房连锁有限公司</t>
  </si>
  <si>
    <t>泰州市百姓人大药房连锁有限公司</t>
  </si>
  <si>
    <t>22</t>
  </si>
  <si>
    <t>上海益丰大拇指大药房有限公司</t>
  </si>
  <si>
    <t>2</t>
  </si>
  <si>
    <t>上海益丰荣广大药房有限公司</t>
  </si>
  <si>
    <t>上海益丰布衣大药房有限公司</t>
  </si>
  <si>
    <t>江苏健康人大药房连锁南通有限公司</t>
  </si>
  <si>
    <t>3</t>
  </si>
  <si>
    <t>上海益丰徐联大药房有限公司</t>
  </si>
  <si>
    <t>上海益丰隆顺堂大药房有限公司</t>
  </si>
  <si>
    <t>江苏健康人大药房连锁如皋有限公司</t>
  </si>
  <si>
    <t>无锡民康门诊部有限公司</t>
  </si>
  <si>
    <t>上海益丰高芳大药房有限公司</t>
  </si>
  <si>
    <t>江苏健康人大药房连锁南京溧水有限公司</t>
  </si>
  <si>
    <t>上海益丰新川大药房有限公司</t>
  </si>
  <si>
    <t>上海益丰悠芳大药房有限公司</t>
  </si>
  <si>
    <t>苏州市粤海大药房有限公司</t>
  </si>
  <si>
    <t>上海益丰汇美大药房有限公司</t>
  </si>
  <si>
    <t>484</t>
  </si>
  <si>
    <t>益丰总体</t>
  </si>
  <si>
    <t>直营公司</t>
  </si>
  <si>
    <t>收购公司</t>
  </si>
  <si>
    <t>加盟门店</t>
  </si>
  <si>
    <t>口径：新客定义为一年内新加入会员
老客定义为注册一年以上
刚需品类定义为糖尿病、高血压品类
健康品类定义为保健食品、中药、医疗器械品类</t>
    <phoneticPr fontId="1" type="noConversion"/>
  </si>
  <si>
    <t xml:space="preserve">过滤规则：1、过滤掉没有会员数据的分公司
2、过滤掉团购、退单、积分换购订单、行政赠品订单
3、过滤掉塑料袋
</t>
    <phoneticPr fontId="1" type="noConversion"/>
  </si>
  <si>
    <t>注：所有指标除年复购率外都时间范围都是20191117往前一年
老客运营、新客转化、刚需维系、健康提升权重分别为30，30，20，20，每一个子项最终得分=权重满分分值-比目标公司子项值大的公司数*0.05，最终总得分为各子项得分之和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</si>
</sst>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9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 wrapText="1"/>
    </xf>
    <xf numFmtId="176" fontId="0" fillId="0" borderId="3" xfId="0" applyNumberFormat="1" applyBorder="1" applyAlignment="1">
      <alignment horizontal="center" vertical="center" wrapText="1"/>
    </xf>
    <xf numFmtId="176" fontId="0" fillId="0" borderId="4" xfId="0" applyNumberFormat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0" fontId="0" fillId="0" borderId="1" xfId="0" applyBorder="1"/>
    <xf numFmtId="177" fontId="0" fillId="0" borderId="2" xfId="0" applyNumberFormat="1" applyBorder="1" applyAlignment="1">
      <alignment horizontal="center" vertical="center"/>
    </xf>
    <xf numFmtId="179" fontId="0" fillId="0" borderId="2" xfId="0" applyNumberFormat="1" applyBorder="1" applyAlignment="1">
      <alignment horizontal="center" vertical="center"/>
    </xf>
    <xf numFmtId="179" fontId="0" fillId="0" borderId="1" xfId="0" applyNumberFormat="1" applyBorder="1"/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49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0" borderId="2" xfId="0" applyNumberFormat="1" applyBorder="1" applyAlignment="1">
      <alignment vertical="center"/>
    </xf>
    <xf numFmtId="3" fontId="0" fillId="0" borderId="3" xfId="0" applyNumberFormat="1" applyBorder="1" applyAlignment="1">
      <alignment vertical="center"/>
    </xf>
    <xf numFmtId="4" fontId="0" fillId="0" borderId="3" xfId="0" applyNumberForma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2" borderId="0" xfId="0" applyFill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3"/>
  <sheetViews>
    <sheetView tabSelected="1" workbookViewId="0">
      <selection activeCell="C3" sqref="C3"/>
    </sheetView>
  </sheetViews>
  <sheetFormatPr defaultRowHeight="14.25" x14ac:dyDescent="0.2"/>
  <cols>
    <col min="1" max="1" width="33.375" customWidth="1"/>
    <col min="3" max="3" width="10.875" customWidth="1"/>
    <col min="4" max="4" width="11.25" customWidth="1"/>
    <col min="6" max="6" width="7.875" customWidth="1"/>
    <col min="7" max="7" width="7.375" bestFit="1" customWidth="1"/>
    <col min="8" max="8" width="9.75" customWidth="1"/>
    <col min="9" max="9" width="7.125" bestFit="1" customWidth="1"/>
    <col min="10" max="10" width="7.375" customWidth="1"/>
    <col min="11" max="11" width="7.375" bestFit="1" customWidth="1"/>
    <col min="12" max="12" width="10.5" customWidth="1"/>
    <col min="13" max="13" width="7" customWidth="1"/>
    <col min="14" max="14" width="8.5" customWidth="1"/>
    <col min="15" max="15" width="6.625" customWidth="1"/>
    <col min="16" max="16" width="10" customWidth="1"/>
    <col min="17" max="17" width="8.25" customWidth="1"/>
    <col min="18" max="18" width="9" customWidth="1"/>
    <col min="19" max="19" width="7.25" customWidth="1"/>
    <col min="20" max="20" width="13" bestFit="1" customWidth="1"/>
    <col min="21" max="21" width="15.125" bestFit="1" customWidth="1"/>
    <col min="22" max="22" width="11" bestFit="1" customWidth="1"/>
  </cols>
  <sheetData>
    <row r="1" spans="1:43" ht="71.25" x14ac:dyDescent="0.2">
      <c r="A1" s="28" t="s">
        <v>133</v>
      </c>
    </row>
    <row r="2" spans="1:43" ht="57" customHeight="1" x14ac:dyDescent="0.2">
      <c r="A2" s="28" t="s">
        <v>134</v>
      </c>
    </row>
    <row r="3" spans="1:43" ht="109.5" customHeight="1" x14ac:dyDescent="0.2">
      <c r="A3" s="28" t="s">
        <v>135</v>
      </c>
    </row>
    <row r="8" spans="1:43" x14ac:dyDescent="0.2">
      <c r="A8" s="13" t="s">
        <v>0</v>
      </c>
      <c r="B8" s="15" t="s">
        <v>2</v>
      </c>
      <c r="C8" s="16"/>
      <c r="D8" s="15" t="s">
        <v>1</v>
      </c>
      <c r="E8" s="17"/>
      <c r="F8" s="17"/>
      <c r="G8" s="16"/>
      <c r="H8" s="15" t="s">
        <v>8</v>
      </c>
      <c r="I8" s="17"/>
      <c r="J8" s="17"/>
      <c r="K8" s="16"/>
      <c r="L8" s="15" t="s">
        <v>9</v>
      </c>
      <c r="M8" s="17"/>
      <c r="N8" s="17"/>
      <c r="O8" s="16"/>
      <c r="P8" s="15" t="s">
        <v>10</v>
      </c>
      <c r="Q8" s="17"/>
      <c r="R8" s="17"/>
      <c r="S8" s="16"/>
      <c r="T8" s="9" t="s">
        <v>19</v>
      </c>
    </row>
    <row r="9" spans="1:43" ht="37.5" customHeight="1" x14ac:dyDescent="0.2">
      <c r="A9" s="14"/>
      <c r="B9" s="2" t="s">
        <v>3</v>
      </c>
      <c r="C9" s="3" t="s">
        <v>4</v>
      </c>
      <c r="D9" s="5" t="s">
        <v>12</v>
      </c>
      <c r="E9" s="4" t="s">
        <v>5</v>
      </c>
      <c r="F9" s="6" t="s">
        <v>6</v>
      </c>
      <c r="G9" s="3" t="s">
        <v>7</v>
      </c>
      <c r="H9" s="5" t="s">
        <v>11</v>
      </c>
      <c r="I9" s="4" t="s">
        <v>13</v>
      </c>
      <c r="J9" s="6" t="s">
        <v>6</v>
      </c>
      <c r="K9" s="3" t="s">
        <v>7</v>
      </c>
      <c r="L9" s="5" t="s">
        <v>14</v>
      </c>
      <c r="M9" s="6" t="s">
        <v>16</v>
      </c>
      <c r="N9" s="6" t="s">
        <v>17</v>
      </c>
      <c r="O9" s="7" t="s">
        <v>18</v>
      </c>
      <c r="P9" s="5" t="s">
        <v>15</v>
      </c>
      <c r="Q9" s="6" t="s">
        <v>16</v>
      </c>
      <c r="R9" s="6" t="s">
        <v>17</v>
      </c>
      <c r="S9" s="7" t="s">
        <v>18</v>
      </c>
      <c r="T9" s="9"/>
    </row>
    <row r="10" spans="1:43" x14ac:dyDescent="0.2">
      <c r="A10" s="1" t="s">
        <v>20</v>
      </c>
      <c r="B10" s="10">
        <v>45</v>
      </c>
      <c r="C10" s="3" t="s">
        <v>21</v>
      </c>
      <c r="D10" s="20">
        <v>2170.663967</v>
      </c>
      <c r="E10" s="21">
        <v>0.67360399999999998</v>
      </c>
      <c r="F10" s="21">
        <v>6.7471839999999998</v>
      </c>
      <c r="G10" s="21">
        <v>572.501690502065</v>
      </c>
      <c r="H10" s="21">
        <v>0.257322</v>
      </c>
      <c r="I10" s="21">
        <v>0.675566</v>
      </c>
      <c r="J10" s="21">
        <v>2.6731319999999998</v>
      </c>
      <c r="K10" s="21">
        <v>236.83112872753301</v>
      </c>
      <c r="L10" s="21">
        <v>752.79017099999999</v>
      </c>
      <c r="M10" s="21">
        <v>0.57693099999999997</v>
      </c>
      <c r="N10" s="21">
        <v>3.7509760000000001</v>
      </c>
      <c r="O10" s="20">
        <v>345.25082054174197</v>
      </c>
      <c r="P10" s="20">
        <v>1673.902732</v>
      </c>
      <c r="Q10" s="21">
        <v>0.55739300000000003</v>
      </c>
      <c r="R10" s="21">
        <v>2.4735459999999998</v>
      </c>
      <c r="S10" s="21">
        <v>192.43253876714701</v>
      </c>
      <c r="T10" s="9"/>
    </row>
    <row r="11" spans="1:43" x14ac:dyDescent="0.2">
      <c r="A11" s="1" t="s">
        <v>26</v>
      </c>
      <c r="B11" s="2"/>
      <c r="C11" s="3"/>
      <c r="D11" s="11">
        <f>7.5-0.05*COUNTIF(D12:D73,"&gt;"&amp;D10)</f>
        <v>6.5</v>
      </c>
      <c r="E11" s="11">
        <f t="shared" ref="E11:S11" si="0">7.5-0.05*COUNTIF(E12:E73,"&gt;"&amp;E10)</f>
        <v>6.7</v>
      </c>
      <c r="F11" s="11">
        <f t="shared" si="0"/>
        <v>6.55</v>
      </c>
      <c r="G11" s="11">
        <f t="shared" si="0"/>
        <v>6.65</v>
      </c>
      <c r="H11" s="11">
        <f t="shared" si="0"/>
        <v>5.7</v>
      </c>
      <c r="I11" s="11">
        <f t="shared" si="0"/>
        <v>5.7</v>
      </c>
      <c r="J11" s="11">
        <f t="shared" si="0"/>
        <v>6.65</v>
      </c>
      <c r="K11" s="11">
        <f t="shared" si="0"/>
        <v>6.4</v>
      </c>
      <c r="L11" s="11">
        <f>5-0.05*COUNTIF(L12:L73,"&gt;"&amp;L10)</f>
        <v>3.7</v>
      </c>
      <c r="M11" s="11">
        <f t="shared" ref="M11:S11" si="1">5-0.05*COUNTIF(M12:M73,"&gt;"&amp;M10)</f>
        <v>4.25</v>
      </c>
      <c r="N11" s="11">
        <f t="shared" si="1"/>
        <v>4.25</v>
      </c>
      <c r="O11" s="11">
        <f t="shared" si="1"/>
        <v>4.3499999999999996</v>
      </c>
      <c r="P11" s="11">
        <f t="shared" si="1"/>
        <v>3.75</v>
      </c>
      <c r="Q11" s="11">
        <f t="shared" si="1"/>
        <v>4.2</v>
      </c>
      <c r="R11" s="11">
        <f t="shared" si="1"/>
        <v>4.1500000000000004</v>
      </c>
      <c r="S11" s="11">
        <f t="shared" si="1"/>
        <v>4.0999999999999996</v>
      </c>
      <c r="T11" s="12">
        <f>SUM(D11:S11)</f>
        <v>83.600000000000009</v>
      </c>
      <c r="V11" s="11">
        <f>7.5-0.05*COUNTIF($D$12:$D$73,"&gt;"&amp;D12)</f>
        <v>6.5</v>
      </c>
      <c r="W11" s="11">
        <f>7.5-0.05*COUNTIF($E$12:$E$73,"&gt;"&amp;E12)</f>
        <v>6.7</v>
      </c>
      <c r="X11" s="11">
        <f>7.5-0.05*COUNTIF($F$12:$F$73,"&gt;"&amp;F12)</f>
        <v>6.55</v>
      </c>
      <c r="Y11" s="11">
        <f>7.5-0.05*COUNTIF($G$12:$G$73,"&gt;"&amp;G12)</f>
        <v>6.65</v>
      </c>
      <c r="Z11" s="11">
        <f>7.5-0.05*COUNTIF($H$12:$H$73,"&gt;"&amp;H12)</f>
        <v>5.7</v>
      </c>
      <c r="AA11" s="11">
        <f>7.5-0.05*COUNTIF($I$12:$I$73,"&gt;"&amp;I12)</f>
        <v>5.7</v>
      </c>
      <c r="AB11" s="11">
        <f>7.5-0.05*COUNTIF($J$12:$J$73,"&gt;"&amp;J12)</f>
        <v>6.65</v>
      </c>
      <c r="AC11" s="11">
        <f>7.5-0.05*COUNTIF($K$12:$K$73,"&gt;"&amp;K12)</f>
        <v>6.4</v>
      </c>
      <c r="AD11" s="11">
        <f>5-0.05*COUNTIF($L$12:$L$73,"&gt;"&amp;L12)</f>
        <v>3.7</v>
      </c>
      <c r="AE11" s="11">
        <f>5-0.05*COUNTIF($M$12:$M$73,"&gt;"&amp;M12)</f>
        <v>4.25</v>
      </c>
      <c r="AF11" s="11">
        <f>5-0.05*COUNTIF($N$12:$N$73,"&gt;"&amp;N12)</f>
        <v>4.25</v>
      </c>
      <c r="AG11" s="11">
        <f>5-0.05*COUNTIF($O$12:$O$73,"&gt;"&amp;O12)</f>
        <v>4.3499999999999996</v>
      </c>
      <c r="AH11" s="11">
        <f>5-0.05*COUNTIF($P$12:$P$73,"&gt;"&amp;P12)</f>
        <v>3.75</v>
      </c>
      <c r="AI11" s="11">
        <f>5-0.05*COUNTIF($Q$12:$Q$73,"&gt;"&amp;Q12)</f>
        <v>4.2</v>
      </c>
      <c r="AJ11" s="11">
        <f>5-0.05*COUNTIF($R$12:$R$73,"&gt;"&amp;R12)</f>
        <v>4.1500000000000004</v>
      </c>
      <c r="AK11" s="11">
        <f>5-0.05*COUNTIF($S$12:$S$73,"&gt;"&amp;S12)</f>
        <v>4.0999999999999996</v>
      </c>
      <c r="AL11" s="11">
        <f>SUM(V11:AK11)</f>
        <v>83.600000000000009</v>
      </c>
      <c r="AM11" s="11" t="s">
        <v>129</v>
      </c>
      <c r="AN11" s="11"/>
      <c r="AO11" s="11"/>
      <c r="AP11" s="11"/>
      <c r="AQ11" s="11"/>
    </row>
    <row r="12" spans="1:43" ht="30" customHeight="1" x14ac:dyDescent="0.2">
      <c r="A12" s="1" t="s">
        <v>22</v>
      </c>
      <c r="B12" s="23" t="s">
        <v>27</v>
      </c>
      <c r="C12" s="24">
        <v>33032818</v>
      </c>
      <c r="D12" s="25">
        <v>2170.663967</v>
      </c>
      <c r="E12" s="26">
        <v>0.67360399999999998</v>
      </c>
      <c r="F12" s="26">
        <v>6.7471839999999998</v>
      </c>
      <c r="G12" s="26">
        <v>572.501690502065</v>
      </c>
      <c r="H12" s="26">
        <v>0.257322</v>
      </c>
      <c r="I12" s="26">
        <v>0.675566</v>
      </c>
      <c r="J12" s="26">
        <v>2.6731319999999998</v>
      </c>
      <c r="K12" s="26">
        <v>236.83112872753301</v>
      </c>
      <c r="L12" s="26">
        <v>752.79017099999999</v>
      </c>
      <c r="M12" s="26">
        <v>0.57693099999999997</v>
      </c>
      <c r="N12" s="26">
        <v>3.7509760000000001</v>
      </c>
      <c r="O12" s="25">
        <v>345.25082054174197</v>
      </c>
      <c r="P12" s="25">
        <v>1673.902732</v>
      </c>
      <c r="Q12" s="26">
        <v>0.55739300000000003</v>
      </c>
      <c r="R12" s="26">
        <v>2.4735459999999998</v>
      </c>
      <c r="S12" s="27">
        <v>192.43253876714701</v>
      </c>
      <c r="T12" s="9"/>
      <c r="V12" s="11">
        <f t="shared" ref="V12:V73" si="2">7.5-0.05*COUNTIF($D$12:$D$73,"&gt;"&amp;D13)</f>
        <v>6.6</v>
      </c>
      <c r="W12" s="11">
        <f t="shared" ref="W12:W73" si="3">7.5-0.05*COUNTIF($E$12:$E$73,"&gt;"&amp;E13)</f>
        <v>6.55</v>
      </c>
      <c r="X12" s="11">
        <f t="shared" ref="X12:X73" si="4">7.5-0.05*COUNTIF($F$12:$F$73,"&gt;"&amp;F13)</f>
        <v>6.65</v>
      </c>
      <c r="Y12" s="11">
        <f t="shared" ref="Y12:Y73" si="5">7.5-0.05*COUNTIF($G$12:$G$73,"&gt;"&amp;G13)</f>
        <v>6.7</v>
      </c>
      <c r="Z12" s="11">
        <f t="shared" ref="Z12:Z73" si="6">7.5-0.05*COUNTIF($H$12:$H$73,"&gt;"&amp;H13)</f>
        <v>5.4499999999999993</v>
      </c>
      <c r="AA12" s="11">
        <f t="shared" ref="AA12:AA73" si="7">7.5-0.05*COUNTIF($I$12:$I$73,"&gt;"&amp;I13)</f>
        <v>5.95</v>
      </c>
      <c r="AB12" s="11">
        <f t="shared" ref="AB12:AB73" si="8">7.5-0.05*COUNTIF($J$12:$J$73,"&gt;"&amp;J13)</f>
        <v>6.3</v>
      </c>
      <c r="AC12" s="11">
        <f t="shared" ref="AC12:AC73" si="9">7.5-0.05*COUNTIF($K$12:$K$73,"&gt;"&amp;K13)</f>
        <v>6.3</v>
      </c>
      <c r="AD12" s="11">
        <f t="shared" ref="AD12:AD73" si="10">5-0.05*COUNTIF($L$12:$L$73,"&gt;"&amp;L13)</f>
        <v>3.8499999999999996</v>
      </c>
      <c r="AE12" s="11">
        <f t="shared" ref="AE12:AE73" si="11">5-0.05*COUNTIF($M$12:$M$73,"&gt;"&amp;M13)</f>
        <v>4.1500000000000004</v>
      </c>
      <c r="AF12" s="11">
        <f t="shared" ref="AF12:AF73" si="12">5-0.05*COUNTIF($N$12:$N$73,"&gt;"&amp;N13)</f>
        <v>4.5</v>
      </c>
      <c r="AG12" s="11">
        <f t="shared" ref="AG12:AG73" si="13">5-0.05*COUNTIF($O$12:$O$73,"&gt;"&amp;O13)</f>
        <v>4.5</v>
      </c>
      <c r="AH12" s="11">
        <f t="shared" ref="AH12:AH73" si="14">5-0.05*COUNTIF($P$12:$P$73,"&gt;"&amp;P13)</f>
        <v>3.9</v>
      </c>
      <c r="AI12" s="11">
        <f t="shared" ref="AI12:AI73" si="15">5-0.05*COUNTIF($Q$12:$Q$73,"&gt;"&amp;Q13)</f>
        <v>4.0999999999999996</v>
      </c>
      <c r="AJ12" s="11">
        <f t="shared" ref="AJ12:AJ73" si="16">5-0.05*COUNTIF($R$12:$R$73,"&gt;"&amp;R13)</f>
        <v>4.2</v>
      </c>
      <c r="AK12" s="11">
        <f t="shared" ref="AK12:AK73" si="17">5-0.05*COUNTIF($S$12:$S$73,"&gt;"&amp;S13)</f>
        <v>4.05</v>
      </c>
      <c r="AL12" s="11">
        <f t="shared" ref="AL12:AL73" si="18">SUM(V12:AK12)</f>
        <v>83.75</v>
      </c>
      <c r="AM12" t="s">
        <v>130</v>
      </c>
    </row>
    <row r="13" spans="1:43" ht="33" customHeight="1" x14ac:dyDescent="0.2">
      <c r="A13" s="1" t="s">
        <v>23</v>
      </c>
      <c r="B13" s="23" t="s">
        <v>28</v>
      </c>
      <c r="C13" s="24">
        <v>19797024</v>
      </c>
      <c r="D13" s="25">
        <v>2439.2424679999999</v>
      </c>
      <c r="E13" s="26">
        <v>0.66908500000000004</v>
      </c>
      <c r="F13" s="26">
        <v>6.8778499999999996</v>
      </c>
      <c r="G13" s="26">
        <v>585.36123482405105</v>
      </c>
      <c r="H13" s="26">
        <v>0.239429</v>
      </c>
      <c r="I13" s="26">
        <v>0.78026200000000001</v>
      </c>
      <c r="J13" s="26">
        <v>2.5676679999999998</v>
      </c>
      <c r="K13" s="26">
        <v>225.876762426938</v>
      </c>
      <c r="L13" s="26">
        <v>840.94801500000005</v>
      </c>
      <c r="M13" s="26">
        <v>0.57118899999999995</v>
      </c>
      <c r="N13" s="26">
        <v>3.8784290000000001</v>
      </c>
      <c r="O13" s="25">
        <v>359.90071688040001</v>
      </c>
      <c r="P13" s="25">
        <v>1924.160871</v>
      </c>
      <c r="Q13" s="26">
        <v>0.55138200000000004</v>
      </c>
      <c r="R13" s="26">
        <v>2.48129</v>
      </c>
      <c r="S13" s="27">
        <v>191.77158182985801</v>
      </c>
      <c r="T13" s="9"/>
      <c r="V13" s="11">
        <f t="shared" si="2"/>
        <v>6.7</v>
      </c>
      <c r="W13" s="11">
        <f t="shared" si="3"/>
        <v>6.5</v>
      </c>
      <c r="X13" s="11">
        <f t="shared" si="4"/>
        <v>6.7</v>
      </c>
      <c r="Y13" s="11">
        <f t="shared" si="5"/>
        <v>7.05</v>
      </c>
      <c r="Z13" s="11">
        <f t="shared" si="6"/>
        <v>5.5</v>
      </c>
      <c r="AA13" s="11">
        <f t="shared" si="7"/>
        <v>5.6</v>
      </c>
      <c r="AB13" s="11">
        <f t="shared" si="8"/>
        <v>6.8</v>
      </c>
      <c r="AC13" s="11">
        <f t="shared" si="9"/>
        <v>6.95</v>
      </c>
      <c r="AD13" s="11">
        <f t="shared" si="10"/>
        <v>4.45</v>
      </c>
      <c r="AE13" s="11">
        <f t="shared" si="11"/>
        <v>4.2</v>
      </c>
      <c r="AF13" s="11">
        <f t="shared" si="12"/>
        <v>4.55</v>
      </c>
      <c r="AG13" s="11">
        <f t="shared" si="13"/>
        <v>4.6500000000000004</v>
      </c>
      <c r="AH13" s="11">
        <f t="shared" si="14"/>
        <v>4.1500000000000004</v>
      </c>
      <c r="AI13" s="11">
        <f t="shared" si="15"/>
        <v>4.3</v>
      </c>
      <c r="AJ13" s="11">
        <f t="shared" si="16"/>
        <v>4.5</v>
      </c>
      <c r="AK13" s="11">
        <f t="shared" si="17"/>
        <v>4.4000000000000004</v>
      </c>
      <c r="AL13" s="11">
        <f t="shared" si="18"/>
        <v>87.000000000000028</v>
      </c>
      <c r="AM13" t="s">
        <v>40</v>
      </c>
    </row>
    <row r="14" spans="1:43" x14ac:dyDescent="0.2">
      <c r="A14" s="22" t="s">
        <v>40</v>
      </c>
      <c r="B14" s="18" t="s">
        <v>29</v>
      </c>
      <c r="C14" s="19">
        <v>3374004</v>
      </c>
      <c r="D14" s="20">
        <v>2622.6280320000001</v>
      </c>
      <c r="E14" s="21">
        <v>0.65749899999999994</v>
      </c>
      <c r="F14" s="21">
        <v>6.9300420000000003</v>
      </c>
      <c r="G14" s="21">
        <v>656.56053091742501</v>
      </c>
      <c r="H14" s="21">
        <v>0.24591099999999999</v>
      </c>
      <c r="I14" s="21">
        <v>0.63946899999999995</v>
      </c>
      <c r="J14" s="21">
        <v>2.7145000000000001</v>
      </c>
      <c r="K14" s="20">
        <v>272.07265547871998</v>
      </c>
      <c r="L14" s="20">
        <v>1034.42328</v>
      </c>
      <c r="M14" s="21">
        <v>0.57138500000000003</v>
      </c>
      <c r="N14" s="21">
        <v>3.897573</v>
      </c>
      <c r="O14" s="20">
        <v>384.00909606354702</v>
      </c>
      <c r="P14" s="20">
        <v>2177.8650790000002</v>
      </c>
      <c r="Q14" s="21">
        <v>0.56504500000000002</v>
      </c>
      <c r="R14" s="21">
        <v>2.636949</v>
      </c>
      <c r="S14" s="21">
        <v>207.96484317319599</v>
      </c>
      <c r="T14" s="9"/>
      <c r="V14" s="11">
        <f t="shared" si="2"/>
        <v>6.8</v>
      </c>
      <c r="W14" s="11">
        <f t="shared" si="3"/>
        <v>7.15</v>
      </c>
      <c r="X14" s="11">
        <f t="shared" si="4"/>
        <v>7.2</v>
      </c>
      <c r="Y14" s="11">
        <f t="shared" si="5"/>
        <v>7.25</v>
      </c>
      <c r="Z14" s="11">
        <f t="shared" si="6"/>
        <v>5.3</v>
      </c>
      <c r="AA14" s="11">
        <f t="shared" si="7"/>
        <v>6</v>
      </c>
      <c r="AB14" s="11">
        <f t="shared" si="8"/>
        <v>6.55</v>
      </c>
      <c r="AC14" s="11">
        <f t="shared" si="9"/>
        <v>6.35</v>
      </c>
      <c r="AD14" s="11">
        <f t="shared" si="10"/>
        <v>4.4000000000000004</v>
      </c>
      <c r="AE14" s="11">
        <f t="shared" si="11"/>
        <v>4.5</v>
      </c>
      <c r="AF14" s="11">
        <f t="shared" si="12"/>
        <v>4.6500000000000004</v>
      </c>
      <c r="AG14" s="11">
        <f t="shared" si="13"/>
        <v>4.75</v>
      </c>
      <c r="AH14" s="11">
        <f t="shared" si="14"/>
        <v>4.0999999999999996</v>
      </c>
      <c r="AI14" s="11">
        <f t="shared" si="15"/>
        <v>4.6500000000000004</v>
      </c>
      <c r="AJ14" s="11">
        <f t="shared" si="16"/>
        <v>4.8499999999999996</v>
      </c>
      <c r="AK14" s="11">
        <f t="shared" si="17"/>
        <v>4.75</v>
      </c>
      <c r="AL14" s="11">
        <f t="shared" si="18"/>
        <v>89.249999999999986</v>
      </c>
      <c r="AM14" t="s">
        <v>41</v>
      </c>
    </row>
    <row r="15" spans="1:43" ht="15" customHeight="1" x14ac:dyDescent="0.2">
      <c r="A15" s="22" t="s">
        <v>41</v>
      </c>
      <c r="B15" s="18" t="s">
        <v>30</v>
      </c>
      <c r="C15" s="19">
        <v>2669608</v>
      </c>
      <c r="D15" s="20">
        <v>2730.0729919999999</v>
      </c>
      <c r="E15" s="21">
        <v>0.73081300000000005</v>
      </c>
      <c r="F15" s="21">
        <v>8.2901299999999996</v>
      </c>
      <c r="G15" s="21">
        <v>718.84801807389897</v>
      </c>
      <c r="H15" s="21">
        <v>0.193109</v>
      </c>
      <c r="I15" s="21">
        <v>0.79801200000000005</v>
      </c>
      <c r="J15" s="21">
        <v>2.6630020000000001</v>
      </c>
      <c r="K15" s="20">
        <v>234.751311868312</v>
      </c>
      <c r="L15" s="20">
        <v>1023.184579</v>
      </c>
      <c r="M15" s="21">
        <v>0.60290100000000002</v>
      </c>
      <c r="N15" s="21">
        <v>3.9753379999999998</v>
      </c>
      <c r="O15" s="20">
        <v>396.03448037668699</v>
      </c>
      <c r="P15" s="20">
        <v>2161.5560740000001</v>
      </c>
      <c r="Q15" s="21">
        <v>0.63376900000000003</v>
      </c>
      <c r="R15" s="21">
        <v>2.9517000000000002</v>
      </c>
      <c r="S15" s="21">
        <v>240.78851650442201</v>
      </c>
      <c r="T15" s="9"/>
      <c r="V15" s="11">
        <f t="shared" si="2"/>
        <v>6.65</v>
      </c>
      <c r="W15" s="11">
        <f t="shared" si="3"/>
        <v>6.95</v>
      </c>
      <c r="X15" s="11">
        <f t="shared" si="4"/>
        <v>7.05</v>
      </c>
      <c r="Y15" s="11">
        <f t="shared" si="5"/>
        <v>7.15</v>
      </c>
      <c r="Z15" s="11">
        <f t="shared" si="6"/>
        <v>5.6</v>
      </c>
      <c r="AA15" s="11">
        <f t="shared" si="7"/>
        <v>6.2</v>
      </c>
      <c r="AB15" s="11">
        <f t="shared" si="8"/>
        <v>6.85</v>
      </c>
      <c r="AC15" s="11">
        <f t="shared" si="9"/>
        <v>6.7</v>
      </c>
      <c r="AD15" s="11">
        <f t="shared" si="10"/>
        <v>4.3499999999999996</v>
      </c>
      <c r="AE15" s="11">
        <f t="shared" si="11"/>
        <v>4</v>
      </c>
      <c r="AF15" s="11">
        <f t="shared" si="12"/>
        <v>4.2</v>
      </c>
      <c r="AG15" s="11">
        <f t="shared" si="13"/>
        <v>4.2</v>
      </c>
      <c r="AH15" s="11">
        <f t="shared" si="14"/>
        <v>3.95</v>
      </c>
      <c r="AI15" s="11">
        <f t="shared" si="15"/>
        <v>4.1500000000000004</v>
      </c>
      <c r="AJ15" s="11">
        <f t="shared" si="16"/>
        <v>4.4000000000000004</v>
      </c>
      <c r="AK15" s="11">
        <f t="shared" si="17"/>
        <v>4.5</v>
      </c>
      <c r="AL15" s="11">
        <f t="shared" si="18"/>
        <v>86.900000000000034</v>
      </c>
      <c r="AM15" t="s">
        <v>42</v>
      </c>
    </row>
    <row r="16" spans="1:43" x14ac:dyDescent="0.2">
      <c r="A16" s="22" t="s">
        <v>42</v>
      </c>
      <c r="B16" s="18" t="s">
        <v>31</v>
      </c>
      <c r="C16" s="19">
        <v>1230369</v>
      </c>
      <c r="D16" s="20">
        <v>2555.2046780000001</v>
      </c>
      <c r="E16" s="21">
        <v>0.68831399999999998</v>
      </c>
      <c r="F16" s="21">
        <v>7.4566619999999997</v>
      </c>
      <c r="G16" s="21">
        <v>662.91482823728597</v>
      </c>
      <c r="H16" s="21">
        <v>0.25069599999999997</v>
      </c>
      <c r="I16" s="21">
        <v>0.84097500000000003</v>
      </c>
      <c r="J16" s="21">
        <v>2.7166739999999998</v>
      </c>
      <c r="K16" s="20">
        <v>256.92727364898701</v>
      </c>
      <c r="L16" s="20">
        <v>1020.270718</v>
      </c>
      <c r="M16" s="21">
        <v>0.56733900000000004</v>
      </c>
      <c r="N16" s="21">
        <v>3.7354449999999999</v>
      </c>
      <c r="O16" s="20">
        <v>340.56901163703702</v>
      </c>
      <c r="P16" s="20">
        <v>2007.292817</v>
      </c>
      <c r="Q16" s="21">
        <v>0.55457199999999995</v>
      </c>
      <c r="R16" s="21">
        <v>2.5301490000000002</v>
      </c>
      <c r="S16" s="21">
        <v>210.85395769569499</v>
      </c>
      <c r="T16" s="9"/>
      <c r="V16" s="11">
        <f t="shared" si="2"/>
        <v>6.85</v>
      </c>
      <c r="W16" s="11">
        <f t="shared" si="3"/>
        <v>6.8</v>
      </c>
      <c r="X16" s="11">
        <f t="shared" si="4"/>
        <v>6.6</v>
      </c>
      <c r="Y16" s="11">
        <f t="shared" si="5"/>
        <v>6.6</v>
      </c>
      <c r="Z16" s="11">
        <f t="shared" si="6"/>
        <v>5.25</v>
      </c>
      <c r="AA16" s="11">
        <f t="shared" si="7"/>
        <v>6.35</v>
      </c>
      <c r="AB16" s="11">
        <f t="shared" si="8"/>
        <v>5.95</v>
      </c>
      <c r="AC16" s="11">
        <f t="shared" si="9"/>
        <v>6.2</v>
      </c>
      <c r="AD16" s="11">
        <f t="shared" si="10"/>
        <v>4.05</v>
      </c>
      <c r="AE16" s="11">
        <f t="shared" si="11"/>
        <v>4.0999999999999996</v>
      </c>
      <c r="AF16" s="11">
        <f t="shared" si="12"/>
        <v>4.45</v>
      </c>
      <c r="AG16" s="11">
        <f t="shared" si="13"/>
        <v>3.75</v>
      </c>
      <c r="AH16" s="11">
        <f t="shared" si="14"/>
        <v>4.2</v>
      </c>
      <c r="AI16" s="11">
        <f t="shared" si="15"/>
        <v>4.3499999999999996</v>
      </c>
      <c r="AJ16" s="11">
        <f t="shared" si="16"/>
        <v>4.45</v>
      </c>
      <c r="AK16" s="11">
        <f t="shared" si="17"/>
        <v>4.45</v>
      </c>
      <c r="AL16" s="11">
        <f t="shared" si="18"/>
        <v>84.40000000000002</v>
      </c>
      <c r="AM16" t="s">
        <v>43</v>
      </c>
    </row>
    <row r="17" spans="1:39" x14ac:dyDescent="0.2">
      <c r="A17" s="22" t="s">
        <v>43</v>
      </c>
      <c r="B17" s="18" t="s">
        <v>32</v>
      </c>
      <c r="C17" s="19">
        <v>2405815</v>
      </c>
      <c r="D17" s="20">
        <v>2766.6175539999999</v>
      </c>
      <c r="E17" s="21">
        <v>0.67935500000000004</v>
      </c>
      <c r="F17" s="21">
        <v>6.8175499999999998</v>
      </c>
      <c r="G17" s="21">
        <v>563.592434975429</v>
      </c>
      <c r="H17" s="21">
        <v>0.18976799999999999</v>
      </c>
      <c r="I17" s="21">
        <v>0.89388800000000002</v>
      </c>
      <c r="J17" s="21">
        <v>2.4068170000000002</v>
      </c>
      <c r="K17" s="21">
        <v>212.971130104091</v>
      </c>
      <c r="L17" s="21">
        <v>897.61656400000004</v>
      </c>
      <c r="M17" s="21">
        <v>0.56784800000000002</v>
      </c>
      <c r="N17" s="21">
        <v>3.8554590000000002</v>
      </c>
      <c r="O17" s="20">
        <v>300.81617244714101</v>
      </c>
      <c r="P17" s="20">
        <v>2223.6411039999998</v>
      </c>
      <c r="Q17" s="21">
        <v>0.56813800000000003</v>
      </c>
      <c r="R17" s="21">
        <v>2.5781800000000001</v>
      </c>
      <c r="S17" s="21">
        <v>209.47788634955899</v>
      </c>
      <c r="T17" s="9"/>
      <c r="V17" s="11">
        <f t="shared" si="2"/>
        <v>7.1</v>
      </c>
      <c r="W17" s="11">
        <f t="shared" si="3"/>
        <v>6.65</v>
      </c>
      <c r="X17" s="11">
        <f t="shared" si="4"/>
        <v>6.4</v>
      </c>
      <c r="Y17" s="11">
        <f t="shared" si="5"/>
        <v>6.55</v>
      </c>
      <c r="Z17" s="11">
        <f t="shared" si="6"/>
        <v>5.55</v>
      </c>
      <c r="AA17" s="11">
        <f t="shared" si="7"/>
        <v>6.1</v>
      </c>
      <c r="AB17" s="11">
        <f t="shared" si="8"/>
        <v>6.25</v>
      </c>
      <c r="AC17" s="11">
        <f t="shared" si="9"/>
        <v>6.5</v>
      </c>
      <c r="AD17" s="11">
        <f t="shared" si="10"/>
        <v>4.3</v>
      </c>
      <c r="AE17" s="11">
        <f t="shared" si="11"/>
        <v>3.95</v>
      </c>
      <c r="AF17" s="11">
        <f t="shared" si="12"/>
        <v>4.0999999999999996</v>
      </c>
      <c r="AG17" s="11">
        <f t="shared" si="13"/>
        <v>4.25</v>
      </c>
      <c r="AH17" s="11">
        <f t="shared" si="14"/>
        <v>4.3499999999999996</v>
      </c>
      <c r="AI17" s="11">
        <f t="shared" si="15"/>
        <v>3.9</v>
      </c>
      <c r="AJ17" s="11">
        <f t="shared" si="16"/>
        <v>3.8499999999999996</v>
      </c>
      <c r="AK17" s="11">
        <f t="shared" si="17"/>
        <v>3.45</v>
      </c>
      <c r="AL17" s="11">
        <f t="shared" si="18"/>
        <v>83.25</v>
      </c>
      <c r="AM17" t="s">
        <v>44</v>
      </c>
    </row>
    <row r="18" spans="1:39" x14ac:dyDescent="0.2">
      <c r="A18" s="22" t="s">
        <v>44</v>
      </c>
      <c r="B18" s="18" t="s">
        <v>33</v>
      </c>
      <c r="C18" s="19">
        <v>3600031</v>
      </c>
      <c r="D18" s="20">
        <v>3269.8471169999998</v>
      </c>
      <c r="E18" s="21">
        <v>0.67352400000000001</v>
      </c>
      <c r="F18" s="21">
        <v>6.4556449999999996</v>
      </c>
      <c r="G18" s="21">
        <v>555.06940683039102</v>
      </c>
      <c r="H18" s="21">
        <v>0.24754499999999999</v>
      </c>
      <c r="I18" s="21">
        <v>0.81256899999999999</v>
      </c>
      <c r="J18" s="21">
        <v>2.5630489999999999</v>
      </c>
      <c r="K18" s="20">
        <v>239.455175794735</v>
      </c>
      <c r="L18" s="20">
        <v>1003.459715</v>
      </c>
      <c r="M18" s="21">
        <v>0.55208100000000004</v>
      </c>
      <c r="N18" s="21">
        <v>3.6185939999999999</v>
      </c>
      <c r="O18" s="20">
        <v>343.10729861143898</v>
      </c>
      <c r="P18" s="20">
        <v>2381.35545</v>
      </c>
      <c r="Q18" s="21">
        <v>0.52017400000000003</v>
      </c>
      <c r="R18" s="21">
        <v>2.216399</v>
      </c>
      <c r="S18" s="21">
        <v>156.81345142755899</v>
      </c>
      <c r="T18" s="9"/>
      <c r="V18" s="11">
        <f t="shared" si="2"/>
        <v>7.05</v>
      </c>
      <c r="W18" s="11">
        <f t="shared" si="3"/>
        <v>6.25</v>
      </c>
      <c r="X18" s="11">
        <f t="shared" si="4"/>
        <v>6.2</v>
      </c>
      <c r="Y18" s="11">
        <f t="shared" si="5"/>
        <v>5.85</v>
      </c>
      <c r="Z18" s="11">
        <f t="shared" si="6"/>
        <v>5</v>
      </c>
      <c r="AA18" s="11">
        <f t="shared" si="7"/>
        <v>6.4</v>
      </c>
      <c r="AB18" s="11">
        <f t="shared" si="8"/>
        <v>5.6</v>
      </c>
      <c r="AC18" s="11">
        <f t="shared" si="9"/>
        <v>5.1999999999999993</v>
      </c>
      <c r="AD18" s="11">
        <f t="shared" si="10"/>
        <v>3.15</v>
      </c>
      <c r="AE18" s="11">
        <f t="shared" si="11"/>
        <v>3.65</v>
      </c>
      <c r="AF18" s="11">
        <f t="shared" si="12"/>
        <v>3.5999999999999996</v>
      </c>
      <c r="AG18" s="11">
        <f t="shared" si="13"/>
        <v>3.55</v>
      </c>
      <c r="AH18" s="11">
        <f t="shared" si="14"/>
        <v>3.8499999999999996</v>
      </c>
      <c r="AI18" s="11">
        <f t="shared" si="15"/>
        <v>3.7</v>
      </c>
      <c r="AJ18" s="11">
        <f t="shared" si="16"/>
        <v>3.65</v>
      </c>
      <c r="AK18" s="11">
        <f t="shared" si="17"/>
        <v>3.3</v>
      </c>
      <c r="AL18" s="11">
        <f t="shared" si="18"/>
        <v>76</v>
      </c>
      <c r="AM18" t="s">
        <v>45</v>
      </c>
    </row>
    <row r="19" spans="1:39" x14ac:dyDescent="0.2">
      <c r="A19" s="22" t="s">
        <v>45</v>
      </c>
      <c r="B19" s="18" t="s">
        <v>34</v>
      </c>
      <c r="C19" s="19">
        <v>2378182</v>
      </c>
      <c r="D19" s="20">
        <v>2877.0511809999998</v>
      </c>
      <c r="E19" s="21">
        <v>0.60075500000000004</v>
      </c>
      <c r="F19" s="21">
        <v>4.7405790000000003</v>
      </c>
      <c r="G19" s="21">
        <v>340.206242242781</v>
      </c>
      <c r="H19" s="21">
        <v>0.16698199999999999</v>
      </c>
      <c r="I19" s="21">
        <v>0.93540100000000004</v>
      </c>
      <c r="J19" s="21">
        <v>2.1234790000000001</v>
      </c>
      <c r="K19" s="21">
        <v>170.58798772953199</v>
      </c>
      <c r="L19" s="21">
        <v>414.521276</v>
      </c>
      <c r="M19" s="21">
        <v>0.44803100000000001</v>
      </c>
      <c r="N19" s="21">
        <v>2.8041909999999999</v>
      </c>
      <c r="O19" s="20">
        <v>289.87251892724203</v>
      </c>
      <c r="P19" s="20">
        <v>1843.5035459999999</v>
      </c>
      <c r="Q19" s="21">
        <v>0.45822800000000002</v>
      </c>
      <c r="R19" s="21">
        <v>2.0715409999999999</v>
      </c>
      <c r="S19" s="21">
        <v>148.90457735425099</v>
      </c>
      <c r="T19" s="9"/>
      <c r="V19" s="11">
        <f t="shared" si="2"/>
        <v>6.35</v>
      </c>
      <c r="W19" s="11">
        <f t="shared" si="3"/>
        <v>6.3</v>
      </c>
      <c r="X19" s="11">
        <f t="shared" si="4"/>
        <v>7.15</v>
      </c>
      <c r="Y19" s="11">
        <f t="shared" si="5"/>
        <v>7.2</v>
      </c>
      <c r="Z19" s="11">
        <f t="shared" si="6"/>
        <v>6</v>
      </c>
      <c r="AA19" s="11">
        <f t="shared" si="7"/>
        <v>6.15</v>
      </c>
      <c r="AB19" s="11">
        <f t="shared" si="8"/>
        <v>6.75</v>
      </c>
      <c r="AC19" s="11">
        <f t="shared" si="9"/>
        <v>6.25</v>
      </c>
      <c r="AD19" s="11">
        <f t="shared" si="10"/>
        <v>3.8</v>
      </c>
      <c r="AE19" s="11">
        <f t="shared" si="11"/>
        <v>4.6500000000000004</v>
      </c>
      <c r="AF19" s="11">
        <f t="shared" si="12"/>
        <v>4.8499999999999996</v>
      </c>
      <c r="AG19" s="11">
        <f t="shared" si="13"/>
        <v>4.8</v>
      </c>
      <c r="AH19" s="11">
        <f t="shared" si="14"/>
        <v>3.55</v>
      </c>
      <c r="AI19" s="11">
        <f t="shared" si="15"/>
        <v>3.95</v>
      </c>
      <c r="AJ19" s="11">
        <f t="shared" si="16"/>
        <v>4.0999999999999996</v>
      </c>
      <c r="AK19" s="11">
        <f t="shared" si="17"/>
        <v>4</v>
      </c>
      <c r="AL19" s="11">
        <f t="shared" si="18"/>
        <v>85.84999999999998</v>
      </c>
      <c r="AM19" t="s">
        <v>46</v>
      </c>
    </row>
    <row r="20" spans="1:39" x14ac:dyDescent="0.2">
      <c r="A20" s="22" t="s">
        <v>46</v>
      </c>
      <c r="B20" s="18" t="s">
        <v>35</v>
      </c>
      <c r="C20" s="19">
        <v>2154835</v>
      </c>
      <c r="D20" s="20">
        <v>1639.6975</v>
      </c>
      <c r="E20" s="21">
        <v>0.64885499999999996</v>
      </c>
      <c r="F20" s="21">
        <v>7.859782</v>
      </c>
      <c r="G20" s="21">
        <v>665.13134578176698</v>
      </c>
      <c r="H20" s="21">
        <v>0.31259900000000002</v>
      </c>
      <c r="I20" s="21">
        <v>0.82967599999999997</v>
      </c>
      <c r="J20" s="21">
        <v>2.70702</v>
      </c>
      <c r="K20" s="21">
        <v>223.17799706909099</v>
      </c>
      <c r="L20" s="21">
        <v>787.97065999999995</v>
      </c>
      <c r="M20" s="21">
        <v>0.620367</v>
      </c>
      <c r="N20" s="21">
        <v>4.8686819999999997</v>
      </c>
      <c r="O20" s="20">
        <v>435.45497260146402</v>
      </c>
      <c r="P20" s="20">
        <v>1554.5916870000001</v>
      </c>
      <c r="Q20" s="21">
        <v>0.53308999999999995</v>
      </c>
      <c r="R20" s="21">
        <v>2.4095300000000002</v>
      </c>
      <c r="S20" s="21">
        <v>188.590196814232</v>
      </c>
      <c r="T20" s="9"/>
      <c r="V20" s="11">
        <f t="shared" si="2"/>
        <v>6.25</v>
      </c>
      <c r="W20" s="11">
        <f t="shared" si="3"/>
        <v>6.6</v>
      </c>
      <c r="X20" s="11">
        <f t="shared" si="4"/>
        <v>6.75</v>
      </c>
      <c r="Y20" s="11">
        <f t="shared" si="5"/>
        <v>6.45</v>
      </c>
      <c r="Z20" s="11">
        <f t="shared" si="6"/>
        <v>6.05</v>
      </c>
      <c r="AA20" s="11">
        <f t="shared" si="7"/>
        <v>5.8</v>
      </c>
      <c r="AB20" s="11">
        <f t="shared" si="8"/>
        <v>6.6</v>
      </c>
      <c r="AC20" s="11">
        <f t="shared" si="9"/>
        <v>5.95</v>
      </c>
      <c r="AD20" s="11">
        <f t="shared" si="10"/>
        <v>3.5</v>
      </c>
      <c r="AE20" s="11">
        <f t="shared" si="11"/>
        <v>4.05</v>
      </c>
      <c r="AF20" s="11">
        <f t="shared" si="12"/>
        <v>4.5999999999999996</v>
      </c>
      <c r="AG20" s="11">
        <f t="shared" si="13"/>
        <v>4</v>
      </c>
      <c r="AH20" s="11">
        <f t="shared" si="14"/>
        <v>3.4</v>
      </c>
      <c r="AI20" s="11">
        <f t="shared" si="15"/>
        <v>4.05</v>
      </c>
      <c r="AJ20" s="11">
        <f t="shared" si="16"/>
        <v>4.05</v>
      </c>
      <c r="AK20" s="11">
        <f t="shared" si="17"/>
        <v>3.8</v>
      </c>
      <c r="AL20" s="11">
        <f t="shared" si="18"/>
        <v>81.899999999999991</v>
      </c>
      <c r="AM20" t="s">
        <v>47</v>
      </c>
    </row>
    <row r="21" spans="1:39" x14ac:dyDescent="0.2">
      <c r="A21" s="22" t="s">
        <v>47</v>
      </c>
      <c r="B21" s="18" t="s">
        <v>36</v>
      </c>
      <c r="C21" s="19">
        <v>1210103</v>
      </c>
      <c r="D21" s="20">
        <v>1571.668181</v>
      </c>
      <c r="E21" s="21">
        <v>0.66932999999999998</v>
      </c>
      <c r="F21" s="21">
        <v>6.9903279999999999</v>
      </c>
      <c r="G21" s="21">
        <v>525.71174365974696</v>
      </c>
      <c r="H21" s="21">
        <v>0.32122800000000001</v>
      </c>
      <c r="I21" s="21">
        <v>0.71606199999999998</v>
      </c>
      <c r="J21" s="21">
        <v>2.6697980000000001</v>
      </c>
      <c r="K21" s="21">
        <v>199.36013023265801</v>
      </c>
      <c r="L21" s="21">
        <v>617.92735000000005</v>
      </c>
      <c r="M21" s="21">
        <v>0.56755800000000001</v>
      </c>
      <c r="N21" s="21">
        <v>3.9384000000000001</v>
      </c>
      <c r="O21" s="20">
        <v>323.46075742591302</v>
      </c>
      <c r="P21" s="20">
        <v>1374.277777</v>
      </c>
      <c r="Q21" s="21">
        <v>0.55118900000000004</v>
      </c>
      <c r="R21" s="21">
        <v>2.363102</v>
      </c>
      <c r="S21" s="21">
        <v>171.80942418861801</v>
      </c>
      <c r="T21" s="9"/>
      <c r="V21" s="11">
        <f t="shared" si="2"/>
        <v>6.15</v>
      </c>
      <c r="W21" s="11">
        <f t="shared" si="3"/>
        <v>6.2</v>
      </c>
      <c r="X21" s="11">
        <f t="shared" si="4"/>
        <v>6.5</v>
      </c>
      <c r="Y21" s="11">
        <f t="shared" si="5"/>
        <v>5.7</v>
      </c>
      <c r="Z21" s="11">
        <f t="shared" si="6"/>
        <v>5.95</v>
      </c>
      <c r="AA21" s="11">
        <f t="shared" si="7"/>
        <v>5.9</v>
      </c>
      <c r="AB21" s="11">
        <f t="shared" si="8"/>
        <v>6.9</v>
      </c>
      <c r="AC21" s="11">
        <f t="shared" si="9"/>
        <v>4.8499999999999996</v>
      </c>
      <c r="AD21" s="11">
        <f t="shared" si="10"/>
        <v>3.3499999999999996</v>
      </c>
      <c r="AE21" s="11">
        <f t="shared" si="11"/>
        <v>3.8</v>
      </c>
      <c r="AF21" s="11">
        <f t="shared" si="12"/>
        <v>3.95</v>
      </c>
      <c r="AG21" s="11">
        <f t="shared" si="13"/>
        <v>3.0999999999999996</v>
      </c>
      <c r="AH21" s="11">
        <f t="shared" si="14"/>
        <v>3.3</v>
      </c>
      <c r="AI21" s="11">
        <f t="shared" si="15"/>
        <v>3.75</v>
      </c>
      <c r="AJ21" s="11">
        <f t="shared" si="16"/>
        <v>4</v>
      </c>
      <c r="AK21" s="11">
        <f t="shared" si="17"/>
        <v>2.5499999999999998</v>
      </c>
      <c r="AL21" s="11">
        <f t="shared" si="18"/>
        <v>75.95</v>
      </c>
      <c r="AM21" t="s">
        <v>48</v>
      </c>
    </row>
    <row r="22" spans="1:39" x14ac:dyDescent="0.2">
      <c r="A22" s="22" t="s">
        <v>48</v>
      </c>
      <c r="B22" s="18" t="s">
        <v>37</v>
      </c>
      <c r="C22" s="19">
        <v>377347</v>
      </c>
      <c r="D22" s="20">
        <v>1383.7014919999999</v>
      </c>
      <c r="E22" s="21">
        <v>0.59711999999999998</v>
      </c>
      <c r="F22" s="21">
        <v>6.4887920000000001</v>
      </c>
      <c r="G22" s="21">
        <v>304.29202970617399</v>
      </c>
      <c r="H22" s="21">
        <v>0.30991600000000002</v>
      </c>
      <c r="I22" s="21">
        <v>0.77322000000000002</v>
      </c>
      <c r="J22" s="21">
        <v>2.731833</v>
      </c>
      <c r="K22" s="21">
        <v>139.64454951617299</v>
      </c>
      <c r="L22" s="21">
        <v>455.52941099999998</v>
      </c>
      <c r="M22" s="21">
        <v>0.47084999999999999</v>
      </c>
      <c r="N22" s="21">
        <v>3.546519</v>
      </c>
      <c r="O22" s="19">
        <v>202.773680268595</v>
      </c>
      <c r="P22" s="20">
        <v>1321.367647</v>
      </c>
      <c r="Q22" s="21">
        <v>0.46707300000000002</v>
      </c>
      <c r="R22" s="21">
        <v>2.2540140000000002</v>
      </c>
      <c r="S22" s="21">
        <v>107.25721522931801</v>
      </c>
      <c r="T22" s="9"/>
      <c r="V22" s="11">
        <f t="shared" si="2"/>
        <v>5.9</v>
      </c>
      <c r="W22" s="11">
        <f t="shared" si="3"/>
        <v>5.75</v>
      </c>
      <c r="X22" s="11">
        <f t="shared" si="4"/>
        <v>5.7</v>
      </c>
      <c r="Y22" s="11">
        <f t="shared" si="5"/>
        <v>6.1</v>
      </c>
      <c r="Z22" s="11">
        <f t="shared" si="6"/>
        <v>6.1</v>
      </c>
      <c r="AA22" s="11">
        <f t="shared" si="7"/>
        <v>5.3</v>
      </c>
      <c r="AB22" s="11">
        <f t="shared" si="8"/>
        <v>5.35</v>
      </c>
      <c r="AC22" s="11">
        <f t="shared" si="9"/>
        <v>5.35</v>
      </c>
      <c r="AD22" s="11">
        <f t="shared" si="10"/>
        <v>3.3</v>
      </c>
      <c r="AE22" s="11">
        <f t="shared" si="11"/>
        <v>3.25</v>
      </c>
      <c r="AF22" s="11">
        <f t="shared" si="12"/>
        <v>3</v>
      </c>
      <c r="AG22" s="11">
        <f t="shared" si="13"/>
        <v>3.65</v>
      </c>
      <c r="AH22" s="11">
        <f t="shared" si="14"/>
        <v>2.85</v>
      </c>
      <c r="AI22" s="11">
        <f t="shared" si="15"/>
        <v>3.3</v>
      </c>
      <c r="AJ22" s="11">
        <f t="shared" si="16"/>
        <v>2.9</v>
      </c>
      <c r="AK22" s="11">
        <f t="shared" si="17"/>
        <v>2.75</v>
      </c>
      <c r="AL22" s="11">
        <f t="shared" si="18"/>
        <v>70.550000000000011</v>
      </c>
      <c r="AM22" t="s">
        <v>49</v>
      </c>
    </row>
    <row r="23" spans="1:39" x14ac:dyDescent="0.2">
      <c r="A23" s="22" t="s">
        <v>49</v>
      </c>
      <c r="B23" s="18" t="s">
        <v>38</v>
      </c>
      <c r="C23" s="19">
        <v>372961</v>
      </c>
      <c r="D23" s="21">
        <v>882.18518500000005</v>
      </c>
      <c r="E23" s="21">
        <v>0</v>
      </c>
      <c r="F23" s="21">
        <v>3.0019939999999998</v>
      </c>
      <c r="G23" s="21">
        <v>368.15700890045701</v>
      </c>
      <c r="H23" s="21">
        <v>0.37119099999999999</v>
      </c>
      <c r="I23" s="21">
        <v>0.428568</v>
      </c>
      <c r="J23" s="21">
        <v>1.925637</v>
      </c>
      <c r="K23" s="21">
        <v>178.084251571691</v>
      </c>
      <c r="L23" s="21">
        <v>436.66071399999998</v>
      </c>
      <c r="M23" s="21">
        <v>0</v>
      </c>
      <c r="N23" s="21">
        <v>1.8996850000000001</v>
      </c>
      <c r="O23" s="21">
        <v>297.22972764078003</v>
      </c>
      <c r="P23" s="21">
        <v>596.09821399999998</v>
      </c>
      <c r="Q23" s="21">
        <v>0</v>
      </c>
      <c r="R23" s="21">
        <v>1.5068969999999999</v>
      </c>
      <c r="S23" s="21">
        <v>121.725766667165</v>
      </c>
      <c r="T23" s="9"/>
      <c r="V23" s="11">
        <f t="shared" si="2"/>
        <v>4.8</v>
      </c>
      <c r="W23" s="11">
        <f t="shared" si="3"/>
        <v>5.75</v>
      </c>
      <c r="X23" s="11">
        <f t="shared" si="4"/>
        <v>4.8</v>
      </c>
      <c r="Y23" s="11">
        <f t="shared" si="5"/>
        <v>5</v>
      </c>
      <c r="Z23" s="11">
        <f t="shared" si="6"/>
        <v>6.95</v>
      </c>
      <c r="AA23" s="11">
        <f t="shared" si="7"/>
        <v>4.9000000000000004</v>
      </c>
      <c r="AB23" s="11">
        <f t="shared" si="8"/>
        <v>5.15</v>
      </c>
      <c r="AC23" s="11">
        <f t="shared" si="9"/>
        <v>4.55</v>
      </c>
      <c r="AD23" s="11">
        <f t="shared" si="10"/>
        <v>2.3499999999999996</v>
      </c>
      <c r="AE23" s="11">
        <f t="shared" si="11"/>
        <v>3.25</v>
      </c>
      <c r="AF23" s="11">
        <f t="shared" si="12"/>
        <v>2.5</v>
      </c>
      <c r="AG23" s="11">
        <f t="shared" si="13"/>
        <v>1.9499999999999997</v>
      </c>
      <c r="AH23" s="11">
        <f t="shared" si="14"/>
        <v>2.4499999999999997</v>
      </c>
      <c r="AI23" s="11">
        <f t="shared" si="15"/>
        <v>3.3</v>
      </c>
      <c r="AJ23" s="11">
        <f t="shared" si="16"/>
        <v>2.5499999999999998</v>
      </c>
      <c r="AK23" s="11">
        <f t="shared" si="17"/>
        <v>2</v>
      </c>
      <c r="AL23" s="11">
        <f t="shared" si="18"/>
        <v>62.25</v>
      </c>
      <c r="AM23" t="s">
        <v>50</v>
      </c>
    </row>
    <row r="24" spans="1:39" x14ac:dyDescent="0.2">
      <c r="A24" s="22" t="s">
        <v>50</v>
      </c>
      <c r="B24" s="18" t="s">
        <v>39</v>
      </c>
      <c r="C24" s="19">
        <v>23769</v>
      </c>
      <c r="D24" s="21">
        <v>1</v>
      </c>
      <c r="E24" s="21">
        <v>0</v>
      </c>
      <c r="F24" s="21">
        <v>1</v>
      </c>
      <c r="G24" s="21">
        <v>103.65</v>
      </c>
      <c r="H24" s="21">
        <v>0.999915</v>
      </c>
      <c r="I24" s="21">
        <v>0.26885999999999999</v>
      </c>
      <c r="J24" s="21">
        <v>1.8089200000000001</v>
      </c>
      <c r="K24" s="21">
        <v>112.95288575899799</v>
      </c>
      <c r="L24" s="21">
        <v>120</v>
      </c>
      <c r="M24" s="21">
        <v>0</v>
      </c>
      <c r="N24" s="21">
        <v>1.555952</v>
      </c>
      <c r="O24" s="21">
        <v>71.619333333333302</v>
      </c>
      <c r="P24" s="21">
        <v>379.28571399999998</v>
      </c>
      <c r="Q24" s="21">
        <v>0</v>
      </c>
      <c r="R24" s="21">
        <v>1.3483989999999999</v>
      </c>
      <c r="S24" s="21">
        <v>71.714768361581903</v>
      </c>
      <c r="T24" s="9"/>
      <c r="V24" s="11">
        <f t="shared" si="2"/>
        <v>6.45</v>
      </c>
      <c r="W24" s="11">
        <f t="shared" si="3"/>
        <v>7</v>
      </c>
      <c r="X24" s="11">
        <f t="shared" si="4"/>
        <v>6.45</v>
      </c>
      <c r="Y24" s="11">
        <f t="shared" si="5"/>
        <v>6.5</v>
      </c>
      <c r="Z24" s="11">
        <f t="shared" si="6"/>
        <v>5.75</v>
      </c>
      <c r="AA24" s="11">
        <f t="shared" si="7"/>
        <v>5.55</v>
      </c>
      <c r="AB24" s="11">
        <f t="shared" si="8"/>
        <v>7</v>
      </c>
      <c r="AC24" s="11">
        <f t="shared" si="9"/>
        <v>6.75</v>
      </c>
      <c r="AD24" s="11">
        <f t="shared" si="10"/>
        <v>3.75</v>
      </c>
      <c r="AE24" s="11">
        <f t="shared" si="11"/>
        <v>4.55</v>
      </c>
      <c r="AF24" s="11">
        <f t="shared" si="12"/>
        <v>4</v>
      </c>
      <c r="AG24" s="11">
        <f t="shared" si="13"/>
        <v>3.95</v>
      </c>
      <c r="AH24" s="11">
        <f t="shared" si="14"/>
        <v>3.5999999999999996</v>
      </c>
      <c r="AI24" s="11">
        <f t="shared" si="15"/>
        <v>4.5</v>
      </c>
      <c r="AJ24" s="11">
        <f t="shared" si="16"/>
        <v>4.25</v>
      </c>
      <c r="AK24" s="11">
        <f t="shared" si="17"/>
        <v>4.2</v>
      </c>
      <c r="AL24" s="11">
        <f t="shared" si="18"/>
        <v>84.249999999999986</v>
      </c>
      <c r="AM24" t="s">
        <v>131</v>
      </c>
    </row>
    <row r="25" spans="1:39" ht="30" customHeight="1" x14ac:dyDescent="0.2">
      <c r="A25" s="8" t="s">
        <v>24</v>
      </c>
      <c r="B25" s="23" t="s">
        <v>51</v>
      </c>
      <c r="C25" s="24">
        <v>12532266</v>
      </c>
      <c r="D25" s="25">
        <v>2059.5010510000002</v>
      </c>
      <c r="E25" s="26">
        <v>0.70401499999999995</v>
      </c>
      <c r="F25" s="26">
        <v>6.4887670000000002</v>
      </c>
      <c r="G25" s="26">
        <v>546.75164992575401</v>
      </c>
      <c r="H25" s="26">
        <v>0.26021300000000003</v>
      </c>
      <c r="I25" s="26">
        <v>0.54382399999999997</v>
      </c>
      <c r="J25" s="26">
        <v>2.8607119999999999</v>
      </c>
      <c r="K25" s="26">
        <v>258.45854134032498</v>
      </c>
      <c r="L25" s="26">
        <v>758.49511500000006</v>
      </c>
      <c r="M25" s="26">
        <v>0.60315200000000002</v>
      </c>
      <c r="N25" s="26">
        <v>3.5570900000000001</v>
      </c>
      <c r="O25" s="25">
        <v>323.13953732850899</v>
      </c>
      <c r="P25" s="25">
        <v>1574.990231</v>
      </c>
      <c r="Q25" s="26">
        <v>0.59094199999999997</v>
      </c>
      <c r="R25" s="26">
        <v>2.4910399999999999</v>
      </c>
      <c r="S25" s="27">
        <v>196.82533737829601</v>
      </c>
      <c r="T25" s="9"/>
      <c r="V25" s="11">
        <f t="shared" si="2"/>
        <v>7.3</v>
      </c>
      <c r="W25" s="11">
        <f t="shared" si="3"/>
        <v>6.75</v>
      </c>
      <c r="X25" s="11">
        <f t="shared" si="4"/>
        <v>7.25</v>
      </c>
      <c r="Y25" s="11">
        <f t="shared" si="5"/>
        <v>6.35</v>
      </c>
      <c r="Z25" s="11">
        <f t="shared" si="6"/>
        <v>4.8</v>
      </c>
      <c r="AA25" s="11">
        <f t="shared" si="7"/>
        <v>6.95</v>
      </c>
      <c r="AB25" s="11">
        <f t="shared" si="8"/>
        <v>6</v>
      </c>
      <c r="AC25" s="11">
        <f t="shared" si="9"/>
        <v>4.9499999999999993</v>
      </c>
      <c r="AD25" s="11">
        <f t="shared" si="10"/>
        <v>4.8</v>
      </c>
      <c r="AE25" s="11">
        <f t="shared" si="11"/>
        <v>4.4000000000000004</v>
      </c>
      <c r="AF25" s="11">
        <f t="shared" si="12"/>
        <v>4.95</v>
      </c>
      <c r="AG25" s="11">
        <f t="shared" si="13"/>
        <v>4.1500000000000004</v>
      </c>
      <c r="AH25" s="11">
        <f t="shared" si="14"/>
        <v>4.7</v>
      </c>
      <c r="AI25" s="11">
        <f t="shared" si="15"/>
        <v>4.25</v>
      </c>
      <c r="AJ25" s="11">
        <f t="shared" si="16"/>
        <v>4.8</v>
      </c>
      <c r="AK25" s="11">
        <f t="shared" si="17"/>
        <v>3.55</v>
      </c>
      <c r="AL25" s="11">
        <f t="shared" si="18"/>
        <v>85.949999999999989</v>
      </c>
      <c r="AM25" t="s">
        <v>52</v>
      </c>
    </row>
    <row r="26" spans="1:39" x14ac:dyDescent="0.2">
      <c r="A26" s="18" t="s">
        <v>52</v>
      </c>
      <c r="B26" s="18" t="s">
        <v>53</v>
      </c>
      <c r="C26" s="19">
        <v>726791</v>
      </c>
      <c r="D26" s="20">
        <v>5223.0192299999999</v>
      </c>
      <c r="E26" s="21">
        <v>0.67589399999999999</v>
      </c>
      <c r="F26" s="21">
        <v>8.6830890000000007</v>
      </c>
      <c r="G26" s="21">
        <v>465.41197075078099</v>
      </c>
      <c r="H26" s="21">
        <v>0.123058</v>
      </c>
      <c r="I26" s="21">
        <v>0.98702999999999996</v>
      </c>
      <c r="J26" s="21">
        <v>2.423038</v>
      </c>
      <c r="K26" s="20">
        <v>145.13059709100699</v>
      </c>
      <c r="L26" s="20">
        <v>1903.0576920000001</v>
      </c>
      <c r="M26" s="21">
        <v>0.58575100000000002</v>
      </c>
      <c r="N26" s="21">
        <v>5.2638870000000004</v>
      </c>
      <c r="O26" s="20">
        <v>337.538975636374</v>
      </c>
      <c r="P26" s="20">
        <v>3803.711538</v>
      </c>
      <c r="Q26" s="21">
        <v>0.561338</v>
      </c>
      <c r="R26" s="21">
        <v>2.9233389999999999</v>
      </c>
      <c r="S26" s="21">
        <v>160.509187079421</v>
      </c>
      <c r="T26" s="9"/>
      <c r="V26" s="11">
        <f t="shared" si="2"/>
        <v>6.55</v>
      </c>
      <c r="W26" s="11">
        <f t="shared" si="3"/>
        <v>6.85</v>
      </c>
      <c r="X26" s="11">
        <f t="shared" si="4"/>
        <v>6.95</v>
      </c>
      <c r="Y26" s="11">
        <f t="shared" si="5"/>
        <v>7.1</v>
      </c>
      <c r="Z26" s="11">
        <f t="shared" si="6"/>
        <v>5.1999999999999993</v>
      </c>
      <c r="AA26" s="11">
        <f t="shared" si="7"/>
        <v>6.55</v>
      </c>
      <c r="AB26" s="11">
        <f t="shared" si="8"/>
        <v>6.2</v>
      </c>
      <c r="AC26" s="11">
        <f t="shared" si="9"/>
        <v>6.6</v>
      </c>
      <c r="AD26" s="11">
        <f t="shared" si="10"/>
        <v>3.9</v>
      </c>
      <c r="AE26" s="11">
        <f t="shared" si="11"/>
        <v>4.45</v>
      </c>
      <c r="AF26" s="11">
        <f t="shared" si="12"/>
        <v>4.75</v>
      </c>
      <c r="AG26" s="11">
        <f t="shared" si="13"/>
        <v>4.9000000000000004</v>
      </c>
      <c r="AH26" s="11">
        <f t="shared" si="14"/>
        <v>4.05</v>
      </c>
      <c r="AI26" s="11">
        <f t="shared" si="15"/>
        <v>4.45</v>
      </c>
      <c r="AJ26" s="11">
        <f t="shared" si="16"/>
        <v>4.5999999999999996</v>
      </c>
      <c r="AK26" s="11">
        <f t="shared" si="17"/>
        <v>4.1500000000000004</v>
      </c>
      <c r="AL26" s="11">
        <f t="shared" si="18"/>
        <v>87.25</v>
      </c>
      <c r="AM26" t="s">
        <v>54</v>
      </c>
    </row>
    <row r="27" spans="1:39" x14ac:dyDescent="0.2">
      <c r="A27" s="18" t="s">
        <v>54</v>
      </c>
      <c r="B27" s="18" t="s">
        <v>55</v>
      </c>
      <c r="C27" s="19">
        <v>972280</v>
      </c>
      <c r="D27" s="20">
        <v>2377.9793100000002</v>
      </c>
      <c r="E27" s="21">
        <v>0.68518900000000005</v>
      </c>
      <c r="F27" s="21">
        <v>7.2844660000000001</v>
      </c>
      <c r="G27" s="21">
        <v>662.50225059236004</v>
      </c>
      <c r="H27" s="21">
        <v>0.18406800000000001</v>
      </c>
      <c r="I27" s="21">
        <v>0.95994699999999999</v>
      </c>
      <c r="J27" s="21">
        <v>2.560082</v>
      </c>
      <c r="K27" s="21">
        <v>244.361238547596</v>
      </c>
      <c r="L27" s="21">
        <v>857.18620599999997</v>
      </c>
      <c r="M27" s="21">
        <v>0.58823000000000003</v>
      </c>
      <c r="N27" s="21">
        <v>4.2220649999999997</v>
      </c>
      <c r="O27" s="20">
        <v>467.45965894828299</v>
      </c>
      <c r="P27" s="20">
        <v>2148.1999999999998</v>
      </c>
      <c r="Q27" s="21">
        <v>0.589866</v>
      </c>
      <c r="R27" s="21">
        <v>2.733168</v>
      </c>
      <c r="S27" s="21">
        <v>193.921742886586</v>
      </c>
      <c r="T27" s="9"/>
      <c r="V27" s="11">
        <f t="shared" si="2"/>
        <v>7.2</v>
      </c>
      <c r="W27" s="11">
        <f t="shared" si="3"/>
        <v>6.9</v>
      </c>
      <c r="X27" s="11">
        <f t="shared" si="4"/>
        <v>7.1</v>
      </c>
      <c r="Y27" s="11">
        <f t="shared" si="5"/>
        <v>7.3</v>
      </c>
      <c r="Z27" s="11">
        <f t="shared" si="6"/>
        <v>4.8499999999999996</v>
      </c>
      <c r="AA27" s="11">
        <f t="shared" si="7"/>
        <v>7.15</v>
      </c>
      <c r="AB27" s="11">
        <f t="shared" si="8"/>
        <v>6.5</v>
      </c>
      <c r="AC27" s="11">
        <f t="shared" si="9"/>
        <v>6.9</v>
      </c>
      <c r="AD27" s="11">
        <f t="shared" si="10"/>
        <v>4.75</v>
      </c>
      <c r="AE27" s="11">
        <f t="shared" si="11"/>
        <v>4.5999999999999996</v>
      </c>
      <c r="AF27" s="11">
        <f t="shared" si="12"/>
        <v>4.9000000000000004</v>
      </c>
      <c r="AG27" s="11">
        <f t="shared" si="13"/>
        <v>4.95</v>
      </c>
      <c r="AH27" s="11">
        <f t="shared" si="14"/>
        <v>4.5999999999999996</v>
      </c>
      <c r="AI27" s="11">
        <f t="shared" si="15"/>
        <v>4.4000000000000004</v>
      </c>
      <c r="AJ27" s="11">
        <f t="shared" si="16"/>
        <v>4.55</v>
      </c>
      <c r="AK27" s="11">
        <f t="shared" si="17"/>
        <v>4.8499999999999996</v>
      </c>
      <c r="AL27" s="11">
        <f t="shared" si="18"/>
        <v>91.5</v>
      </c>
      <c r="AM27" t="s">
        <v>56</v>
      </c>
    </row>
    <row r="28" spans="1:39" x14ac:dyDescent="0.2">
      <c r="A28" s="18" t="s">
        <v>56</v>
      </c>
      <c r="B28" s="18" t="s">
        <v>57</v>
      </c>
      <c r="C28" s="19">
        <v>381290</v>
      </c>
      <c r="D28" s="20">
        <v>4043.647058</v>
      </c>
      <c r="E28" s="21">
        <v>0.68767</v>
      </c>
      <c r="F28" s="21">
        <v>7.7751440000000001</v>
      </c>
      <c r="G28" s="21">
        <v>776.59433228593798</v>
      </c>
      <c r="H28" s="21">
        <v>0.143898</v>
      </c>
      <c r="I28" s="21">
        <v>0.99196200000000001</v>
      </c>
      <c r="J28" s="21">
        <v>2.6596839999999999</v>
      </c>
      <c r="K28" s="20">
        <v>264.45360875316902</v>
      </c>
      <c r="L28" s="20">
        <v>1790.323529</v>
      </c>
      <c r="M28" s="21">
        <v>0.620278</v>
      </c>
      <c r="N28" s="21">
        <v>5.0384739999999999</v>
      </c>
      <c r="O28" s="20">
        <v>520.36231982388904</v>
      </c>
      <c r="P28" s="20">
        <v>3257.7058820000002</v>
      </c>
      <c r="Q28" s="21">
        <v>0.57164599999999999</v>
      </c>
      <c r="R28" s="21">
        <v>2.6556579999999999</v>
      </c>
      <c r="S28" s="21">
        <v>252.23398268359099</v>
      </c>
      <c r="T28" s="9"/>
      <c r="V28" s="11">
        <f t="shared" si="2"/>
        <v>6.9</v>
      </c>
      <c r="W28" s="11">
        <f t="shared" si="3"/>
        <v>7.2</v>
      </c>
      <c r="X28" s="11">
        <f t="shared" si="4"/>
        <v>7.35</v>
      </c>
      <c r="Y28" s="11">
        <f t="shared" si="5"/>
        <v>6.95</v>
      </c>
      <c r="Z28" s="11">
        <f t="shared" si="6"/>
        <v>5.15</v>
      </c>
      <c r="AA28" s="11">
        <f t="shared" si="7"/>
        <v>6.75</v>
      </c>
      <c r="AB28" s="11">
        <f t="shared" si="8"/>
        <v>6.7</v>
      </c>
      <c r="AC28" s="11">
        <f t="shared" si="9"/>
        <v>5.6</v>
      </c>
      <c r="AD28" s="11">
        <f t="shared" si="10"/>
        <v>4.6500000000000004</v>
      </c>
      <c r="AE28" s="11">
        <f t="shared" si="11"/>
        <v>4.7</v>
      </c>
      <c r="AF28" s="11">
        <f t="shared" si="12"/>
        <v>4.8</v>
      </c>
      <c r="AG28" s="11">
        <f t="shared" si="13"/>
        <v>4.7</v>
      </c>
      <c r="AH28" s="11">
        <f t="shared" si="14"/>
        <v>4.25</v>
      </c>
      <c r="AI28" s="11">
        <f t="shared" si="15"/>
        <v>4.7</v>
      </c>
      <c r="AJ28" s="11">
        <f t="shared" si="16"/>
        <v>4.9000000000000004</v>
      </c>
      <c r="AK28" s="11">
        <f t="shared" si="17"/>
        <v>4.3</v>
      </c>
      <c r="AL28" s="11">
        <f t="shared" si="18"/>
        <v>89.600000000000023</v>
      </c>
      <c r="AM28" t="s">
        <v>58</v>
      </c>
    </row>
    <row r="29" spans="1:39" x14ac:dyDescent="0.2">
      <c r="A29" s="18" t="s">
        <v>58</v>
      </c>
      <c r="B29" s="18" t="s">
        <v>59</v>
      </c>
      <c r="C29" s="19">
        <v>308167</v>
      </c>
      <c r="D29" s="20">
        <v>2782.770833</v>
      </c>
      <c r="E29" s="21">
        <v>0.74589700000000003</v>
      </c>
      <c r="F29" s="21">
        <v>8.9527739999999998</v>
      </c>
      <c r="G29" s="21">
        <v>650.27262320978002</v>
      </c>
      <c r="H29" s="21">
        <v>0.18304599999999999</v>
      </c>
      <c r="I29" s="21">
        <v>0.97711300000000001</v>
      </c>
      <c r="J29" s="21">
        <v>2.6931669999999999</v>
      </c>
      <c r="K29" s="20">
        <v>188.669095213904</v>
      </c>
      <c r="L29" s="20">
        <v>1193.10204</v>
      </c>
      <c r="M29" s="21">
        <v>0.63011499999999998</v>
      </c>
      <c r="N29" s="21">
        <v>4.8258179999999999</v>
      </c>
      <c r="O29" s="20">
        <v>392.21333755259798</v>
      </c>
      <c r="P29" s="20">
        <v>2286.1224480000001</v>
      </c>
      <c r="Q29" s="21">
        <v>0.65507099999999996</v>
      </c>
      <c r="R29" s="21">
        <v>3.0797530000000002</v>
      </c>
      <c r="S29" s="21">
        <v>200.991888323513</v>
      </c>
      <c r="T29" s="9"/>
      <c r="V29" s="11">
        <f t="shared" si="2"/>
        <v>6.95</v>
      </c>
      <c r="W29" s="11">
        <f t="shared" si="3"/>
        <v>6.45</v>
      </c>
      <c r="X29" s="11">
        <f t="shared" si="4"/>
        <v>6.9</v>
      </c>
      <c r="Y29" s="11">
        <f t="shared" si="5"/>
        <v>6.85</v>
      </c>
      <c r="Z29" s="11">
        <f t="shared" si="6"/>
        <v>5.0999999999999996</v>
      </c>
      <c r="AA29" s="11">
        <f t="shared" si="7"/>
        <v>6.85</v>
      </c>
      <c r="AB29" s="11">
        <f t="shared" si="8"/>
        <v>6.15</v>
      </c>
      <c r="AC29" s="11">
        <f t="shared" si="9"/>
        <v>6.45</v>
      </c>
      <c r="AD29" s="11">
        <f t="shared" si="10"/>
        <v>4.55</v>
      </c>
      <c r="AE29" s="11">
        <f t="shared" si="11"/>
        <v>3.9</v>
      </c>
      <c r="AF29" s="11">
        <f t="shared" si="12"/>
        <v>4.7</v>
      </c>
      <c r="AG29" s="11">
        <f t="shared" si="13"/>
        <v>4.5999999999999996</v>
      </c>
      <c r="AH29" s="11">
        <f t="shared" si="14"/>
        <v>4.4000000000000004</v>
      </c>
      <c r="AI29" s="11">
        <f t="shared" si="15"/>
        <v>4</v>
      </c>
      <c r="AJ29" s="11">
        <f t="shared" si="16"/>
        <v>4.3499999999999996</v>
      </c>
      <c r="AK29" s="11">
        <f t="shared" si="17"/>
        <v>4.6500000000000004</v>
      </c>
      <c r="AL29" s="11">
        <f t="shared" si="18"/>
        <v>86.85</v>
      </c>
      <c r="AM29" t="s">
        <v>60</v>
      </c>
    </row>
    <row r="30" spans="1:39" x14ac:dyDescent="0.2">
      <c r="A30" s="18" t="s">
        <v>60</v>
      </c>
      <c r="B30" s="18" t="s">
        <v>61</v>
      </c>
      <c r="C30" s="19">
        <v>564529</v>
      </c>
      <c r="D30" s="20">
        <v>2785.8387090000001</v>
      </c>
      <c r="E30" s="21">
        <v>0.65602499999999997</v>
      </c>
      <c r="F30" s="21">
        <v>7.1897149999999996</v>
      </c>
      <c r="G30" s="21">
        <v>617.52912993133396</v>
      </c>
      <c r="H30" s="21">
        <v>0.178846</v>
      </c>
      <c r="I30" s="21">
        <v>0.98489499999999996</v>
      </c>
      <c r="J30" s="21">
        <v>2.5285950000000001</v>
      </c>
      <c r="K30" s="20">
        <v>239.22931163829</v>
      </c>
      <c r="L30" s="20">
        <v>1114.3064509999999</v>
      </c>
      <c r="M30" s="21">
        <v>0.551427</v>
      </c>
      <c r="N30" s="21">
        <v>4.1110480000000003</v>
      </c>
      <c r="O30" s="20">
        <v>368.43768161882798</v>
      </c>
      <c r="P30" s="20">
        <v>2452.6774190000001</v>
      </c>
      <c r="Q30" s="21">
        <v>0.54051899999999997</v>
      </c>
      <c r="R30" s="21">
        <v>2.518761</v>
      </c>
      <c r="S30" s="21">
        <v>231.991298580879</v>
      </c>
      <c r="T30" s="9"/>
      <c r="V30" s="11">
        <f t="shared" si="2"/>
        <v>6.4</v>
      </c>
      <c r="W30" s="11">
        <f t="shared" si="3"/>
        <v>7.5</v>
      </c>
      <c r="X30" s="11">
        <f t="shared" si="4"/>
        <v>7.4</v>
      </c>
      <c r="Y30" s="11">
        <f t="shared" si="5"/>
        <v>6.8</v>
      </c>
      <c r="Z30" s="11">
        <f t="shared" si="6"/>
        <v>4.9000000000000004</v>
      </c>
      <c r="AA30" s="11">
        <f t="shared" si="7"/>
        <v>6.65</v>
      </c>
      <c r="AB30" s="11">
        <f t="shared" si="8"/>
        <v>6.45</v>
      </c>
      <c r="AC30" s="11">
        <f t="shared" si="9"/>
        <v>6.05</v>
      </c>
      <c r="AD30" s="11">
        <f t="shared" si="10"/>
        <v>3.45</v>
      </c>
      <c r="AE30" s="11">
        <f t="shared" si="11"/>
        <v>4.9000000000000004</v>
      </c>
      <c r="AF30" s="11">
        <f t="shared" si="12"/>
        <v>3.8</v>
      </c>
      <c r="AG30" s="11">
        <f t="shared" si="13"/>
        <v>2.65</v>
      </c>
      <c r="AH30" s="11">
        <f t="shared" si="14"/>
        <v>3.65</v>
      </c>
      <c r="AI30" s="11">
        <f t="shared" si="15"/>
        <v>4.95</v>
      </c>
      <c r="AJ30" s="11">
        <f t="shared" si="16"/>
        <v>5</v>
      </c>
      <c r="AK30" s="11">
        <f t="shared" si="17"/>
        <v>4.5999999999999996</v>
      </c>
      <c r="AL30" s="11">
        <f t="shared" si="18"/>
        <v>85.15</v>
      </c>
      <c r="AM30" t="s">
        <v>62</v>
      </c>
    </row>
    <row r="31" spans="1:39" x14ac:dyDescent="0.2">
      <c r="A31" s="18" t="s">
        <v>62</v>
      </c>
      <c r="B31" s="18" t="s">
        <v>63</v>
      </c>
      <c r="C31" s="19">
        <v>395162</v>
      </c>
      <c r="D31" s="20">
        <v>1896.9223300000001</v>
      </c>
      <c r="E31" s="21">
        <v>0.92825899999999995</v>
      </c>
      <c r="F31" s="21">
        <v>9.1339419999999993</v>
      </c>
      <c r="G31" s="21">
        <v>611.49313998658999</v>
      </c>
      <c r="H31" s="21">
        <v>0.149288</v>
      </c>
      <c r="I31" s="21">
        <v>0.96947000000000005</v>
      </c>
      <c r="J31" s="21">
        <v>2.6541990000000002</v>
      </c>
      <c r="K31" s="21">
        <v>206.49020317526899</v>
      </c>
      <c r="L31" s="21">
        <v>587.07766900000001</v>
      </c>
      <c r="M31" s="21">
        <v>0.76944800000000002</v>
      </c>
      <c r="N31" s="21">
        <v>3.0343969999999998</v>
      </c>
      <c r="O31" s="20">
        <v>179.66857480692499</v>
      </c>
      <c r="P31" s="20">
        <v>1582.640776</v>
      </c>
      <c r="Q31" s="21">
        <v>0.841414</v>
      </c>
      <c r="R31" s="21">
        <v>3.4173429999999998</v>
      </c>
      <c r="S31" s="21">
        <v>220.70958960076501</v>
      </c>
      <c r="T31" s="9"/>
      <c r="V31" s="11">
        <f t="shared" si="2"/>
        <v>6.1</v>
      </c>
      <c r="W31" s="11">
        <f t="shared" si="3"/>
        <v>7.05</v>
      </c>
      <c r="X31" s="11">
        <f t="shared" si="4"/>
        <v>6.85</v>
      </c>
      <c r="Y31" s="11">
        <f t="shared" si="5"/>
        <v>6.75</v>
      </c>
      <c r="Z31" s="11">
        <f t="shared" si="6"/>
        <v>5.9</v>
      </c>
      <c r="AA31" s="11">
        <f t="shared" si="7"/>
        <v>5.85</v>
      </c>
      <c r="AB31" s="11">
        <f t="shared" si="8"/>
        <v>7.3</v>
      </c>
      <c r="AC31" s="11">
        <f t="shared" si="9"/>
        <v>7.3</v>
      </c>
      <c r="AD31" s="11">
        <f t="shared" si="10"/>
        <v>3.55</v>
      </c>
      <c r="AE31" s="11">
        <f t="shared" si="11"/>
        <v>4.3</v>
      </c>
      <c r="AF31" s="11">
        <f t="shared" si="12"/>
        <v>4.05</v>
      </c>
      <c r="AG31" s="11">
        <f t="shared" si="13"/>
        <v>3.8</v>
      </c>
      <c r="AH31" s="11">
        <f t="shared" si="14"/>
        <v>3.3499999999999996</v>
      </c>
      <c r="AI31" s="11">
        <f t="shared" si="15"/>
        <v>4.55</v>
      </c>
      <c r="AJ31" s="11">
        <f t="shared" si="16"/>
        <v>4.6500000000000004</v>
      </c>
      <c r="AK31" s="11">
        <f t="shared" si="17"/>
        <v>4.55</v>
      </c>
      <c r="AL31" s="11">
        <f t="shared" si="18"/>
        <v>85.899999999999977</v>
      </c>
      <c r="AM31" t="s">
        <v>64</v>
      </c>
    </row>
    <row r="32" spans="1:39" x14ac:dyDescent="0.2">
      <c r="A32" s="18" t="s">
        <v>64</v>
      </c>
      <c r="B32" s="18" t="s">
        <v>65</v>
      </c>
      <c r="C32" s="19">
        <v>672121</v>
      </c>
      <c r="D32" s="20">
        <v>1377.6344819999999</v>
      </c>
      <c r="E32" s="21">
        <v>0.72189999999999999</v>
      </c>
      <c r="F32" s="21">
        <v>7.0578050000000001</v>
      </c>
      <c r="G32" s="21">
        <v>587.33798329970898</v>
      </c>
      <c r="H32" s="21">
        <v>0.302871</v>
      </c>
      <c r="I32" s="21">
        <v>0.73514199999999996</v>
      </c>
      <c r="J32" s="21">
        <v>3.5149210000000002</v>
      </c>
      <c r="K32" s="21">
        <v>357.55456719010999</v>
      </c>
      <c r="L32" s="21">
        <v>635.07333300000005</v>
      </c>
      <c r="M32" s="21">
        <v>0.57826299999999997</v>
      </c>
      <c r="N32" s="21">
        <v>3.56975</v>
      </c>
      <c r="O32" s="20">
        <v>309.33735936007298</v>
      </c>
      <c r="P32" s="20">
        <v>1364.006666</v>
      </c>
      <c r="Q32" s="21">
        <v>0.61268699999999998</v>
      </c>
      <c r="R32" s="21">
        <v>2.7547709999999999</v>
      </c>
      <c r="S32" s="21">
        <v>218.459749414714</v>
      </c>
      <c r="T32" s="9"/>
      <c r="V32" s="11">
        <f t="shared" si="2"/>
        <v>5.95</v>
      </c>
      <c r="W32" s="11">
        <f t="shared" si="3"/>
        <v>6.15</v>
      </c>
      <c r="X32" s="11">
        <f t="shared" si="4"/>
        <v>6.05</v>
      </c>
      <c r="Y32" s="11">
        <f t="shared" si="5"/>
        <v>6.15</v>
      </c>
      <c r="Z32" s="11">
        <f t="shared" si="6"/>
        <v>5.05</v>
      </c>
      <c r="AA32" s="11">
        <f t="shared" si="7"/>
        <v>6.6</v>
      </c>
      <c r="AB32" s="11">
        <f t="shared" si="8"/>
        <v>5.75</v>
      </c>
      <c r="AC32" s="11">
        <f t="shared" si="9"/>
        <v>5.65</v>
      </c>
      <c r="AD32" s="11">
        <f t="shared" si="10"/>
        <v>2.75</v>
      </c>
      <c r="AE32" s="11">
        <f t="shared" si="11"/>
        <v>3.8499999999999996</v>
      </c>
      <c r="AF32" s="11">
        <f t="shared" si="12"/>
        <v>3.2</v>
      </c>
      <c r="AG32" s="11">
        <f t="shared" si="13"/>
        <v>3.4</v>
      </c>
      <c r="AH32" s="11">
        <f t="shared" si="14"/>
        <v>3</v>
      </c>
      <c r="AI32" s="11">
        <f t="shared" si="15"/>
        <v>3.65</v>
      </c>
      <c r="AJ32" s="11">
        <f t="shared" si="16"/>
        <v>3.25</v>
      </c>
      <c r="AK32" s="11">
        <f t="shared" si="17"/>
        <v>3.8499999999999996</v>
      </c>
      <c r="AL32" s="11">
        <f t="shared" si="18"/>
        <v>74.3</v>
      </c>
      <c r="AM32" t="s">
        <v>66</v>
      </c>
    </row>
    <row r="33" spans="1:39" x14ac:dyDescent="0.2">
      <c r="A33" s="18" t="s">
        <v>66</v>
      </c>
      <c r="B33" s="18" t="s">
        <v>67</v>
      </c>
      <c r="C33" s="19">
        <v>539902</v>
      </c>
      <c r="D33" s="20">
        <v>1052.741935</v>
      </c>
      <c r="E33" s="21">
        <v>0.59333100000000005</v>
      </c>
      <c r="F33" s="21">
        <v>4.1111529999999998</v>
      </c>
      <c r="G33" s="21">
        <v>381.94918094070698</v>
      </c>
      <c r="H33" s="21">
        <v>0.17363100000000001</v>
      </c>
      <c r="I33" s="21">
        <v>0.966611</v>
      </c>
      <c r="J33" s="21">
        <v>2.170569</v>
      </c>
      <c r="K33" s="21">
        <v>192.08653938684901</v>
      </c>
      <c r="L33" s="21">
        <v>203.30263099999999</v>
      </c>
      <c r="M33" s="21">
        <v>0.54446600000000001</v>
      </c>
      <c r="N33" s="21">
        <v>2.3113060000000001</v>
      </c>
      <c r="O33" s="21">
        <v>252.469371561711</v>
      </c>
      <c r="P33" s="21">
        <v>840.27631499999995</v>
      </c>
      <c r="Q33" s="21">
        <v>0.43377900000000003</v>
      </c>
      <c r="R33" s="21">
        <v>1.8458680000000001</v>
      </c>
      <c r="S33" s="21">
        <v>172.01689654092399</v>
      </c>
      <c r="T33" s="9"/>
      <c r="V33" s="11">
        <f t="shared" si="2"/>
        <v>6.05</v>
      </c>
      <c r="W33" s="11">
        <f t="shared" si="3"/>
        <v>7.3</v>
      </c>
      <c r="X33" s="11">
        <f t="shared" si="4"/>
        <v>7.5</v>
      </c>
      <c r="Y33" s="11">
        <f t="shared" si="5"/>
        <v>7.4</v>
      </c>
      <c r="Z33" s="11">
        <f t="shared" si="6"/>
        <v>5.85</v>
      </c>
      <c r="AA33" s="11">
        <f t="shared" si="7"/>
        <v>6.8</v>
      </c>
      <c r="AB33" s="11">
        <f t="shared" si="8"/>
        <v>7.1</v>
      </c>
      <c r="AC33" s="11">
        <f t="shared" si="9"/>
        <v>6.55</v>
      </c>
      <c r="AD33" s="11">
        <f t="shared" si="10"/>
        <v>4.1500000000000004</v>
      </c>
      <c r="AE33" s="11">
        <f t="shared" si="11"/>
        <v>4.8499999999999996</v>
      </c>
      <c r="AF33" s="11">
        <f t="shared" si="12"/>
        <v>5</v>
      </c>
      <c r="AG33" s="11">
        <f t="shared" si="13"/>
        <v>4.8499999999999996</v>
      </c>
      <c r="AH33" s="11">
        <f t="shared" si="14"/>
        <v>3.25</v>
      </c>
      <c r="AI33" s="11">
        <f t="shared" si="15"/>
        <v>4.8</v>
      </c>
      <c r="AJ33" s="11">
        <f t="shared" si="16"/>
        <v>4.75</v>
      </c>
      <c r="AK33" s="11">
        <f t="shared" si="17"/>
        <v>3.75</v>
      </c>
      <c r="AL33" s="11">
        <f t="shared" si="18"/>
        <v>89.949999999999989</v>
      </c>
      <c r="AM33" t="s">
        <v>68</v>
      </c>
    </row>
    <row r="34" spans="1:39" x14ac:dyDescent="0.2">
      <c r="A34" s="18" t="s">
        <v>68</v>
      </c>
      <c r="B34" s="18" t="s">
        <v>69</v>
      </c>
      <c r="C34" s="19">
        <v>169522</v>
      </c>
      <c r="D34" s="20">
        <v>1342.7234040000001</v>
      </c>
      <c r="E34" s="21">
        <v>0.83298099999999997</v>
      </c>
      <c r="F34" s="21">
        <v>11.472808000000001</v>
      </c>
      <c r="G34" s="21">
        <v>802.78587896938495</v>
      </c>
      <c r="H34" s="21">
        <v>0.26433699999999999</v>
      </c>
      <c r="I34" s="21">
        <v>0.98225799999999996</v>
      </c>
      <c r="J34" s="21">
        <v>3.2193969999999998</v>
      </c>
      <c r="K34" s="21">
        <v>240.70145969647399</v>
      </c>
      <c r="L34" s="21">
        <v>930.085106</v>
      </c>
      <c r="M34" s="21">
        <v>0.72172199999999997</v>
      </c>
      <c r="N34" s="21">
        <v>6.1041309999999998</v>
      </c>
      <c r="O34" s="20">
        <v>450.36081918835998</v>
      </c>
      <c r="P34" s="20">
        <v>1312.574468</v>
      </c>
      <c r="Q34" s="21">
        <v>0.71533100000000005</v>
      </c>
      <c r="R34" s="21">
        <v>2.8648259999999999</v>
      </c>
      <c r="S34" s="21">
        <v>168.747156311293</v>
      </c>
      <c r="T34" s="9"/>
      <c r="V34" s="11">
        <f t="shared" si="2"/>
        <v>7.15</v>
      </c>
      <c r="W34" s="11">
        <f t="shared" si="3"/>
        <v>6.1</v>
      </c>
      <c r="X34" s="11">
        <f t="shared" si="4"/>
        <v>6.1</v>
      </c>
      <c r="Y34" s="11">
        <f t="shared" si="5"/>
        <v>5.9</v>
      </c>
      <c r="Z34" s="11">
        <f t="shared" si="6"/>
        <v>5.35</v>
      </c>
      <c r="AA34" s="11">
        <f t="shared" si="7"/>
        <v>7.05</v>
      </c>
      <c r="AB34" s="11">
        <f t="shared" si="8"/>
        <v>5.4</v>
      </c>
      <c r="AC34" s="11">
        <f t="shared" si="9"/>
        <v>5.5</v>
      </c>
      <c r="AD34" s="11">
        <f t="shared" si="10"/>
        <v>3.25</v>
      </c>
      <c r="AE34" s="11">
        <f t="shared" si="11"/>
        <v>3.55</v>
      </c>
      <c r="AF34" s="11">
        <f t="shared" si="12"/>
        <v>3.4</v>
      </c>
      <c r="AG34" s="11">
        <f t="shared" si="13"/>
        <v>4.45</v>
      </c>
      <c r="AH34" s="11">
        <f t="shared" si="14"/>
        <v>4.3</v>
      </c>
      <c r="AI34" s="11">
        <f t="shared" si="15"/>
        <v>3.5999999999999996</v>
      </c>
      <c r="AJ34" s="11">
        <f t="shared" si="16"/>
        <v>3.45</v>
      </c>
      <c r="AK34" s="11">
        <f t="shared" si="17"/>
        <v>3.65</v>
      </c>
      <c r="AL34" s="11">
        <f t="shared" si="18"/>
        <v>78.2</v>
      </c>
      <c r="AM34" t="s">
        <v>70</v>
      </c>
    </row>
    <row r="35" spans="1:39" x14ac:dyDescent="0.2">
      <c r="A35" s="18" t="s">
        <v>70</v>
      </c>
      <c r="B35" s="18" t="s">
        <v>71</v>
      </c>
      <c r="C35" s="19">
        <v>88321</v>
      </c>
      <c r="D35" s="20">
        <v>3309.888888</v>
      </c>
      <c r="E35" s="21">
        <v>0.58714200000000005</v>
      </c>
      <c r="F35" s="21">
        <v>4.2157499999999999</v>
      </c>
      <c r="G35" s="21">
        <v>340.754388532679</v>
      </c>
      <c r="H35" s="21">
        <v>0.208874</v>
      </c>
      <c r="I35" s="21">
        <v>0.98888699999999996</v>
      </c>
      <c r="J35" s="21">
        <v>2.0161699999999998</v>
      </c>
      <c r="K35" s="21">
        <v>184.229957243874</v>
      </c>
      <c r="L35" s="21">
        <v>431</v>
      </c>
      <c r="M35" s="21">
        <v>0.41722900000000002</v>
      </c>
      <c r="N35" s="21">
        <v>2.6271460000000002</v>
      </c>
      <c r="O35" s="19">
        <v>352.45074013921101</v>
      </c>
      <c r="P35" s="20">
        <v>2317.5</v>
      </c>
      <c r="Q35" s="21">
        <v>0.43125400000000003</v>
      </c>
      <c r="R35" s="21">
        <v>1.937303</v>
      </c>
      <c r="S35" s="21">
        <v>164.33742912621301</v>
      </c>
      <c r="T35" s="9"/>
      <c r="V35" s="11">
        <f t="shared" si="2"/>
        <v>5.15</v>
      </c>
      <c r="W35" s="11">
        <f t="shared" si="3"/>
        <v>5.75</v>
      </c>
      <c r="X35" s="11">
        <f t="shared" si="4"/>
        <v>5.9</v>
      </c>
      <c r="Y35" s="11">
        <f t="shared" si="5"/>
        <v>5.65</v>
      </c>
      <c r="Z35" s="11">
        <f t="shared" si="6"/>
        <v>6.7</v>
      </c>
      <c r="AA35" s="11">
        <f t="shared" si="7"/>
        <v>5.35</v>
      </c>
      <c r="AB35" s="11">
        <f t="shared" si="8"/>
        <v>7.4</v>
      </c>
      <c r="AC35" s="11">
        <f t="shared" si="9"/>
        <v>7.1</v>
      </c>
      <c r="AD35" s="11">
        <f t="shared" si="10"/>
        <v>3.4</v>
      </c>
      <c r="AE35" s="11">
        <f t="shared" si="11"/>
        <v>3.25</v>
      </c>
      <c r="AF35" s="11">
        <f t="shared" si="12"/>
        <v>3.65</v>
      </c>
      <c r="AG35" s="11">
        <f t="shared" si="13"/>
        <v>3.25</v>
      </c>
      <c r="AH35" s="11">
        <f t="shared" si="14"/>
        <v>3.0999999999999996</v>
      </c>
      <c r="AI35" s="11">
        <f t="shared" si="15"/>
        <v>3.3</v>
      </c>
      <c r="AJ35" s="11">
        <f t="shared" si="16"/>
        <v>3.4</v>
      </c>
      <c r="AK35" s="11">
        <f t="shared" si="17"/>
        <v>2.8</v>
      </c>
      <c r="AL35" s="11">
        <f t="shared" si="18"/>
        <v>75.149999999999991</v>
      </c>
      <c r="AM35" t="s">
        <v>72</v>
      </c>
    </row>
    <row r="36" spans="1:39" x14ac:dyDescent="0.2">
      <c r="A36" s="18" t="s">
        <v>72</v>
      </c>
      <c r="B36" s="18" t="s">
        <v>73</v>
      </c>
      <c r="C36" s="19">
        <v>377469</v>
      </c>
      <c r="D36" s="21">
        <v>2.2592590000000001</v>
      </c>
      <c r="E36" s="21">
        <v>0</v>
      </c>
      <c r="F36" s="21">
        <v>3.8852449999999998</v>
      </c>
      <c r="G36" s="21">
        <v>275.28549180327798</v>
      </c>
      <c r="H36" s="21">
        <v>0.99967600000000001</v>
      </c>
      <c r="I36" s="21">
        <v>0.45391900000000002</v>
      </c>
      <c r="J36" s="21">
        <v>3.8358400000000001</v>
      </c>
      <c r="K36" s="21">
        <v>291.79523992176701</v>
      </c>
      <c r="L36" s="21">
        <v>580.31460600000003</v>
      </c>
      <c r="M36" s="21">
        <v>0</v>
      </c>
      <c r="N36" s="21">
        <v>2.8212510000000002</v>
      </c>
      <c r="O36" s="21">
        <v>212.10998799566201</v>
      </c>
      <c r="P36" s="21">
        <v>969.97752800000001</v>
      </c>
      <c r="Q36" s="21">
        <v>0</v>
      </c>
      <c r="R36" s="21">
        <v>1.921068</v>
      </c>
      <c r="S36" s="21">
        <v>123.424642178667</v>
      </c>
      <c r="T36" s="9"/>
      <c r="V36" s="11">
        <f t="shared" si="2"/>
        <v>6.2</v>
      </c>
      <c r="W36" s="11">
        <f t="shared" si="3"/>
        <v>7.45</v>
      </c>
      <c r="X36" s="11">
        <f t="shared" si="4"/>
        <v>7.3</v>
      </c>
      <c r="Y36" s="11">
        <f t="shared" si="5"/>
        <v>7.35</v>
      </c>
      <c r="Z36" s="11">
        <f t="shared" si="6"/>
        <v>6.2</v>
      </c>
      <c r="AA36" s="11">
        <f t="shared" si="7"/>
        <v>6.3</v>
      </c>
      <c r="AB36" s="11">
        <f t="shared" si="8"/>
        <v>7.2</v>
      </c>
      <c r="AC36" s="11">
        <f t="shared" si="9"/>
        <v>7.2</v>
      </c>
      <c r="AD36" s="11">
        <f t="shared" si="10"/>
        <v>4.5999999999999996</v>
      </c>
      <c r="AE36" s="11">
        <f t="shared" si="11"/>
        <v>5</v>
      </c>
      <c r="AF36" s="11">
        <f t="shared" si="12"/>
        <v>3.9</v>
      </c>
      <c r="AG36" s="11">
        <f t="shared" si="13"/>
        <v>4.0999999999999996</v>
      </c>
      <c r="AH36" s="11">
        <f t="shared" si="14"/>
        <v>3.7</v>
      </c>
      <c r="AI36" s="11">
        <f t="shared" si="15"/>
        <v>4.8499999999999996</v>
      </c>
      <c r="AJ36" s="11">
        <f t="shared" si="16"/>
        <v>3.95</v>
      </c>
      <c r="AK36" s="11">
        <f t="shared" si="17"/>
        <v>3.15</v>
      </c>
      <c r="AL36" s="11">
        <f t="shared" si="18"/>
        <v>88.450000000000017</v>
      </c>
      <c r="AM36" t="s">
        <v>74</v>
      </c>
    </row>
    <row r="37" spans="1:39" x14ac:dyDescent="0.2">
      <c r="A37" s="18" t="s">
        <v>74</v>
      </c>
      <c r="B37" s="18" t="s">
        <v>75</v>
      </c>
      <c r="C37" s="19">
        <v>114356</v>
      </c>
      <c r="D37" s="20">
        <v>1388.461538</v>
      </c>
      <c r="E37" s="21">
        <v>0.87449299999999996</v>
      </c>
      <c r="F37" s="21">
        <v>8.7709969999999995</v>
      </c>
      <c r="G37" s="21">
        <v>787.30931108033201</v>
      </c>
      <c r="H37" s="21">
        <v>0.44799499999999998</v>
      </c>
      <c r="I37" s="21">
        <v>0.86146999999999996</v>
      </c>
      <c r="J37" s="21">
        <v>3.43343</v>
      </c>
      <c r="K37" s="20">
        <v>325.39720170390098</v>
      </c>
      <c r="L37" s="20">
        <v>1114.5185180000001</v>
      </c>
      <c r="M37" s="21">
        <v>0.80553600000000003</v>
      </c>
      <c r="N37" s="21">
        <v>3.40313</v>
      </c>
      <c r="O37" s="20">
        <v>334.421551242855</v>
      </c>
      <c r="P37" s="20">
        <v>1587.0740740000001</v>
      </c>
      <c r="Q37" s="21">
        <v>0.73726000000000003</v>
      </c>
      <c r="R37" s="21">
        <v>2.2456179999999999</v>
      </c>
      <c r="S37" s="21">
        <v>140.846251196004</v>
      </c>
      <c r="T37" s="9"/>
      <c r="V37" s="11">
        <f t="shared" si="2"/>
        <v>6.3</v>
      </c>
      <c r="W37" s="11">
        <f t="shared" si="3"/>
        <v>7.4</v>
      </c>
      <c r="X37" s="11">
        <f t="shared" si="4"/>
        <v>6.8</v>
      </c>
      <c r="Y37" s="11">
        <f t="shared" si="5"/>
        <v>6.4</v>
      </c>
      <c r="Z37" s="11">
        <f t="shared" si="6"/>
        <v>5.8</v>
      </c>
      <c r="AA37" s="11">
        <f t="shared" si="7"/>
        <v>6.5</v>
      </c>
      <c r="AB37" s="11">
        <f t="shared" si="8"/>
        <v>6.4</v>
      </c>
      <c r="AC37" s="11">
        <f t="shared" si="9"/>
        <v>6.1</v>
      </c>
      <c r="AD37" s="11">
        <f t="shared" si="10"/>
        <v>3.65</v>
      </c>
      <c r="AE37" s="11">
        <f t="shared" si="11"/>
        <v>4.95</v>
      </c>
      <c r="AF37" s="11">
        <f t="shared" si="12"/>
        <v>4.4000000000000004</v>
      </c>
      <c r="AG37" s="11">
        <f t="shared" si="13"/>
        <v>2.9499999999999997</v>
      </c>
      <c r="AH37" s="11">
        <f t="shared" si="14"/>
        <v>3.5</v>
      </c>
      <c r="AI37" s="11">
        <f t="shared" si="15"/>
        <v>4.75</v>
      </c>
      <c r="AJ37" s="11">
        <f t="shared" si="16"/>
        <v>4.3</v>
      </c>
      <c r="AK37" s="11">
        <f t="shared" si="17"/>
        <v>3.5</v>
      </c>
      <c r="AL37" s="11">
        <f t="shared" si="18"/>
        <v>83.7</v>
      </c>
      <c r="AM37" t="s">
        <v>76</v>
      </c>
    </row>
    <row r="38" spans="1:39" x14ac:dyDescent="0.2">
      <c r="A38" s="18" t="s">
        <v>76</v>
      </c>
      <c r="B38" s="18" t="s">
        <v>77</v>
      </c>
      <c r="C38" s="19">
        <v>182704</v>
      </c>
      <c r="D38" s="20">
        <v>1618.761904</v>
      </c>
      <c r="E38" s="21">
        <v>0.85791600000000001</v>
      </c>
      <c r="F38" s="21">
        <v>7.0260480000000003</v>
      </c>
      <c r="G38" s="21">
        <v>471.62375786903499</v>
      </c>
      <c r="H38" s="21">
        <v>0.260793</v>
      </c>
      <c r="I38" s="21">
        <v>0.94461399999999995</v>
      </c>
      <c r="J38" s="21">
        <v>2.6473589999999998</v>
      </c>
      <c r="K38" s="21">
        <v>206.57531404830101</v>
      </c>
      <c r="L38" s="21">
        <v>731.45237999999995</v>
      </c>
      <c r="M38" s="21">
        <v>0.787609</v>
      </c>
      <c r="N38" s="21">
        <v>3.8339569999999998</v>
      </c>
      <c r="O38" s="20">
        <v>199.51781159467399</v>
      </c>
      <c r="P38" s="20">
        <v>1499.1666660000001</v>
      </c>
      <c r="Q38" s="21">
        <v>0.70519500000000002</v>
      </c>
      <c r="R38" s="21">
        <v>2.5034700000000001</v>
      </c>
      <c r="S38" s="21">
        <v>159.633457158738</v>
      </c>
      <c r="T38" s="9"/>
      <c r="V38" s="11">
        <f t="shared" si="2"/>
        <v>6.75</v>
      </c>
      <c r="W38" s="11">
        <f t="shared" si="3"/>
        <v>5.9</v>
      </c>
      <c r="X38" s="11">
        <f t="shared" si="4"/>
        <v>5.95</v>
      </c>
      <c r="Y38" s="11">
        <f t="shared" si="5"/>
        <v>6.3</v>
      </c>
      <c r="Z38" s="11">
        <f t="shared" si="6"/>
        <v>4.55</v>
      </c>
      <c r="AA38" s="11">
        <f t="shared" si="7"/>
        <v>5.75</v>
      </c>
      <c r="AB38" s="11">
        <f t="shared" si="8"/>
        <v>6.1</v>
      </c>
      <c r="AC38" s="11">
        <f t="shared" si="9"/>
        <v>7.15</v>
      </c>
      <c r="AD38" s="11">
        <f t="shared" si="10"/>
        <v>4.0999999999999996</v>
      </c>
      <c r="AE38" s="11">
        <f t="shared" si="11"/>
        <v>3.3499999999999996</v>
      </c>
      <c r="AF38" s="11">
        <f t="shared" si="12"/>
        <v>3.3</v>
      </c>
      <c r="AG38" s="11">
        <f t="shared" si="13"/>
        <v>3.7</v>
      </c>
      <c r="AH38" s="11">
        <f t="shared" si="14"/>
        <v>3.8</v>
      </c>
      <c r="AI38" s="11">
        <f t="shared" si="15"/>
        <v>3.5</v>
      </c>
      <c r="AJ38" s="11">
        <f t="shared" si="16"/>
        <v>3.5999999999999996</v>
      </c>
      <c r="AK38" s="11">
        <f t="shared" si="17"/>
        <v>4.3499999999999996</v>
      </c>
      <c r="AL38" s="11">
        <f t="shared" si="18"/>
        <v>78.149999999999991</v>
      </c>
      <c r="AM38" t="s">
        <v>78</v>
      </c>
    </row>
    <row r="39" spans="1:39" x14ac:dyDescent="0.2">
      <c r="A39" s="18" t="s">
        <v>78</v>
      </c>
      <c r="B39" s="18" t="s">
        <v>79</v>
      </c>
      <c r="C39" s="19">
        <v>3726187</v>
      </c>
      <c r="D39" s="20">
        <v>2675.5700320000001</v>
      </c>
      <c r="E39" s="21">
        <v>0.38162499999999999</v>
      </c>
      <c r="F39" s="21">
        <v>3.9391180000000001</v>
      </c>
      <c r="G39" s="21">
        <v>442.21845853420899</v>
      </c>
      <c r="H39" s="21">
        <v>7.4892E-2</v>
      </c>
      <c r="I39" s="21">
        <v>0.70770599999999995</v>
      </c>
      <c r="J39" s="21">
        <v>2.4712489999999998</v>
      </c>
      <c r="K39" s="21">
        <v>293.306903197059</v>
      </c>
      <c r="L39" s="21">
        <v>924.433224</v>
      </c>
      <c r="M39" s="21">
        <v>0.205128</v>
      </c>
      <c r="N39" s="21">
        <v>2.4551069999999999</v>
      </c>
      <c r="O39" s="20">
        <v>297.47826596805498</v>
      </c>
      <c r="P39" s="20">
        <v>1772.8078170000001</v>
      </c>
      <c r="Q39" s="21">
        <v>0.370786</v>
      </c>
      <c r="R39" s="21">
        <v>2.0106839999999999</v>
      </c>
      <c r="S39" s="21">
        <v>202.957119330751</v>
      </c>
      <c r="T39" s="9"/>
      <c r="V39" s="11">
        <f t="shared" si="2"/>
        <v>5</v>
      </c>
      <c r="W39" s="11">
        <f t="shared" si="3"/>
        <v>5.75</v>
      </c>
      <c r="X39" s="11">
        <f t="shared" si="4"/>
        <v>4.9499999999999993</v>
      </c>
      <c r="Y39" s="11">
        <f t="shared" si="5"/>
        <v>4.9499999999999993</v>
      </c>
      <c r="Z39" s="11">
        <f t="shared" si="6"/>
        <v>6.8</v>
      </c>
      <c r="AA39" s="11">
        <f t="shared" si="7"/>
        <v>4.6999999999999993</v>
      </c>
      <c r="AB39" s="11">
        <f t="shared" si="8"/>
        <v>4.9000000000000004</v>
      </c>
      <c r="AC39" s="11">
        <f t="shared" si="9"/>
        <v>5.15</v>
      </c>
      <c r="AD39" s="11">
        <f t="shared" si="10"/>
        <v>2.25</v>
      </c>
      <c r="AE39" s="11">
        <f t="shared" si="11"/>
        <v>3.25</v>
      </c>
      <c r="AF39" s="11">
        <f t="shared" si="12"/>
        <v>2.4</v>
      </c>
      <c r="AG39" s="11">
        <f t="shared" si="13"/>
        <v>2.4499999999999997</v>
      </c>
      <c r="AH39" s="11">
        <f t="shared" si="14"/>
        <v>2.0999999999999996</v>
      </c>
      <c r="AI39" s="11">
        <f t="shared" si="15"/>
        <v>3.3</v>
      </c>
      <c r="AJ39" s="11">
        <f t="shared" si="16"/>
        <v>2.15</v>
      </c>
      <c r="AK39" s="11">
        <f t="shared" si="17"/>
        <v>2.6999999999999997</v>
      </c>
      <c r="AL39" s="11">
        <f t="shared" si="18"/>
        <v>62.8</v>
      </c>
      <c r="AM39" t="s">
        <v>80</v>
      </c>
    </row>
    <row r="40" spans="1:39" x14ac:dyDescent="0.2">
      <c r="A40" s="18" t="s">
        <v>80</v>
      </c>
      <c r="B40" s="18" t="s">
        <v>81</v>
      </c>
      <c r="C40" s="19">
        <v>97061</v>
      </c>
      <c r="D40" s="21">
        <v>1.466666</v>
      </c>
      <c r="E40" s="21">
        <v>0</v>
      </c>
      <c r="F40" s="21">
        <v>1.40909</v>
      </c>
      <c r="G40" s="21">
        <v>100.638181818181</v>
      </c>
      <c r="H40" s="21">
        <v>0.99977300000000002</v>
      </c>
      <c r="I40" s="21">
        <v>0.19121099999999999</v>
      </c>
      <c r="J40" s="21">
        <v>1.7337100000000001</v>
      </c>
      <c r="K40" s="21">
        <v>168.02659283212</v>
      </c>
      <c r="L40" s="21">
        <v>108.40909000000001</v>
      </c>
      <c r="M40" s="21">
        <v>0</v>
      </c>
      <c r="N40" s="21">
        <v>1.51719</v>
      </c>
      <c r="O40" s="21">
        <v>157.136473794549</v>
      </c>
      <c r="P40" s="21">
        <v>115.068181</v>
      </c>
      <c r="Q40" s="21">
        <v>0</v>
      </c>
      <c r="R40" s="21">
        <v>1.197708</v>
      </c>
      <c r="S40" s="21">
        <v>120.085607347422</v>
      </c>
      <c r="T40" s="9"/>
      <c r="V40" s="11">
        <f t="shared" si="2"/>
        <v>4.9499999999999993</v>
      </c>
      <c r="W40" s="11">
        <f t="shared" si="3"/>
        <v>5.75</v>
      </c>
      <c r="X40" s="11">
        <f t="shared" si="4"/>
        <v>5.55</v>
      </c>
      <c r="Y40" s="11">
        <f t="shared" si="5"/>
        <v>5.25</v>
      </c>
      <c r="Z40" s="11">
        <f t="shared" si="6"/>
        <v>6.9</v>
      </c>
      <c r="AA40" s="11">
        <f t="shared" si="7"/>
        <v>4.9499999999999993</v>
      </c>
      <c r="AB40" s="11">
        <f t="shared" si="8"/>
        <v>6.35</v>
      </c>
      <c r="AC40" s="11">
        <f t="shared" si="9"/>
        <v>5.05</v>
      </c>
      <c r="AD40" s="11">
        <f t="shared" si="10"/>
        <v>3</v>
      </c>
      <c r="AE40" s="11">
        <f t="shared" si="11"/>
        <v>3.25</v>
      </c>
      <c r="AF40" s="11">
        <f t="shared" si="12"/>
        <v>2.9499999999999997</v>
      </c>
      <c r="AG40" s="11">
        <f t="shared" si="13"/>
        <v>2.15</v>
      </c>
      <c r="AH40" s="11">
        <f t="shared" si="14"/>
        <v>2.8</v>
      </c>
      <c r="AI40" s="11">
        <f t="shared" si="15"/>
        <v>3.3</v>
      </c>
      <c r="AJ40" s="11">
        <f t="shared" si="16"/>
        <v>2.85</v>
      </c>
      <c r="AK40" s="11">
        <f t="shared" si="17"/>
        <v>2.0999999999999996</v>
      </c>
      <c r="AL40" s="11">
        <f t="shared" si="18"/>
        <v>67.149999999999977</v>
      </c>
      <c r="AM40" t="s">
        <v>82</v>
      </c>
    </row>
    <row r="41" spans="1:39" x14ac:dyDescent="0.2">
      <c r="A41" s="18" t="s">
        <v>82</v>
      </c>
      <c r="B41" s="18" t="s">
        <v>61</v>
      </c>
      <c r="C41" s="19">
        <v>238805</v>
      </c>
      <c r="D41" s="21">
        <v>1.454545</v>
      </c>
      <c r="E41" s="21">
        <v>0</v>
      </c>
      <c r="F41" s="21">
        <v>2.40625</v>
      </c>
      <c r="G41" s="21">
        <v>155.27781250000001</v>
      </c>
      <c r="H41" s="21">
        <v>0.999865</v>
      </c>
      <c r="I41" s="21">
        <v>0.28850799999999999</v>
      </c>
      <c r="J41" s="21">
        <v>2.5895510000000002</v>
      </c>
      <c r="K41" s="21">
        <v>149.090294100569</v>
      </c>
      <c r="L41" s="21">
        <v>304.50877100000002</v>
      </c>
      <c r="M41" s="21">
        <v>0</v>
      </c>
      <c r="N41" s="21">
        <v>1.8262370000000001</v>
      </c>
      <c r="O41" s="21">
        <v>101.50510341648901</v>
      </c>
      <c r="P41" s="21">
        <v>533.26315699999998</v>
      </c>
      <c r="Q41" s="21">
        <v>0</v>
      </c>
      <c r="R41" s="21">
        <v>1.4581519999999999</v>
      </c>
      <c r="S41" s="21">
        <v>77.715620805369099</v>
      </c>
      <c r="T41" s="9"/>
      <c r="V41" s="11">
        <f t="shared" si="2"/>
        <v>5.85</v>
      </c>
      <c r="W41" s="11">
        <f t="shared" si="3"/>
        <v>5.85</v>
      </c>
      <c r="X41" s="11">
        <f t="shared" si="4"/>
        <v>5.4499999999999993</v>
      </c>
      <c r="Y41" s="11">
        <f t="shared" si="5"/>
        <v>5.4499999999999993</v>
      </c>
      <c r="Z41" s="11">
        <f t="shared" si="6"/>
        <v>4.75</v>
      </c>
      <c r="AA41" s="11">
        <f t="shared" si="7"/>
        <v>5.1999999999999993</v>
      </c>
      <c r="AB41" s="11">
        <f t="shared" si="8"/>
        <v>5.05</v>
      </c>
      <c r="AC41" s="11">
        <f t="shared" si="9"/>
        <v>5.7</v>
      </c>
      <c r="AD41" s="11">
        <f t="shared" si="10"/>
        <v>2.9499999999999997</v>
      </c>
      <c r="AE41" s="11">
        <f t="shared" si="11"/>
        <v>3.3</v>
      </c>
      <c r="AF41" s="11">
        <f t="shared" si="12"/>
        <v>2.65</v>
      </c>
      <c r="AG41" s="11">
        <f t="shared" si="13"/>
        <v>2.75</v>
      </c>
      <c r="AH41" s="11">
        <f t="shared" si="14"/>
        <v>2.5999999999999996</v>
      </c>
      <c r="AI41" s="11">
        <f t="shared" si="15"/>
        <v>3.3</v>
      </c>
      <c r="AJ41" s="11">
        <f t="shared" si="16"/>
        <v>2.6999999999999997</v>
      </c>
      <c r="AK41" s="11">
        <f t="shared" si="17"/>
        <v>3.05</v>
      </c>
      <c r="AL41" s="11">
        <f t="shared" si="18"/>
        <v>66.599999999999994</v>
      </c>
      <c r="AM41" t="s">
        <v>83</v>
      </c>
    </row>
    <row r="42" spans="1:39" x14ac:dyDescent="0.2">
      <c r="A42" s="18" t="s">
        <v>83</v>
      </c>
      <c r="B42" s="18" t="s">
        <v>84</v>
      </c>
      <c r="C42" s="19">
        <v>525985</v>
      </c>
      <c r="D42" s="21">
        <v>780.23529399999995</v>
      </c>
      <c r="E42" s="21">
        <v>0.277777</v>
      </c>
      <c r="F42" s="21">
        <v>2.190153</v>
      </c>
      <c r="G42" s="21">
        <v>226.761238992762</v>
      </c>
      <c r="H42" s="21">
        <v>0.110995</v>
      </c>
      <c r="I42" s="21">
        <v>0.38003100000000001</v>
      </c>
      <c r="J42" s="21">
        <v>1.7846930000000001</v>
      </c>
      <c r="K42" s="21">
        <v>193.69122909812</v>
      </c>
      <c r="L42" s="21">
        <v>286.23255799999998</v>
      </c>
      <c r="M42" s="21">
        <v>0.2</v>
      </c>
      <c r="N42" s="21">
        <v>1.6192310000000001</v>
      </c>
      <c r="O42" s="21">
        <v>181.54635440363899</v>
      </c>
      <c r="P42" s="21">
        <v>437.40697599999999</v>
      </c>
      <c r="Q42" s="21">
        <v>0</v>
      </c>
      <c r="R42" s="21">
        <v>1.3844529999999999</v>
      </c>
      <c r="S42" s="21">
        <v>137.45809527607099</v>
      </c>
      <c r="T42" s="9"/>
      <c r="V42" s="11">
        <f t="shared" si="2"/>
        <v>5.75</v>
      </c>
      <c r="W42" s="11">
        <f t="shared" si="3"/>
        <v>7.25</v>
      </c>
      <c r="X42" s="11">
        <f t="shared" si="4"/>
        <v>5.25</v>
      </c>
      <c r="Y42" s="11">
        <f t="shared" si="5"/>
        <v>5.35</v>
      </c>
      <c r="Z42" s="11">
        <f t="shared" si="6"/>
        <v>4.5</v>
      </c>
      <c r="AA42" s="11">
        <f t="shared" si="7"/>
        <v>5.15</v>
      </c>
      <c r="AB42" s="11">
        <f t="shared" si="8"/>
        <v>4.6999999999999993</v>
      </c>
      <c r="AC42" s="11">
        <f t="shared" si="9"/>
        <v>5.4</v>
      </c>
      <c r="AD42" s="11">
        <f t="shared" si="10"/>
        <v>2.5999999999999996</v>
      </c>
      <c r="AE42" s="11">
        <f t="shared" si="11"/>
        <v>4.8</v>
      </c>
      <c r="AF42" s="11">
        <f t="shared" si="12"/>
        <v>2.75</v>
      </c>
      <c r="AG42" s="11">
        <f t="shared" si="13"/>
        <v>2.6999999999999997</v>
      </c>
      <c r="AH42" s="11">
        <f t="shared" si="14"/>
        <v>2.4</v>
      </c>
      <c r="AI42" s="11">
        <f t="shared" si="15"/>
        <v>5</v>
      </c>
      <c r="AJ42" s="11">
        <f t="shared" si="16"/>
        <v>2.75</v>
      </c>
      <c r="AK42" s="11">
        <f t="shared" si="17"/>
        <v>3</v>
      </c>
      <c r="AL42" s="11">
        <f t="shared" si="18"/>
        <v>69.349999999999994</v>
      </c>
      <c r="AM42" t="s">
        <v>85</v>
      </c>
    </row>
    <row r="43" spans="1:39" x14ac:dyDescent="0.2">
      <c r="A43" s="18" t="s">
        <v>85</v>
      </c>
      <c r="B43" s="18" t="s">
        <v>86</v>
      </c>
      <c r="C43" s="19">
        <v>182348</v>
      </c>
      <c r="D43" s="21">
        <v>678.44444399999998</v>
      </c>
      <c r="E43" s="21">
        <v>0.81147499999999995</v>
      </c>
      <c r="F43" s="21">
        <v>2.0232549999999998</v>
      </c>
      <c r="G43" s="21">
        <v>202.16526039960601</v>
      </c>
      <c r="H43" s="21">
        <v>4.8828999999999997E-2</v>
      </c>
      <c r="I43" s="21">
        <v>0.33883600000000003</v>
      </c>
      <c r="J43" s="21">
        <v>1.635067</v>
      </c>
      <c r="K43" s="21">
        <v>179.27799801126901</v>
      </c>
      <c r="L43" s="21">
        <v>171.22222199999999</v>
      </c>
      <c r="M43" s="21">
        <v>0.67164100000000004</v>
      </c>
      <c r="N43" s="21">
        <v>1.660609</v>
      </c>
      <c r="O43" s="21">
        <v>180.794029850746</v>
      </c>
      <c r="P43" s="21">
        <v>377.33333299999998</v>
      </c>
      <c r="Q43" s="21">
        <v>0.85483799999999999</v>
      </c>
      <c r="R43" s="21">
        <v>1.3928149999999999</v>
      </c>
      <c r="S43" s="21">
        <v>135.68299764428701</v>
      </c>
      <c r="T43" s="9"/>
      <c r="V43" s="11">
        <f t="shared" si="2"/>
        <v>4.9000000000000004</v>
      </c>
      <c r="W43" s="11">
        <f t="shared" si="3"/>
        <v>5.75</v>
      </c>
      <c r="X43" s="11">
        <f t="shared" si="4"/>
        <v>5.0999999999999996</v>
      </c>
      <c r="Y43" s="11">
        <f t="shared" si="5"/>
        <v>5.75</v>
      </c>
      <c r="Z43" s="11">
        <f t="shared" si="6"/>
        <v>7.15</v>
      </c>
      <c r="AA43" s="11">
        <f t="shared" si="7"/>
        <v>4.55</v>
      </c>
      <c r="AB43" s="11">
        <f t="shared" si="8"/>
        <v>4.75</v>
      </c>
      <c r="AC43" s="11">
        <f t="shared" si="9"/>
        <v>4.5</v>
      </c>
      <c r="AD43" s="11">
        <f t="shared" si="10"/>
        <v>2.65</v>
      </c>
      <c r="AE43" s="11">
        <f t="shared" si="11"/>
        <v>3.25</v>
      </c>
      <c r="AF43" s="11">
        <f t="shared" si="12"/>
        <v>2.0999999999999996</v>
      </c>
      <c r="AG43" s="11">
        <f t="shared" si="13"/>
        <v>2.0999999999999996</v>
      </c>
      <c r="AH43" s="11">
        <f t="shared" si="14"/>
        <v>2.1999999999999997</v>
      </c>
      <c r="AI43" s="11">
        <f t="shared" si="15"/>
        <v>3.3</v>
      </c>
      <c r="AJ43" s="11">
        <f t="shared" si="16"/>
        <v>2.0999999999999996</v>
      </c>
      <c r="AK43" s="11">
        <f t="shared" si="17"/>
        <v>2.0499999999999998</v>
      </c>
      <c r="AL43" s="11">
        <f t="shared" si="18"/>
        <v>62.199999999999996</v>
      </c>
      <c r="AM43" t="s">
        <v>87</v>
      </c>
    </row>
    <row r="44" spans="1:39" x14ac:dyDescent="0.2">
      <c r="A44" s="18" t="s">
        <v>87</v>
      </c>
      <c r="B44" s="18" t="s">
        <v>88</v>
      </c>
      <c r="C44" s="19">
        <v>154549</v>
      </c>
      <c r="D44" s="21">
        <v>1.166666</v>
      </c>
      <c r="E44" s="21">
        <v>0</v>
      </c>
      <c r="F44" s="21">
        <v>1.7142850000000001</v>
      </c>
      <c r="G44" s="21">
        <v>338.68428571428501</v>
      </c>
      <c r="H44" s="21">
        <v>0.99995400000000001</v>
      </c>
      <c r="I44" s="21">
        <v>6.5767999999999993E-2</v>
      </c>
      <c r="J44" s="21">
        <v>1.6684369999999999</v>
      </c>
      <c r="K44" s="21">
        <v>109.53658008658</v>
      </c>
      <c r="L44" s="21">
        <v>174.91666599999999</v>
      </c>
      <c r="M44" s="21">
        <v>0</v>
      </c>
      <c r="N44" s="21">
        <v>1.3234870000000001</v>
      </c>
      <c r="O44" s="21">
        <v>90.165040495474003</v>
      </c>
      <c r="P44" s="21">
        <v>230.41666599999999</v>
      </c>
      <c r="Q44" s="21">
        <v>0</v>
      </c>
      <c r="R44" s="21">
        <v>1.192043</v>
      </c>
      <c r="S44" s="21">
        <v>77.235312839059603</v>
      </c>
      <c r="T44" s="9"/>
      <c r="V44" s="11">
        <f t="shared" si="2"/>
        <v>4.8</v>
      </c>
      <c r="W44" s="11">
        <f t="shared" si="3"/>
        <v>5.75</v>
      </c>
      <c r="X44" s="11">
        <f t="shared" si="4"/>
        <v>4.8</v>
      </c>
      <c r="Y44" s="11">
        <f t="shared" si="5"/>
        <v>4.6999999999999993</v>
      </c>
      <c r="Z44" s="11">
        <f t="shared" si="6"/>
        <v>7.1</v>
      </c>
      <c r="AA44" s="11">
        <f t="shared" si="7"/>
        <v>4.8499999999999996</v>
      </c>
      <c r="AB44" s="11">
        <f t="shared" si="8"/>
        <v>5.4499999999999993</v>
      </c>
      <c r="AC44" s="11">
        <f t="shared" si="9"/>
        <v>5.85</v>
      </c>
      <c r="AD44" s="11">
        <f t="shared" si="10"/>
        <v>2.2999999999999998</v>
      </c>
      <c r="AE44" s="11">
        <f t="shared" si="11"/>
        <v>3.25</v>
      </c>
      <c r="AF44" s="11">
        <f t="shared" si="12"/>
        <v>2.85</v>
      </c>
      <c r="AG44" s="11">
        <f t="shared" si="13"/>
        <v>3.05</v>
      </c>
      <c r="AH44" s="11">
        <f t="shared" si="14"/>
        <v>2.0499999999999998</v>
      </c>
      <c r="AI44" s="11">
        <f t="shared" si="15"/>
        <v>3.3</v>
      </c>
      <c r="AJ44" s="11">
        <f t="shared" si="16"/>
        <v>2.3499999999999996</v>
      </c>
      <c r="AK44" s="11">
        <f t="shared" si="17"/>
        <v>2.3499999999999996</v>
      </c>
      <c r="AL44" s="11">
        <f t="shared" si="18"/>
        <v>64.8</v>
      </c>
      <c r="AM44" t="s">
        <v>89</v>
      </c>
    </row>
    <row r="45" spans="1:39" x14ac:dyDescent="0.2">
      <c r="A45" s="18" t="s">
        <v>89</v>
      </c>
      <c r="B45" s="18" t="s">
        <v>90</v>
      </c>
      <c r="C45" s="19">
        <v>39663</v>
      </c>
      <c r="D45" s="21">
        <v>1</v>
      </c>
      <c r="E45" s="21">
        <v>0</v>
      </c>
      <c r="F45" s="21">
        <v>1</v>
      </c>
      <c r="G45" s="21">
        <v>49.44</v>
      </c>
      <c r="H45" s="21">
        <v>0.99992400000000004</v>
      </c>
      <c r="I45" s="21">
        <v>0.21956600000000001</v>
      </c>
      <c r="J45" s="21">
        <v>2.019177</v>
      </c>
      <c r="K45" s="21">
        <v>196.27845084979299</v>
      </c>
      <c r="L45" s="21">
        <v>110.45</v>
      </c>
      <c r="M45" s="21">
        <v>0</v>
      </c>
      <c r="N45" s="21">
        <v>1.7428699999999999</v>
      </c>
      <c r="O45" s="21">
        <v>201.74795835219501</v>
      </c>
      <c r="P45" s="21">
        <v>109</v>
      </c>
      <c r="Q45" s="21">
        <v>0</v>
      </c>
      <c r="R45" s="21">
        <v>1.2912840000000001</v>
      </c>
      <c r="S45" s="21">
        <v>95.104188073394397</v>
      </c>
      <c r="T45" s="9"/>
      <c r="V45" s="11">
        <f t="shared" si="2"/>
        <v>6</v>
      </c>
      <c r="W45" s="11">
        <f t="shared" si="3"/>
        <v>5.75</v>
      </c>
      <c r="X45" s="11">
        <f t="shared" si="4"/>
        <v>5.75</v>
      </c>
      <c r="Y45" s="11">
        <f t="shared" si="5"/>
        <v>5.95</v>
      </c>
      <c r="Z45" s="11">
        <f t="shared" si="6"/>
        <v>4.4499999999999993</v>
      </c>
      <c r="AA45" s="11">
        <f t="shared" si="7"/>
        <v>5.65</v>
      </c>
      <c r="AB45" s="11">
        <f t="shared" si="8"/>
        <v>5.85</v>
      </c>
      <c r="AC45" s="11">
        <f t="shared" si="9"/>
        <v>7.05</v>
      </c>
      <c r="AD45" s="11">
        <f t="shared" si="10"/>
        <v>3.05</v>
      </c>
      <c r="AE45" s="11">
        <f t="shared" si="11"/>
        <v>3.25</v>
      </c>
      <c r="AF45" s="11">
        <f t="shared" si="12"/>
        <v>3.15</v>
      </c>
      <c r="AG45" s="11">
        <f t="shared" si="13"/>
        <v>3.15</v>
      </c>
      <c r="AH45" s="11">
        <f t="shared" si="14"/>
        <v>3.05</v>
      </c>
      <c r="AI45" s="11">
        <f t="shared" si="15"/>
        <v>3.3</v>
      </c>
      <c r="AJ45" s="11">
        <f t="shared" si="16"/>
        <v>3.7</v>
      </c>
      <c r="AK45" s="11">
        <f t="shared" si="17"/>
        <v>4.7</v>
      </c>
      <c r="AL45" s="11">
        <f t="shared" si="18"/>
        <v>73.8</v>
      </c>
      <c r="AM45" t="s">
        <v>91</v>
      </c>
    </row>
    <row r="46" spans="1:39" x14ac:dyDescent="0.2">
      <c r="A46" s="18" t="s">
        <v>91</v>
      </c>
      <c r="B46" s="18" t="s">
        <v>92</v>
      </c>
      <c r="C46" s="19">
        <v>235124</v>
      </c>
      <c r="D46" s="20">
        <v>1155.2</v>
      </c>
      <c r="E46" s="21">
        <v>0</v>
      </c>
      <c r="F46" s="21">
        <v>3.2397849999999999</v>
      </c>
      <c r="G46" s="21">
        <v>343.53814750692499</v>
      </c>
      <c r="H46" s="21">
        <v>4.4308E-2</v>
      </c>
      <c r="I46" s="21">
        <v>0.65502000000000005</v>
      </c>
      <c r="J46" s="21">
        <v>2.329132</v>
      </c>
      <c r="K46" s="21">
        <v>288.887781359906</v>
      </c>
      <c r="L46" s="21">
        <v>402.4</v>
      </c>
      <c r="M46" s="21">
        <v>0</v>
      </c>
      <c r="N46" s="21">
        <v>2.1426440000000002</v>
      </c>
      <c r="O46" s="21">
        <v>205.52299867461801</v>
      </c>
      <c r="P46" s="21">
        <v>942</v>
      </c>
      <c r="Q46" s="21">
        <v>0</v>
      </c>
      <c r="R46" s="21">
        <v>2.153149</v>
      </c>
      <c r="S46" s="21">
        <v>238.87929582448601</v>
      </c>
      <c r="T46" s="9"/>
      <c r="V46" s="11">
        <f t="shared" si="2"/>
        <v>7.45</v>
      </c>
      <c r="W46" s="11">
        <f t="shared" si="3"/>
        <v>6.4</v>
      </c>
      <c r="X46" s="11">
        <f t="shared" si="4"/>
        <v>6.15</v>
      </c>
      <c r="Y46" s="11">
        <f t="shared" si="5"/>
        <v>6.05</v>
      </c>
      <c r="Z46" s="11">
        <f t="shared" si="6"/>
        <v>4.5999999999999996</v>
      </c>
      <c r="AA46" s="11">
        <f t="shared" si="7"/>
        <v>6.9</v>
      </c>
      <c r="AB46" s="11">
        <f t="shared" si="8"/>
        <v>5.55</v>
      </c>
      <c r="AC46" s="11">
        <f t="shared" si="9"/>
        <v>5.55</v>
      </c>
      <c r="AD46" s="11">
        <f t="shared" si="10"/>
        <v>4.25</v>
      </c>
      <c r="AE46" s="11">
        <f t="shared" si="11"/>
        <v>3.7</v>
      </c>
      <c r="AF46" s="11">
        <f t="shared" si="12"/>
        <v>3.5</v>
      </c>
      <c r="AG46" s="11">
        <f t="shared" si="13"/>
        <v>3.8499999999999996</v>
      </c>
      <c r="AH46" s="11">
        <f t="shared" si="14"/>
        <v>4.8</v>
      </c>
      <c r="AI46" s="11">
        <f t="shared" si="15"/>
        <v>3.8</v>
      </c>
      <c r="AJ46" s="11">
        <f t="shared" si="16"/>
        <v>3.8</v>
      </c>
      <c r="AK46" s="11">
        <f t="shared" si="17"/>
        <v>3.95</v>
      </c>
      <c r="AL46" s="11">
        <f t="shared" si="18"/>
        <v>80.3</v>
      </c>
      <c r="AM46" t="s">
        <v>93</v>
      </c>
    </row>
    <row r="47" spans="1:39" x14ac:dyDescent="0.2">
      <c r="A47" s="18" t="s">
        <v>93</v>
      </c>
      <c r="B47" s="18" t="s">
        <v>88</v>
      </c>
      <c r="C47" s="19">
        <v>209239</v>
      </c>
      <c r="D47" s="20">
        <v>6378.0833329999996</v>
      </c>
      <c r="E47" s="21">
        <v>0.65501900000000002</v>
      </c>
      <c r="F47" s="21">
        <v>4.5825149999999999</v>
      </c>
      <c r="G47" s="21">
        <v>364.36467878281002</v>
      </c>
      <c r="H47" s="21">
        <v>0.102433</v>
      </c>
      <c r="I47" s="21">
        <v>0.98642200000000002</v>
      </c>
      <c r="J47" s="21">
        <v>2.0769549999999999</v>
      </c>
      <c r="K47" s="21">
        <v>185.13245719420999</v>
      </c>
      <c r="L47" s="21">
        <v>942.25</v>
      </c>
      <c r="M47" s="21">
        <v>0.46160000000000001</v>
      </c>
      <c r="N47" s="21">
        <v>2.7088519999999998</v>
      </c>
      <c r="O47" s="20">
        <v>316.010605819403</v>
      </c>
      <c r="P47" s="20">
        <v>4241.75</v>
      </c>
      <c r="Q47" s="21">
        <v>0.50036499999999995</v>
      </c>
      <c r="R47" s="21">
        <v>2.1881490000000001</v>
      </c>
      <c r="S47" s="21">
        <v>187.570804895778</v>
      </c>
      <c r="T47" s="9"/>
      <c r="V47" s="11">
        <f t="shared" si="2"/>
        <v>7.4</v>
      </c>
      <c r="W47" s="11">
        <f t="shared" si="3"/>
        <v>7.1</v>
      </c>
      <c r="X47" s="11">
        <f t="shared" si="4"/>
        <v>7</v>
      </c>
      <c r="Y47" s="11">
        <f t="shared" si="5"/>
        <v>6.9</v>
      </c>
      <c r="Z47" s="11">
        <f t="shared" si="6"/>
        <v>4.6500000000000004</v>
      </c>
      <c r="AA47" s="11">
        <f t="shared" si="7"/>
        <v>7.25</v>
      </c>
      <c r="AB47" s="11">
        <f t="shared" si="8"/>
        <v>5.8</v>
      </c>
      <c r="AC47" s="11">
        <f t="shared" si="9"/>
        <v>5.75</v>
      </c>
      <c r="AD47" s="11">
        <f t="shared" si="10"/>
        <v>4.8499999999999996</v>
      </c>
      <c r="AE47" s="11">
        <f t="shared" si="11"/>
        <v>4.3499999999999996</v>
      </c>
      <c r="AF47" s="11">
        <f t="shared" si="12"/>
        <v>4.3499999999999996</v>
      </c>
      <c r="AG47" s="11">
        <f t="shared" si="13"/>
        <v>4.05</v>
      </c>
      <c r="AH47" s="11">
        <f t="shared" si="14"/>
        <v>4.9000000000000004</v>
      </c>
      <c r="AI47" s="11">
        <f t="shared" si="15"/>
        <v>4.5999999999999996</v>
      </c>
      <c r="AJ47" s="11">
        <f t="shared" si="16"/>
        <v>4.7</v>
      </c>
      <c r="AK47" s="11">
        <f t="shared" si="17"/>
        <v>4.8</v>
      </c>
      <c r="AL47" s="11">
        <f t="shared" si="18"/>
        <v>88.449999999999989</v>
      </c>
      <c r="AM47" t="s">
        <v>94</v>
      </c>
    </row>
    <row r="48" spans="1:39" x14ac:dyDescent="0.2">
      <c r="A48" s="18" t="s">
        <v>94</v>
      </c>
      <c r="B48" s="18" t="s">
        <v>88</v>
      </c>
      <c r="C48" s="19">
        <v>189655</v>
      </c>
      <c r="D48" s="20">
        <v>6066.4166660000001</v>
      </c>
      <c r="E48" s="21">
        <v>0.72659600000000002</v>
      </c>
      <c r="F48" s="21">
        <v>7.4413359999999997</v>
      </c>
      <c r="G48" s="21">
        <v>649.08816778163896</v>
      </c>
      <c r="H48" s="21">
        <v>0.106124</v>
      </c>
      <c r="I48" s="21">
        <v>0.99329199999999995</v>
      </c>
      <c r="J48" s="21">
        <v>2.2651560000000002</v>
      </c>
      <c r="K48" s="20">
        <v>194.29412615045999</v>
      </c>
      <c r="L48" s="20">
        <v>2077.6666660000001</v>
      </c>
      <c r="M48" s="21">
        <v>0.58311199999999996</v>
      </c>
      <c r="N48" s="21">
        <v>3.8311000000000002</v>
      </c>
      <c r="O48" s="19">
        <v>328.68664407187498</v>
      </c>
      <c r="P48" s="19">
        <v>4575</v>
      </c>
      <c r="Q48" s="21">
        <v>0.62133700000000003</v>
      </c>
      <c r="R48" s="21">
        <v>2.8360470000000002</v>
      </c>
      <c r="S48" s="21">
        <v>248.32206520947099</v>
      </c>
      <c r="T48" s="9"/>
      <c r="V48" s="11">
        <f t="shared" si="2"/>
        <v>7</v>
      </c>
      <c r="W48" s="11">
        <f t="shared" si="3"/>
        <v>7.35</v>
      </c>
      <c r="X48" s="11">
        <f t="shared" si="4"/>
        <v>7.45</v>
      </c>
      <c r="Y48" s="11">
        <f t="shared" si="5"/>
        <v>7.45</v>
      </c>
      <c r="Z48" s="11">
        <f t="shared" si="6"/>
        <v>5.4</v>
      </c>
      <c r="AA48" s="11">
        <f t="shared" si="7"/>
        <v>6.7</v>
      </c>
      <c r="AB48" s="11">
        <f t="shared" si="8"/>
        <v>6.95</v>
      </c>
      <c r="AC48" s="11">
        <f t="shared" si="9"/>
        <v>6.8</v>
      </c>
      <c r="AD48" s="11">
        <f t="shared" si="10"/>
        <v>4.2</v>
      </c>
      <c r="AE48" s="11">
        <f t="shared" si="11"/>
        <v>4.75</v>
      </c>
      <c r="AF48" s="11">
        <f t="shared" si="12"/>
        <v>4.3</v>
      </c>
      <c r="AG48" s="11">
        <f t="shared" si="13"/>
        <v>4.55</v>
      </c>
      <c r="AH48" s="11">
        <f t="shared" si="14"/>
        <v>4.45</v>
      </c>
      <c r="AI48" s="11">
        <f t="shared" si="15"/>
        <v>4.9000000000000004</v>
      </c>
      <c r="AJ48" s="11">
        <f t="shared" si="16"/>
        <v>4.95</v>
      </c>
      <c r="AK48" s="11">
        <f t="shared" si="17"/>
        <v>4.9000000000000004</v>
      </c>
      <c r="AL48" s="11">
        <f t="shared" si="18"/>
        <v>92.100000000000023</v>
      </c>
      <c r="AM48" t="s">
        <v>95</v>
      </c>
    </row>
    <row r="49" spans="1:39" x14ac:dyDescent="0.2">
      <c r="A49" s="18" t="s">
        <v>95</v>
      </c>
      <c r="B49" s="18" t="s">
        <v>96</v>
      </c>
      <c r="C49" s="19">
        <v>206951</v>
      </c>
      <c r="D49" s="20">
        <v>2817.7272720000001</v>
      </c>
      <c r="E49" s="21">
        <v>0.84212699999999996</v>
      </c>
      <c r="F49" s="21">
        <v>10.717051</v>
      </c>
      <c r="G49" s="21">
        <v>846.95601387320505</v>
      </c>
      <c r="H49" s="21">
        <v>0.21010200000000001</v>
      </c>
      <c r="I49" s="21">
        <v>0.97693200000000002</v>
      </c>
      <c r="J49" s="21">
        <v>2.7541549999999999</v>
      </c>
      <c r="K49" s="21">
        <v>262.83462615942301</v>
      </c>
      <c r="L49" s="21">
        <v>931.39393900000005</v>
      </c>
      <c r="M49" s="21">
        <v>0.66801299999999997</v>
      </c>
      <c r="N49" s="21">
        <v>3.7618749999999999</v>
      </c>
      <c r="O49" s="20">
        <v>359.93114068193597</v>
      </c>
      <c r="P49" s="20">
        <v>2664.030303</v>
      </c>
      <c r="Q49" s="21">
        <v>0.75873999999999997</v>
      </c>
      <c r="R49" s="21">
        <v>3.4023289999999999</v>
      </c>
      <c r="S49" s="21">
        <v>262.45913437147999</v>
      </c>
      <c r="T49" s="9"/>
      <c r="V49" s="11">
        <f t="shared" si="2"/>
        <v>4.9000000000000004</v>
      </c>
      <c r="W49" s="11">
        <f t="shared" si="3"/>
        <v>5.75</v>
      </c>
      <c r="X49" s="11">
        <f t="shared" si="4"/>
        <v>5</v>
      </c>
      <c r="Y49" s="11">
        <f t="shared" si="5"/>
        <v>4.9000000000000004</v>
      </c>
      <c r="Z49" s="11">
        <f t="shared" si="6"/>
        <v>7.2</v>
      </c>
      <c r="AA49" s="11">
        <f t="shared" si="7"/>
        <v>4.5</v>
      </c>
      <c r="AB49" s="11">
        <f t="shared" si="8"/>
        <v>4.4499999999999993</v>
      </c>
      <c r="AC49" s="11">
        <f t="shared" si="9"/>
        <v>4.75</v>
      </c>
      <c r="AD49" s="11">
        <f t="shared" si="10"/>
        <v>2</v>
      </c>
      <c r="AE49" s="11">
        <f t="shared" si="11"/>
        <v>3.25</v>
      </c>
      <c r="AF49" s="11">
        <f t="shared" si="12"/>
        <v>1.9499999999999997</v>
      </c>
      <c r="AG49" s="11">
        <f t="shared" si="13"/>
        <v>2.2999999999999998</v>
      </c>
      <c r="AH49" s="11">
        <f t="shared" si="14"/>
        <v>2</v>
      </c>
      <c r="AI49" s="11">
        <f t="shared" si="15"/>
        <v>3.3</v>
      </c>
      <c r="AJ49" s="11">
        <f t="shared" si="16"/>
        <v>2</v>
      </c>
      <c r="AK49" s="11">
        <f t="shared" si="17"/>
        <v>2.4499999999999997</v>
      </c>
      <c r="AL49" s="11">
        <f t="shared" si="18"/>
        <v>60.7</v>
      </c>
      <c r="AM49" t="s">
        <v>97</v>
      </c>
    </row>
    <row r="50" spans="1:39" x14ac:dyDescent="0.2">
      <c r="A50" s="18" t="s">
        <v>97</v>
      </c>
      <c r="B50" s="18" t="s">
        <v>98</v>
      </c>
      <c r="C50" s="19">
        <v>206795</v>
      </c>
      <c r="D50" s="21">
        <v>1.166666</v>
      </c>
      <c r="E50" s="21">
        <v>0</v>
      </c>
      <c r="F50" s="21">
        <v>1.428571</v>
      </c>
      <c r="G50" s="21">
        <v>87.542857142857102</v>
      </c>
      <c r="H50" s="21">
        <v>0.99996600000000002</v>
      </c>
      <c r="I50" s="21">
        <v>1.9338000000000001E-2</v>
      </c>
      <c r="J50" s="21">
        <v>1.3298319999999999</v>
      </c>
      <c r="K50" s="21">
        <v>135.33991497874399</v>
      </c>
      <c r="L50" s="21">
        <v>33.176470000000002</v>
      </c>
      <c r="M50" s="21">
        <v>0</v>
      </c>
      <c r="N50" s="21">
        <v>1.189716</v>
      </c>
      <c r="O50" s="21">
        <v>134.44104609928999</v>
      </c>
      <c r="P50" s="21">
        <v>49.294117</v>
      </c>
      <c r="Q50" s="21">
        <v>0</v>
      </c>
      <c r="R50" s="21">
        <v>1.109785</v>
      </c>
      <c r="S50" s="21">
        <v>98.8442362768496</v>
      </c>
      <c r="T50" s="9"/>
      <c r="V50" s="11">
        <f t="shared" si="2"/>
        <v>5.8</v>
      </c>
      <c r="W50" s="11">
        <f t="shared" si="3"/>
        <v>5.8</v>
      </c>
      <c r="X50" s="11">
        <f t="shared" si="4"/>
        <v>5.15</v>
      </c>
      <c r="Y50" s="11">
        <f t="shared" si="5"/>
        <v>5.4</v>
      </c>
      <c r="Z50" s="11">
        <f t="shared" si="6"/>
        <v>4.9499999999999993</v>
      </c>
      <c r="AA50" s="11">
        <f t="shared" si="7"/>
        <v>4.5999999999999996</v>
      </c>
      <c r="AB50" s="11">
        <f t="shared" si="8"/>
        <v>4.9499999999999993</v>
      </c>
      <c r="AC50" s="11">
        <f t="shared" si="9"/>
        <v>6.15</v>
      </c>
      <c r="AD50" s="11">
        <f t="shared" si="10"/>
        <v>2.9</v>
      </c>
      <c r="AE50" s="11">
        <f t="shared" si="11"/>
        <v>3.4</v>
      </c>
      <c r="AF50" s="11">
        <f t="shared" si="12"/>
        <v>2.25</v>
      </c>
      <c r="AG50" s="11">
        <f t="shared" si="13"/>
        <v>2.5</v>
      </c>
      <c r="AH50" s="11">
        <f t="shared" si="14"/>
        <v>2.5</v>
      </c>
      <c r="AI50" s="11">
        <f t="shared" si="15"/>
        <v>3.45</v>
      </c>
      <c r="AJ50" s="11">
        <f t="shared" si="16"/>
        <v>2.5</v>
      </c>
      <c r="AK50" s="11">
        <f t="shared" si="17"/>
        <v>3.3499999999999996</v>
      </c>
      <c r="AL50" s="11">
        <f t="shared" si="18"/>
        <v>65.649999999999991</v>
      </c>
      <c r="AM50" t="s">
        <v>99</v>
      </c>
    </row>
    <row r="51" spans="1:39" x14ac:dyDescent="0.2">
      <c r="A51" s="18" t="s">
        <v>99</v>
      </c>
      <c r="B51" s="18" t="s">
        <v>92</v>
      </c>
      <c r="C51" s="19">
        <v>181824</v>
      </c>
      <c r="D51" s="21">
        <v>753.6875</v>
      </c>
      <c r="E51" s="21">
        <v>0.132075</v>
      </c>
      <c r="F51" s="21">
        <v>1.9558</v>
      </c>
      <c r="G51" s="21">
        <v>221.556202006799</v>
      </c>
      <c r="H51" s="21">
        <v>0.149562</v>
      </c>
      <c r="I51" s="21">
        <v>0.13977300000000001</v>
      </c>
      <c r="J51" s="21">
        <v>1.761115</v>
      </c>
      <c r="K51" s="21">
        <v>209.38819258089899</v>
      </c>
      <c r="L51" s="21">
        <v>280.5</v>
      </c>
      <c r="M51" s="21">
        <v>0.25</v>
      </c>
      <c r="N51" s="21">
        <v>1.4019600000000001</v>
      </c>
      <c r="O51" s="21">
        <v>157.51834893048101</v>
      </c>
      <c r="P51" s="21">
        <v>388.0625</v>
      </c>
      <c r="Q51" s="21">
        <v>0.36363600000000001</v>
      </c>
      <c r="R51" s="21">
        <v>1.3459490000000001</v>
      </c>
      <c r="S51" s="21">
        <v>149.32755194073101</v>
      </c>
      <c r="T51" s="9"/>
      <c r="V51" s="11">
        <f t="shared" si="2"/>
        <v>7.5</v>
      </c>
      <c r="W51" s="11">
        <f t="shared" si="3"/>
        <v>6.05</v>
      </c>
      <c r="X51" s="11">
        <f t="shared" si="4"/>
        <v>6</v>
      </c>
      <c r="Y51" s="11">
        <f t="shared" si="5"/>
        <v>6</v>
      </c>
      <c r="Z51" s="11">
        <f t="shared" si="6"/>
        <v>4.6999999999999993</v>
      </c>
      <c r="AA51" s="11">
        <f t="shared" si="7"/>
        <v>7.2</v>
      </c>
      <c r="AB51" s="11">
        <f t="shared" si="8"/>
        <v>5.3</v>
      </c>
      <c r="AC51" s="11">
        <f t="shared" si="9"/>
        <v>5.25</v>
      </c>
      <c r="AD51" s="11">
        <f t="shared" si="10"/>
        <v>4.5</v>
      </c>
      <c r="AE51" s="11">
        <f t="shared" si="11"/>
        <v>3.5999999999999996</v>
      </c>
      <c r="AF51" s="11">
        <f t="shared" si="12"/>
        <v>3.45</v>
      </c>
      <c r="AG51" s="11">
        <f t="shared" si="13"/>
        <v>3.9</v>
      </c>
      <c r="AH51" s="11">
        <f t="shared" si="14"/>
        <v>4.95</v>
      </c>
      <c r="AI51" s="11">
        <f t="shared" si="15"/>
        <v>3.55</v>
      </c>
      <c r="AJ51" s="11">
        <f t="shared" si="16"/>
        <v>3.5</v>
      </c>
      <c r="AK51" s="11">
        <f t="shared" si="17"/>
        <v>3.9</v>
      </c>
      <c r="AL51" s="11">
        <f t="shared" si="18"/>
        <v>79.350000000000009</v>
      </c>
      <c r="AM51" t="s">
        <v>100</v>
      </c>
    </row>
    <row r="52" spans="1:39" x14ac:dyDescent="0.2">
      <c r="A52" s="18" t="s">
        <v>100</v>
      </c>
      <c r="B52" s="18" t="s">
        <v>101</v>
      </c>
      <c r="C52" s="19">
        <v>112765</v>
      </c>
      <c r="D52" s="20">
        <v>7148.4</v>
      </c>
      <c r="E52" s="21">
        <v>0.54109399999999996</v>
      </c>
      <c r="F52" s="21">
        <v>4.0866480000000003</v>
      </c>
      <c r="G52" s="21">
        <v>360.41975155279499</v>
      </c>
      <c r="H52" s="21">
        <v>0.10720499999999999</v>
      </c>
      <c r="I52" s="21">
        <v>0.99230700000000005</v>
      </c>
      <c r="J52" s="21">
        <v>1.9083859999999999</v>
      </c>
      <c r="K52" s="20">
        <v>172.81676892297401</v>
      </c>
      <c r="L52" s="19">
        <v>1089</v>
      </c>
      <c r="M52" s="21">
        <v>0.43154300000000001</v>
      </c>
      <c r="N52" s="21">
        <v>2.6573000000000002</v>
      </c>
      <c r="O52" s="20">
        <v>322.25250321395703</v>
      </c>
      <c r="P52" s="20">
        <v>4615.2</v>
      </c>
      <c r="Q52" s="21">
        <v>0.39350299999999999</v>
      </c>
      <c r="R52" s="21">
        <v>1.960261</v>
      </c>
      <c r="S52" s="21">
        <v>184.200537788178</v>
      </c>
      <c r="T52" s="9"/>
      <c r="V52" s="11">
        <f t="shared" si="2"/>
        <v>5.25</v>
      </c>
      <c r="W52" s="11">
        <f t="shared" si="3"/>
        <v>5.75</v>
      </c>
      <c r="X52" s="11">
        <f t="shared" si="4"/>
        <v>5.5</v>
      </c>
      <c r="Y52" s="11">
        <f t="shared" si="5"/>
        <v>5.0999999999999996</v>
      </c>
      <c r="Z52" s="11">
        <f t="shared" si="6"/>
        <v>6.55</v>
      </c>
      <c r="AA52" s="11">
        <f t="shared" si="7"/>
        <v>6.45</v>
      </c>
      <c r="AB52" s="11">
        <f t="shared" si="8"/>
        <v>4.6500000000000004</v>
      </c>
      <c r="AC52" s="11">
        <f t="shared" si="9"/>
        <v>4.5999999999999996</v>
      </c>
      <c r="AD52" s="11">
        <f t="shared" si="10"/>
        <v>2.5499999999999998</v>
      </c>
      <c r="AE52" s="11">
        <f t="shared" si="11"/>
        <v>3.25</v>
      </c>
      <c r="AF52" s="11">
        <f t="shared" si="12"/>
        <v>2.15</v>
      </c>
      <c r="AG52" s="11">
        <f t="shared" si="13"/>
        <v>2</v>
      </c>
      <c r="AH52" s="11">
        <f t="shared" si="14"/>
        <v>3.45</v>
      </c>
      <c r="AI52" s="11">
        <f t="shared" si="15"/>
        <v>3.3</v>
      </c>
      <c r="AJ52" s="11">
        <f t="shared" si="16"/>
        <v>2.25</v>
      </c>
      <c r="AK52" s="11">
        <f t="shared" si="17"/>
        <v>2.25</v>
      </c>
      <c r="AL52" s="11">
        <f t="shared" si="18"/>
        <v>65.05</v>
      </c>
      <c r="AM52" t="s">
        <v>102</v>
      </c>
    </row>
    <row r="53" spans="1:39" x14ac:dyDescent="0.2">
      <c r="A53" s="18" t="s">
        <v>102</v>
      </c>
      <c r="B53" s="18" t="s">
        <v>103</v>
      </c>
      <c r="C53" s="19">
        <v>4264</v>
      </c>
      <c r="D53" s="21">
        <v>3</v>
      </c>
      <c r="E53" s="21">
        <v>0</v>
      </c>
      <c r="F53" s="21">
        <v>2.3333330000000001</v>
      </c>
      <c r="G53" s="21">
        <v>136.236666666666</v>
      </c>
      <c r="H53" s="21">
        <v>0.99929599999999996</v>
      </c>
      <c r="I53" s="21">
        <v>0.94132800000000005</v>
      </c>
      <c r="J53" s="21">
        <v>1.6327590000000001</v>
      </c>
      <c r="K53" s="21">
        <v>113.08020942408299</v>
      </c>
      <c r="L53" s="21">
        <v>153</v>
      </c>
      <c r="M53" s="21">
        <v>0</v>
      </c>
      <c r="N53" s="21">
        <v>1.3921559999999999</v>
      </c>
      <c r="O53" s="19">
        <v>83.776013071895406</v>
      </c>
      <c r="P53" s="19">
        <v>1422</v>
      </c>
      <c r="Q53" s="21">
        <v>0</v>
      </c>
      <c r="R53" s="21">
        <v>1.2496480000000001</v>
      </c>
      <c r="S53" s="21">
        <v>93.320351617440195</v>
      </c>
      <c r="T53" s="9"/>
      <c r="V53" s="11">
        <f t="shared" si="2"/>
        <v>4.8</v>
      </c>
      <c r="W53" s="11">
        <f t="shared" si="3"/>
        <v>5.75</v>
      </c>
      <c r="X53" s="11">
        <f t="shared" si="4"/>
        <v>4.8</v>
      </c>
      <c r="Y53" s="11">
        <f t="shared" si="5"/>
        <v>4.6500000000000004</v>
      </c>
      <c r="Z53" s="11">
        <f t="shared" si="6"/>
        <v>7.25</v>
      </c>
      <c r="AA53" s="11">
        <f t="shared" si="7"/>
        <v>4.75</v>
      </c>
      <c r="AB53" s="11">
        <f t="shared" si="8"/>
        <v>4.5999999999999996</v>
      </c>
      <c r="AC53" s="11">
        <f t="shared" si="9"/>
        <v>4.4499999999999993</v>
      </c>
      <c r="AD53" s="11">
        <f t="shared" si="10"/>
        <v>2.8</v>
      </c>
      <c r="AE53" s="11">
        <f t="shared" si="11"/>
        <v>3.25</v>
      </c>
      <c r="AF53" s="11">
        <f t="shared" si="12"/>
        <v>2</v>
      </c>
      <c r="AG53" s="11">
        <f t="shared" si="13"/>
        <v>2.0499999999999998</v>
      </c>
      <c r="AH53" s="11">
        <f t="shared" si="14"/>
        <v>2.15</v>
      </c>
      <c r="AI53" s="11">
        <f t="shared" si="15"/>
        <v>3.3</v>
      </c>
      <c r="AJ53" s="11">
        <f t="shared" si="16"/>
        <v>2.0499999999999998</v>
      </c>
      <c r="AK53" s="11">
        <f t="shared" si="17"/>
        <v>1.9499999999999997</v>
      </c>
      <c r="AL53" s="11">
        <f t="shared" si="18"/>
        <v>60.599999999999987</v>
      </c>
      <c r="AM53" t="s">
        <v>104</v>
      </c>
    </row>
    <row r="54" spans="1:39" x14ac:dyDescent="0.2">
      <c r="A54" s="18" t="s">
        <v>104</v>
      </c>
      <c r="B54" s="18" t="s">
        <v>105</v>
      </c>
      <c r="C54" s="19">
        <v>64098</v>
      </c>
      <c r="D54" s="21">
        <v>1</v>
      </c>
      <c r="E54" s="21">
        <v>0</v>
      </c>
      <c r="F54" s="21">
        <v>1</v>
      </c>
      <c r="G54" s="21">
        <v>44.8</v>
      </c>
      <c r="H54" s="21">
        <v>0.99996799999999997</v>
      </c>
      <c r="I54" s="21">
        <v>0.19495699999999999</v>
      </c>
      <c r="J54" s="21">
        <v>1.5979509999999999</v>
      </c>
      <c r="K54" s="21">
        <v>100.30738076184301</v>
      </c>
      <c r="L54" s="21">
        <v>251.33333300000001</v>
      </c>
      <c r="M54" s="21">
        <v>0</v>
      </c>
      <c r="N54" s="21">
        <v>1.2506630000000001</v>
      </c>
      <c r="O54" s="21">
        <v>85.081445623342105</v>
      </c>
      <c r="P54" s="21">
        <v>139.16666599999999</v>
      </c>
      <c r="Q54" s="21">
        <v>0</v>
      </c>
      <c r="R54" s="21">
        <v>1.1437120000000001</v>
      </c>
      <c r="S54" s="21">
        <v>67.044562874251397</v>
      </c>
      <c r="T54" s="9"/>
      <c r="V54" s="11">
        <f t="shared" si="2"/>
        <v>5.0999999999999996</v>
      </c>
      <c r="W54" s="11">
        <f t="shared" si="3"/>
        <v>5.75</v>
      </c>
      <c r="X54" s="11">
        <f t="shared" si="4"/>
        <v>6.3</v>
      </c>
      <c r="Y54" s="11">
        <f t="shared" si="5"/>
        <v>7</v>
      </c>
      <c r="Z54" s="11">
        <f t="shared" si="6"/>
        <v>7</v>
      </c>
      <c r="AA54" s="11">
        <f t="shared" si="7"/>
        <v>4.6500000000000004</v>
      </c>
      <c r="AB54" s="11">
        <f t="shared" si="8"/>
        <v>4.8</v>
      </c>
      <c r="AC54" s="11">
        <f t="shared" si="9"/>
        <v>5.3</v>
      </c>
      <c r="AD54" s="11">
        <f t="shared" si="10"/>
        <v>2.6999999999999997</v>
      </c>
      <c r="AE54" s="11">
        <f t="shared" si="11"/>
        <v>3.25</v>
      </c>
      <c r="AF54" s="11">
        <f t="shared" si="12"/>
        <v>2.1999999999999997</v>
      </c>
      <c r="AG54" s="11">
        <f t="shared" si="13"/>
        <v>2.3499999999999996</v>
      </c>
      <c r="AH54" s="11">
        <f t="shared" si="14"/>
        <v>2.25</v>
      </c>
      <c r="AI54" s="11">
        <f t="shared" si="15"/>
        <v>3.3</v>
      </c>
      <c r="AJ54" s="11">
        <f t="shared" si="16"/>
        <v>2.1999999999999997</v>
      </c>
      <c r="AK54" s="11">
        <f t="shared" si="17"/>
        <v>2.5</v>
      </c>
      <c r="AL54" s="11">
        <f t="shared" si="18"/>
        <v>66.649999999999991</v>
      </c>
      <c r="AM54" t="s">
        <v>106</v>
      </c>
    </row>
    <row r="55" spans="1:39" x14ac:dyDescent="0.2">
      <c r="A55" s="18" t="s">
        <v>106</v>
      </c>
      <c r="B55" s="18" t="s">
        <v>107</v>
      </c>
      <c r="C55" s="19">
        <v>47715</v>
      </c>
      <c r="D55" s="21">
        <v>2</v>
      </c>
      <c r="E55" s="21">
        <v>0</v>
      </c>
      <c r="F55" s="21">
        <v>5.25</v>
      </c>
      <c r="G55" s="21">
        <v>655.02499999999998</v>
      </c>
      <c r="H55" s="21">
        <v>0.99991600000000003</v>
      </c>
      <c r="I55" s="21">
        <v>0.15914500000000001</v>
      </c>
      <c r="J55" s="21">
        <v>1.673646</v>
      </c>
      <c r="K55" s="21">
        <v>175.72381799025399</v>
      </c>
      <c r="L55" s="21">
        <v>194.6</v>
      </c>
      <c r="M55" s="21">
        <v>0</v>
      </c>
      <c r="N55" s="21">
        <v>1.3992800000000001</v>
      </c>
      <c r="O55" s="21">
        <v>152.25990750256901</v>
      </c>
      <c r="P55" s="21">
        <v>231.2</v>
      </c>
      <c r="Q55" s="21">
        <v>0</v>
      </c>
      <c r="R55" s="21">
        <v>1.2006920000000001</v>
      </c>
      <c r="S55" s="21">
        <v>99.381258650519001</v>
      </c>
      <c r="T55" s="9"/>
      <c r="V55" s="11">
        <f t="shared" si="2"/>
        <v>5.7</v>
      </c>
      <c r="W55" s="11">
        <f t="shared" si="3"/>
        <v>5.75</v>
      </c>
      <c r="X55" s="11">
        <f t="shared" si="4"/>
        <v>5.65</v>
      </c>
      <c r="Y55" s="11">
        <f t="shared" si="5"/>
        <v>5.6</v>
      </c>
      <c r="Z55" s="11">
        <f t="shared" si="6"/>
        <v>6.25</v>
      </c>
      <c r="AA55" s="11">
        <f t="shared" si="7"/>
        <v>5.4</v>
      </c>
      <c r="AB55" s="11">
        <f t="shared" si="8"/>
        <v>5.7</v>
      </c>
      <c r="AC55" s="11">
        <f t="shared" si="9"/>
        <v>5.4499999999999993</v>
      </c>
      <c r="AD55" s="11">
        <f t="shared" si="10"/>
        <v>2.85</v>
      </c>
      <c r="AE55" s="11">
        <f t="shared" si="11"/>
        <v>3.25</v>
      </c>
      <c r="AF55" s="11">
        <f t="shared" si="12"/>
        <v>2.8</v>
      </c>
      <c r="AG55" s="11">
        <f t="shared" si="13"/>
        <v>2.4</v>
      </c>
      <c r="AH55" s="11">
        <f t="shared" si="14"/>
        <v>2.9499999999999997</v>
      </c>
      <c r="AI55" s="11">
        <f t="shared" si="15"/>
        <v>3.3</v>
      </c>
      <c r="AJ55" s="11">
        <f t="shared" si="16"/>
        <v>3.05</v>
      </c>
      <c r="AK55" s="11">
        <f t="shared" si="17"/>
        <v>2.5999999999999996</v>
      </c>
      <c r="AL55" s="11">
        <f t="shared" si="18"/>
        <v>68.699999999999989</v>
      </c>
      <c r="AM55" t="s">
        <v>108</v>
      </c>
    </row>
    <row r="56" spans="1:39" x14ac:dyDescent="0.2">
      <c r="A56" s="18" t="s">
        <v>108</v>
      </c>
      <c r="B56" s="18" t="s">
        <v>86</v>
      </c>
      <c r="C56" s="19">
        <v>29879</v>
      </c>
      <c r="D56" s="21">
        <v>501.33333299999998</v>
      </c>
      <c r="E56" s="21">
        <v>0</v>
      </c>
      <c r="F56" s="21">
        <v>2.9596629999999999</v>
      </c>
      <c r="G56" s="21">
        <v>257.78127881205597</v>
      </c>
      <c r="H56" s="21">
        <v>0.51203100000000001</v>
      </c>
      <c r="I56" s="21">
        <v>0.48238399999999998</v>
      </c>
      <c r="J56" s="21">
        <v>2.1689699999999998</v>
      </c>
      <c r="K56" s="21">
        <v>180.902424119241</v>
      </c>
      <c r="L56" s="21">
        <v>264.66666600000002</v>
      </c>
      <c r="M56" s="21">
        <v>0</v>
      </c>
      <c r="N56" s="21">
        <v>1.6893359999999999</v>
      </c>
      <c r="O56" s="21">
        <v>152.75931989924399</v>
      </c>
      <c r="P56" s="21">
        <v>686</v>
      </c>
      <c r="Q56" s="21">
        <v>0</v>
      </c>
      <c r="R56" s="21">
        <v>1.613216</v>
      </c>
      <c r="S56" s="21">
        <v>111.44144476838299</v>
      </c>
      <c r="T56" s="9"/>
      <c r="V56" s="11">
        <f t="shared" si="2"/>
        <v>5.3</v>
      </c>
      <c r="W56" s="11">
        <f t="shared" si="3"/>
        <v>5.75</v>
      </c>
      <c r="X56" s="11">
        <f t="shared" si="4"/>
        <v>5.6</v>
      </c>
      <c r="Y56" s="11">
        <f t="shared" si="5"/>
        <v>5.5</v>
      </c>
      <c r="Z56" s="11">
        <f t="shared" si="6"/>
        <v>6.6</v>
      </c>
      <c r="AA56" s="11">
        <f t="shared" si="7"/>
        <v>5.4499999999999993</v>
      </c>
      <c r="AB56" s="11">
        <f t="shared" si="8"/>
        <v>7.45</v>
      </c>
      <c r="AC56" s="11">
        <f t="shared" si="9"/>
        <v>7.4</v>
      </c>
      <c r="AD56" s="11">
        <f t="shared" si="10"/>
        <v>3.95</v>
      </c>
      <c r="AE56" s="11">
        <f t="shared" si="11"/>
        <v>3.25</v>
      </c>
      <c r="AF56" s="11">
        <f t="shared" si="12"/>
        <v>3.7</v>
      </c>
      <c r="AG56" s="11">
        <f t="shared" si="13"/>
        <v>3.45</v>
      </c>
      <c r="AH56" s="11">
        <f t="shared" si="14"/>
        <v>3.2</v>
      </c>
      <c r="AI56" s="11">
        <f t="shared" si="15"/>
        <v>3.3</v>
      </c>
      <c r="AJ56" s="11">
        <f t="shared" si="16"/>
        <v>3.3499999999999996</v>
      </c>
      <c r="AK56" s="11">
        <f t="shared" si="17"/>
        <v>3.4</v>
      </c>
      <c r="AL56" s="11">
        <f t="shared" si="18"/>
        <v>76.650000000000006</v>
      </c>
      <c r="AM56" t="s">
        <v>109</v>
      </c>
    </row>
    <row r="57" spans="1:39" x14ac:dyDescent="0.2">
      <c r="A57" s="18" t="s">
        <v>109</v>
      </c>
      <c r="B57" s="18" t="s">
        <v>92</v>
      </c>
      <c r="C57" s="19">
        <v>76253</v>
      </c>
      <c r="D57" s="21">
        <v>3.818181</v>
      </c>
      <c r="E57" s="21">
        <v>0</v>
      </c>
      <c r="F57" s="21">
        <v>2.6190470000000001</v>
      </c>
      <c r="G57" s="21">
        <v>235.98452380952301</v>
      </c>
      <c r="H57" s="21">
        <v>0.99944900000000003</v>
      </c>
      <c r="I57" s="21">
        <v>0.51405900000000004</v>
      </c>
      <c r="J57" s="21">
        <v>3.9524720000000002</v>
      </c>
      <c r="K57" s="21">
        <v>364.49624524593497</v>
      </c>
      <c r="L57" s="21">
        <v>860.3125</v>
      </c>
      <c r="M57" s="21">
        <v>0</v>
      </c>
      <c r="N57" s="21">
        <v>2.8384299999999998</v>
      </c>
      <c r="O57" s="20">
        <v>260.228742462767</v>
      </c>
      <c r="P57" s="20">
        <v>1206.75</v>
      </c>
      <c r="Q57" s="21">
        <v>0</v>
      </c>
      <c r="R57" s="21">
        <v>1.8986430000000001</v>
      </c>
      <c r="S57" s="21">
        <v>154.81007199088401</v>
      </c>
      <c r="T57" s="9"/>
      <c r="V57" s="11">
        <f t="shared" si="2"/>
        <v>5.1999999999999993</v>
      </c>
      <c r="W57" s="11">
        <f t="shared" si="3"/>
        <v>5.75</v>
      </c>
      <c r="X57" s="11">
        <f t="shared" si="4"/>
        <v>5.85</v>
      </c>
      <c r="Y57" s="11">
        <f t="shared" si="5"/>
        <v>5.8</v>
      </c>
      <c r="Z57" s="11">
        <f t="shared" si="6"/>
        <v>6.85</v>
      </c>
      <c r="AA57" s="11">
        <f t="shared" si="7"/>
        <v>5.25</v>
      </c>
      <c r="AB57" s="11">
        <f t="shared" si="8"/>
        <v>7.5</v>
      </c>
      <c r="AC57" s="11">
        <f t="shared" si="9"/>
        <v>7.45</v>
      </c>
      <c r="AD57" s="11">
        <f t="shared" si="10"/>
        <v>4.7</v>
      </c>
      <c r="AE57" s="11">
        <f t="shared" si="11"/>
        <v>3.25</v>
      </c>
      <c r="AF57" s="11">
        <f t="shared" si="12"/>
        <v>4.1500000000000004</v>
      </c>
      <c r="AG57" s="11">
        <f t="shared" si="13"/>
        <v>2.9</v>
      </c>
      <c r="AH57" s="11">
        <f t="shared" si="14"/>
        <v>4</v>
      </c>
      <c r="AI57" s="11">
        <f t="shared" si="15"/>
        <v>3.3</v>
      </c>
      <c r="AJ57" s="11">
        <f t="shared" si="16"/>
        <v>3.75</v>
      </c>
      <c r="AK57" s="11">
        <f t="shared" si="17"/>
        <v>3.25</v>
      </c>
      <c r="AL57" s="11">
        <f t="shared" si="18"/>
        <v>78.95</v>
      </c>
      <c r="AM57" t="s">
        <v>110</v>
      </c>
    </row>
    <row r="58" spans="1:39" x14ac:dyDescent="0.2">
      <c r="A58" s="18" t="s">
        <v>110</v>
      </c>
      <c r="B58" s="18" t="s">
        <v>111</v>
      </c>
      <c r="C58" s="19">
        <v>201775</v>
      </c>
      <c r="D58" s="21">
        <v>2.8571420000000001</v>
      </c>
      <c r="E58" s="21">
        <v>0</v>
      </c>
      <c r="F58" s="21">
        <v>3.4249999999999998</v>
      </c>
      <c r="G58" s="21">
        <v>339.22825</v>
      </c>
      <c r="H58" s="21">
        <v>0.99979600000000002</v>
      </c>
      <c r="I58" s="21">
        <v>0.40673799999999999</v>
      </c>
      <c r="J58" s="21">
        <v>5.0987770000000001</v>
      </c>
      <c r="K58" s="20">
        <v>418.80269179676498</v>
      </c>
      <c r="L58" s="20">
        <v>1695.590909</v>
      </c>
      <c r="M58" s="21">
        <v>0</v>
      </c>
      <c r="N58" s="21">
        <v>3.690239</v>
      </c>
      <c r="O58" s="20">
        <v>188.41500040211201</v>
      </c>
      <c r="P58" s="20">
        <v>2114.9545450000001</v>
      </c>
      <c r="Q58" s="21">
        <v>0</v>
      </c>
      <c r="R58" s="21">
        <v>2.1532369999999998</v>
      </c>
      <c r="S58" s="21">
        <v>144.504875454017</v>
      </c>
      <c r="T58" s="9"/>
      <c r="V58" s="11">
        <f t="shared" si="2"/>
        <v>5.4499999999999993</v>
      </c>
      <c r="W58" s="11">
        <f t="shared" si="3"/>
        <v>5.75</v>
      </c>
      <c r="X58" s="11">
        <f t="shared" si="4"/>
        <v>4.8499999999999996</v>
      </c>
      <c r="Y58" s="11">
        <f t="shared" si="5"/>
        <v>4.8</v>
      </c>
      <c r="Z58" s="11">
        <f t="shared" si="6"/>
        <v>6.45</v>
      </c>
      <c r="AA58" s="11">
        <f t="shared" si="7"/>
        <v>7.45</v>
      </c>
      <c r="AB58" s="11">
        <f t="shared" si="8"/>
        <v>5.25</v>
      </c>
      <c r="AC58" s="11">
        <f t="shared" si="9"/>
        <v>5.9</v>
      </c>
      <c r="AD58" s="11">
        <f t="shared" si="10"/>
        <v>2.5</v>
      </c>
      <c r="AE58" s="11">
        <f t="shared" si="11"/>
        <v>3.25</v>
      </c>
      <c r="AF58" s="11">
        <f t="shared" si="12"/>
        <v>3.0999999999999996</v>
      </c>
      <c r="AG58" s="11">
        <f t="shared" si="13"/>
        <v>4.3</v>
      </c>
      <c r="AH58" s="11">
        <f t="shared" si="14"/>
        <v>2.9</v>
      </c>
      <c r="AI58" s="11">
        <f t="shared" si="15"/>
        <v>3.3</v>
      </c>
      <c r="AJ58" s="11">
        <f t="shared" si="16"/>
        <v>2.4499999999999997</v>
      </c>
      <c r="AK58" s="11">
        <f t="shared" si="17"/>
        <v>2.85</v>
      </c>
      <c r="AL58" s="11">
        <f t="shared" si="18"/>
        <v>70.55</v>
      </c>
      <c r="AM58" t="s">
        <v>112</v>
      </c>
    </row>
    <row r="59" spans="1:39" x14ac:dyDescent="0.2">
      <c r="A59" s="18" t="s">
        <v>112</v>
      </c>
      <c r="B59" s="18" t="s">
        <v>113</v>
      </c>
      <c r="C59" s="19">
        <v>3343</v>
      </c>
      <c r="D59" s="21">
        <v>6</v>
      </c>
      <c r="E59" s="21">
        <v>0</v>
      </c>
      <c r="F59" s="21">
        <v>1.166666</v>
      </c>
      <c r="G59" s="21">
        <v>62.38</v>
      </c>
      <c r="H59" s="21">
        <v>0.99820500000000001</v>
      </c>
      <c r="I59" s="21">
        <v>0.99670300000000001</v>
      </c>
      <c r="J59" s="21">
        <v>1.9034869999999999</v>
      </c>
      <c r="K59" s="21">
        <v>197.553725195429</v>
      </c>
      <c r="L59" s="21">
        <v>136</v>
      </c>
      <c r="M59" s="21">
        <v>0</v>
      </c>
      <c r="N59" s="21">
        <v>1.9375</v>
      </c>
      <c r="O59" s="21">
        <v>344.59716911764701</v>
      </c>
      <c r="P59" s="21">
        <v>668.5</v>
      </c>
      <c r="Q59" s="21">
        <v>0</v>
      </c>
      <c r="R59" s="21">
        <v>1.320119</v>
      </c>
      <c r="S59" s="21">
        <v>126.72436050860099</v>
      </c>
      <c r="T59" s="9"/>
      <c r="V59" s="11">
        <f t="shared" si="2"/>
        <v>5.4499999999999993</v>
      </c>
      <c r="W59" s="11">
        <f t="shared" si="3"/>
        <v>5.75</v>
      </c>
      <c r="X59" s="11">
        <f t="shared" si="4"/>
        <v>5.4</v>
      </c>
      <c r="Y59" s="11">
        <f t="shared" si="5"/>
        <v>4.8499999999999996</v>
      </c>
      <c r="Z59" s="11">
        <f t="shared" si="6"/>
        <v>6.4</v>
      </c>
      <c r="AA59" s="11">
        <f t="shared" si="7"/>
        <v>7.5</v>
      </c>
      <c r="AB59" s="11">
        <f t="shared" si="8"/>
        <v>5</v>
      </c>
      <c r="AC59" s="11">
        <f t="shared" si="9"/>
        <v>4.6500000000000004</v>
      </c>
      <c r="AD59" s="11">
        <f t="shared" si="10"/>
        <v>2.15</v>
      </c>
      <c r="AE59" s="11">
        <f t="shared" si="11"/>
        <v>3.25</v>
      </c>
      <c r="AF59" s="11">
        <f t="shared" si="12"/>
        <v>2.5999999999999996</v>
      </c>
      <c r="AG59" s="11">
        <f t="shared" si="13"/>
        <v>2.5499999999999998</v>
      </c>
      <c r="AH59" s="11">
        <f t="shared" si="14"/>
        <v>2.6999999999999997</v>
      </c>
      <c r="AI59" s="11">
        <f t="shared" si="15"/>
        <v>3.3</v>
      </c>
      <c r="AJ59" s="11">
        <f t="shared" si="16"/>
        <v>2.5999999999999996</v>
      </c>
      <c r="AK59" s="11">
        <f t="shared" si="17"/>
        <v>2.15</v>
      </c>
      <c r="AL59" s="11">
        <f t="shared" si="18"/>
        <v>66.3</v>
      </c>
      <c r="AM59" t="s">
        <v>114</v>
      </c>
    </row>
    <row r="60" spans="1:39" x14ac:dyDescent="0.2">
      <c r="A60" s="18" t="s">
        <v>114</v>
      </c>
      <c r="B60" s="18" t="s">
        <v>113</v>
      </c>
      <c r="C60" s="19">
        <v>2889</v>
      </c>
      <c r="D60" s="21">
        <v>6</v>
      </c>
      <c r="E60" s="21">
        <v>0</v>
      </c>
      <c r="F60" s="21">
        <v>2.1666660000000002</v>
      </c>
      <c r="G60" s="21">
        <v>69.405000000000001</v>
      </c>
      <c r="H60" s="21">
        <v>0.997923</v>
      </c>
      <c r="I60" s="21">
        <v>0.99791799999999997</v>
      </c>
      <c r="J60" s="21">
        <v>1.7619039999999999</v>
      </c>
      <c r="K60" s="21">
        <v>122.72000695168499</v>
      </c>
      <c r="L60" s="21">
        <v>73.5</v>
      </c>
      <c r="M60" s="21">
        <v>0</v>
      </c>
      <c r="N60" s="21">
        <v>1.612244</v>
      </c>
      <c r="O60" s="21">
        <v>162.80687074829899</v>
      </c>
      <c r="P60" s="21">
        <v>484</v>
      </c>
      <c r="Q60" s="21">
        <v>0</v>
      </c>
      <c r="R60" s="21">
        <v>1.3522719999999999</v>
      </c>
      <c r="S60" s="21">
        <v>82.084214876033002</v>
      </c>
      <c r="T60" s="9"/>
      <c r="V60" s="11">
        <f t="shared" si="2"/>
        <v>7.25</v>
      </c>
      <c r="W60" s="11">
        <f t="shared" si="3"/>
        <v>6.35</v>
      </c>
      <c r="X60" s="11">
        <f t="shared" si="4"/>
        <v>6.25</v>
      </c>
      <c r="Y60" s="11">
        <f t="shared" si="5"/>
        <v>6.2</v>
      </c>
      <c r="Z60" s="11">
        <f t="shared" si="6"/>
        <v>5.65</v>
      </c>
      <c r="AA60" s="11">
        <f t="shared" si="7"/>
        <v>7.3</v>
      </c>
      <c r="AB60" s="11">
        <f t="shared" si="8"/>
        <v>6.05</v>
      </c>
      <c r="AC60" s="11">
        <f t="shared" si="9"/>
        <v>6</v>
      </c>
      <c r="AD60" s="11">
        <f t="shared" si="10"/>
        <v>4</v>
      </c>
      <c r="AE60" s="11">
        <f t="shared" si="11"/>
        <v>3.75</v>
      </c>
      <c r="AF60" s="11">
        <f t="shared" si="12"/>
        <v>3.25</v>
      </c>
      <c r="AG60" s="11">
        <f t="shared" si="13"/>
        <v>4.4000000000000004</v>
      </c>
      <c r="AH60" s="11">
        <f t="shared" si="14"/>
        <v>4.8499999999999996</v>
      </c>
      <c r="AI60" s="11">
        <f t="shared" si="15"/>
        <v>3.8499999999999996</v>
      </c>
      <c r="AJ60" s="11">
        <f t="shared" si="16"/>
        <v>3.9</v>
      </c>
      <c r="AK60" s="11">
        <f t="shared" si="17"/>
        <v>4.25</v>
      </c>
      <c r="AL60" s="11">
        <f t="shared" si="18"/>
        <v>83.3</v>
      </c>
      <c r="AM60" t="s">
        <v>115</v>
      </c>
    </row>
    <row r="61" spans="1:39" ht="15" customHeight="1" x14ac:dyDescent="0.2">
      <c r="A61" s="18" t="s">
        <v>115</v>
      </c>
      <c r="B61" s="18" t="s">
        <v>113</v>
      </c>
      <c r="C61" s="19">
        <v>29511</v>
      </c>
      <c r="D61" s="20">
        <v>4657.5</v>
      </c>
      <c r="E61" s="21">
        <v>0.654698</v>
      </c>
      <c r="F61" s="21">
        <v>4.8347819999999997</v>
      </c>
      <c r="G61" s="21">
        <v>411.95102093397702</v>
      </c>
      <c r="H61" s="21">
        <v>0.25248199999999998</v>
      </c>
      <c r="I61" s="21">
        <v>0.99369200000000002</v>
      </c>
      <c r="J61" s="21">
        <v>2.4636680000000002</v>
      </c>
      <c r="K61" s="21">
        <v>203.40992706645</v>
      </c>
      <c r="L61" s="21">
        <v>882.5</v>
      </c>
      <c r="M61" s="21">
        <v>0.47012500000000002</v>
      </c>
      <c r="N61" s="21">
        <v>2.452124</v>
      </c>
      <c r="O61" s="19">
        <v>345.93806798866802</v>
      </c>
      <c r="P61" s="19">
        <v>4519</v>
      </c>
      <c r="Q61" s="21">
        <v>0.51119199999999998</v>
      </c>
      <c r="R61" s="21">
        <v>2.240761</v>
      </c>
      <c r="S61" s="21">
        <v>197.407934277495</v>
      </c>
      <c r="T61" s="9"/>
      <c r="V61" s="11">
        <f t="shared" si="2"/>
        <v>5.35</v>
      </c>
      <c r="W61" s="11">
        <f t="shared" si="3"/>
        <v>5.75</v>
      </c>
      <c r="X61" s="11">
        <f t="shared" si="4"/>
        <v>5.05</v>
      </c>
      <c r="Y61" s="11">
        <f t="shared" si="5"/>
        <v>5.15</v>
      </c>
      <c r="Z61" s="11">
        <f t="shared" si="6"/>
        <v>7.05</v>
      </c>
      <c r="AA61" s="11">
        <f t="shared" si="7"/>
        <v>5.05</v>
      </c>
      <c r="AB61" s="11">
        <f t="shared" si="8"/>
        <v>7.25</v>
      </c>
      <c r="AC61" s="11">
        <f t="shared" si="9"/>
        <v>7.35</v>
      </c>
      <c r="AD61" s="11">
        <f t="shared" si="10"/>
        <v>4.9000000000000004</v>
      </c>
      <c r="AE61" s="11">
        <f t="shared" si="11"/>
        <v>3.25</v>
      </c>
      <c r="AF61" s="11">
        <f t="shared" si="12"/>
        <v>3.75</v>
      </c>
      <c r="AG61" s="11">
        <f t="shared" si="13"/>
        <v>3.5999999999999996</v>
      </c>
      <c r="AH61" s="11">
        <f t="shared" si="14"/>
        <v>4.55</v>
      </c>
      <c r="AI61" s="11">
        <f t="shared" si="15"/>
        <v>3.3</v>
      </c>
      <c r="AJ61" s="11">
        <f t="shared" si="16"/>
        <v>3.15</v>
      </c>
      <c r="AK61" s="11">
        <f t="shared" si="17"/>
        <v>3.5999999999999996</v>
      </c>
      <c r="AL61" s="11">
        <f t="shared" si="18"/>
        <v>78.099999999999994</v>
      </c>
      <c r="AM61" t="s">
        <v>116</v>
      </c>
    </row>
    <row r="62" spans="1:39" x14ac:dyDescent="0.2">
      <c r="A62" s="18" t="s">
        <v>116</v>
      </c>
      <c r="B62" s="18" t="s">
        <v>117</v>
      </c>
      <c r="C62" s="19">
        <v>63937</v>
      </c>
      <c r="D62" s="21">
        <v>5</v>
      </c>
      <c r="E62" s="21">
        <v>0</v>
      </c>
      <c r="F62" s="21">
        <v>1.6</v>
      </c>
      <c r="G62" s="21">
        <v>137.97999999999999</v>
      </c>
      <c r="H62" s="21">
        <v>0.99992099999999995</v>
      </c>
      <c r="I62" s="21">
        <v>0.30349399999999999</v>
      </c>
      <c r="J62" s="21">
        <v>3.484667</v>
      </c>
      <c r="K62" s="20">
        <v>360.13855073957598</v>
      </c>
      <c r="L62" s="20">
        <v>2522.6666660000001</v>
      </c>
      <c r="M62" s="21">
        <v>0</v>
      </c>
      <c r="N62" s="21">
        <v>2.8668070000000001</v>
      </c>
      <c r="O62" s="19">
        <v>292.60087869978798</v>
      </c>
      <c r="P62" s="20">
        <v>2826.6666660000001</v>
      </c>
      <c r="Q62" s="21">
        <v>0</v>
      </c>
      <c r="R62" s="21">
        <v>1.770165</v>
      </c>
      <c r="S62" s="21">
        <v>161.504116745283</v>
      </c>
      <c r="T62" s="9"/>
      <c r="V62" s="11">
        <f t="shared" si="2"/>
        <v>4.5999999999999996</v>
      </c>
      <c r="W62" s="11">
        <f t="shared" si="3"/>
        <v>5.75</v>
      </c>
      <c r="X62" s="11">
        <f t="shared" si="4"/>
        <v>4.5999999999999996</v>
      </c>
      <c r="Y62" s="11">
        <f t="shared" si="5"/>
        <v>4.5999999999999996</v>
      </c>
      <c r="Z62" s="11">
        <f t="shared" si="6"/>
        <v>7.5</v>
      </c>
      <c r="AA62" s="11">
        <f t="shared" si="7"/>
        <v>7.35</v>
      </c>
      <c r="AB62" s="11">
        <f t="shared" si="8"/>
        <v>5.0999999999999996</v>
      </c>
      <c r="AC62" s="11">
        <f t="shared" si="9"/>
        <v>4.8</v>
      </c>
      <c r="AD62" s="11">
        <f t="shared" si="10"/>
        <v>2.1999999999999997</v>
      </c>
      <c r="AE62" s="11">
        <f t="shared" si="11"/>
        <v>3.25</v>
      </c>
      <c r="AF62" s="11">
        <f t="shared" si="12"/>
        <v>2.4499999999999997</v>
      </c>
      <c r="AG62" s="11">
        <f t="shared" si="13"/>
        <v>2.25</v>
      </c>
      <c r="AH62" s="11">
        <f t="shared" si="14"/>
        <v>2.5499999999999998</v>
      </c>
      <c r="AI62" s="11">
        <f t="shared" si="15"/>
        <v>3.3</v>
      </c>
      <c r="AJ62" s="11">
        <f t="shared" si="16"/>
        <v>2.4</v>
      </c>
      <c r="AK62" s="11">
        <f t="shared" si="17"/>
        <v>2.4</v>
      </c>
      <c r="AL62" s="11">
        <f t="shared" si="18"/>
        <v>65.099999999999994</v>
      </c>
      <c r="AM62" t="s">
        <v>118</v>
      </c>
    </row>
    <row r="63" spans="1:39" x14ac:dyDescent="0.2">
      <c r="A63" s="18" t="s">
        <v>118</v>
      </c>
      <c r="B63" s="18" t="s">
        <v>103</v>
      </c>
      <c r="C63" s="19">
        <v>1230</v>
      </c>
      <c r="D63" s="21">
        <v>0</v>
      </c>
      <c r="E63" s="21">
        <v>0</v>
      </c>
      <c r="F63" s="21">
        <v>0</v>
      </c>
      <c r="G63" s="21">
        <v>0</v>
      </c>
      <c r="H63" s="21">
        <v>1</v>
      </c>
      <c r="I63" s="21">
        <v>0.99593399999999999</v>
      </c>
      <c r="J63" s="21">
        <v>1.7910200000000001</v>
      </c>
      <c r="K63" s="21">
        <v>137.96248163265301</v>
      </c>
      <c r="L63" s="21">
        <v>79</v>
      </c>
      <c r="M63" s="21">
        <v>0</v>
      </c>
      <c r="N63" s="21">
        <v>1.544303</v>
      </c>
      <c r="O63" s="21">
        <v>121.10582278481</v>
      </c>
      <c r="P63" s="21">
        <v>403</v>
      </c>
      <c r="Q63" s="21">
        <v>0</v>
      </c>
      <c r="R63" s="21">
        <v>1.2928029999999999</v>
      </c>
      <c r="S63" s="21">
        <v>97.003449131513605</v>
      </c>
      <c r="T63" s="9"/>
      <c r="V63" s="11">
        <f t="shared" si="2"/>
        <v>5.5</v>
      </c>
      <c r="W63" s="11">
        <f t="shared" si="3"/>
        <v>5.75</v>
      </c>
      <c r="X63" s="11">
        <f t="shared" si="4"/>
        <v>5.3</v>
      </c>
      <c r="Y63" s="11">
        <f t="shared" si="5"/>
        <v>5.55</v>
      </c>
      <c r="Z63" s="11">
        <f t="shared" si="6"/>
        <v>6.75</v>
      </c>
      <c r="AA63" s="11">
        <f t="shared" si="7"/>
        <v>5</v>
      </c>
      <c r="AB63" s="11">
        <f t="shared" si="8"/>
        <v>5.65</v>
      </c>
      <c r="AC63" s="11">
        <f t="shared" si="9"/>
        <v>7</v>
      </c>
      <c r="AD63" s="11">
        <f t="shared" si="10"/>
        <v>3.2</v>
      </c>
      <c r="AE63" s="11">
        <f t="shared" si="11"/>
        <v>3.25</v>
      </c>
      <c r="AF63" s="11">
        <f t="shared" si="12"/>
        <v>2.6999999999999997</v>
      </c>
      <c r="AG63" s="11">
        <f t="shared" si="13"/>
        <v>3.3499999999999996</v>
      </c>
      <c r="AH63" s="11">
        <f t="shared" si="14"/>
        <v>4.6500000000000004</v>
      </c>
      <c r="AI63" s="11">
        <f t="shared" si="15"/>
        <v>3.3</v>
      </c>
      <c r="AJ63" s="11">
        <f t="shared" si="16"/>
        <v>3.0999999999999996</v>
      </c>
      <c r="AK63" s="11">
        <f t="shared" si="17"/>
        <v>4.95</v>
      </c>
      <c r="AL63" s="11">
        <f t="shared" si="18"/>
        <v>75</v>
      </c>
      <c r="AM63" t="s">
        <v>119</v>
      </c>
    </row>
    <row r="64" spans="1:39" x14ac:dyDescent="0.2">
      <c r="A64" s="18" t="s">
        <v>119</v>
      </c>
      <c r="B64" s="18" t="s">
        <v>113</v>
      </c>
      <c r="C64" s="19">
        <v>51114</v>
      </c>
      <c r="D64" s="21">
        <v>13</v>
      </c>
      <c r="E64" s="21">
        <v>0</v>
      </c>
      <c r="F64" s="21">
        <v>2.0769229999999999</v>
      </c>
      <c r="G64" s="21">
        <v>239.51769230769199</v>
      </c>
      <c r="H64" s="21">
        <v>0.99974499999999999</v>
      </c>
      <c r="I64" s="21">
        <v>0.30062</v>
      </c>
      <c r="J64" s="21">
        <v>2.141518</v>
      </c>
      <c r="K64" s="21">
        <v>282.99882957948103</v>
      </c>
      <c r="L64" s="21">
        <v>417.5</v>
      </c>
      <c r="M64" s="21">
        <v>0</v>
      </c>
      <c r="N64" s="21">
        <v>1.633532</v>
      </c>
      <c r="O64" s="20">
        <v>239.672359281437</v>
      </c>
      <c r="P64" s="20">
        <v>3644.5</v>
      </c>
      <c r="Q64" s="21">
        <v>0</v>
      </c>
      <c r="R64" s="21">
        <v>1.635478</v>
      </c>
      <c r="S64" s="21">
        <v>268.729445740156</v>
      </c>
      <c r="T64" s="9"/>
      <c r="V64" s="11">
        <f t="shared" si="2"/>
        <v>4.5999999999999996</v>
      </c>
      <c r="W64" s="11">
        <f t="shared" si="3"/>
        <v>5.75</v>
      </c>
      <c r="X64" s="11">
        <f t="shared" si="4"/>
        <v>4.5999999999999996</v>
      </c>
      <c r="Y64" s="11">
        <f t="shared" si="5"/>
        <v>4.5999999999999996</v>
      </c>
      <c r="Z64" s="11">
        <f t="shared" si="6"/>
        <v>7.5</v>
      </c>
      <c r="AA64" s="11">
        <f t="shared" si="7"/>
        <v>6.25</v>
      </c>
      <c r="AB64" s="11">
        <f t="shared" si="8"/>
        <v>7.35</v>
      </c>
      <c r="AC64" s="11">
        <f t="shared" si="9"/>
        <v>6.85</v>
      </c>
      <c r="AD64" s="11">
        <f t="shared" si="10"/>
        <v>3.5999999999999996</v>
      </c>
      <c r="AE64" s="11">
        <f t="shared" si="11"/>
        <v>3.25</v>
      </c>
      <c r="AF64" s="11">
        <f t="shared" si="12"/>
        <v>3.8499999999999996</v>
      </c>
      <c r="AG64" s="11">
        <f t="shared" si="13"/>
        <v>3.3</v>
      </c>
      <c r="AH64" s="11">
        <f t="shared" si="14"/>
        <v>2.75</v>
      </c>
      <c r="AI64" s="11">
        <f t="shared" si="15"/>
        <v>3.3</v>
      </c>
      <c r="AJ64" s="11">
        <f t="shared" si="16"/>
        <v>2.9499999999999997</v>
      </c>
      <c r="AK64" s="11">
        <f t="shared" si="17"/>
        <v>2.2999999999999998</v>
      </c>
      <c r="AL64" s="11">
        <f t="shared" si="18"/>
        <v>72.8</v>
      </c>
      <c r="AM64" t="s">
        <v>120</v>
      </c>
    </row>
    <row r="65" spans="1:39" x14ac:dyDescent="0.2">
      <c r="A65" s="18" t="s">
        <v>120</v>
      </c>
      <c r="B65" s="18" t="s">
        <v>103</v>
      </c>
      <c r="C65" s="19">
        <v>1948</v>
      </c>
      <c r="D65" s="21">
        <v>0</v>
      </c>
      <c r="E65" s="21">
        <v>0</v>
      </c>
      <c r="F65" s="21">
        <v>0</v>
      </c>
      <c r="G65" s="21">
        <v>0</v>
      </c>
      <c r="H65" s="21">
        <v>1</v>
      </c>
      <c r="I65" s="21">
        <v>0.85010200000000002</v>
      </c>
      <c r="J65" s="21">
        <v>3.6884049999999999</v>
      </c>
      <c r="K65" s="21">
        <v>264.32512681159398</v>
      </c>
      <c r="L65" s="21">
        <v>643</v>
      </c>
      <c r="M65" s="21">
        <v>0</v>
      </c>
      <c r="N65" s="21">
        <v>3.065318</v>
      </c>
      <c r="O65" s="21">
        <v>227.20525660964199</v>
      </c>
      <c r="P65" s="21">
        <v>530</v>
      </c>
      <c r="Q65" s="21">
        <v>0</v>
      </c>
      <c r="R65" s="21">
        <v>1.5245280000000001</v>
      </c>
      <c r="S65" s="21">
        <v>94.543999999999997</v>
      </c>
      <c r="T65" s="9"/>
      <c r="V65" s="11">
        <f t="shared" si="2"/>
        <v>4.5999999999999996</v>
      </c>
      <c r="W65" s="11">
        <f t="shared" si="3"/>
        <v>5.75</v>
      </c>
      <c r="X65" s="11">
        <f t="shared" si="4"/>
        <v>4.5999999999999996</v>
      </c>
      <c r="Y65" s="11">
        <f t="shared" si="5"/>
        <v>4.5999999999999996</v>
      </c>
      <c r="Z65" s="11">
        <f t="shared" si="6"/>
        <v>7.5</v>
      </c>
      <c r="AA65" s="11">
        <f t="shared" si="7"/>
        <v>4.4499999999999993</v>
      </c>
      <c r="AB65" s="11">
        <f t="shared" si="8"/>
        <v>4.55</v>
      </c>
      <c r="AC65" s="11">
        <f t="shared" si="9"/>
        <v>5</v>
      </c>
      <c r="AD65" s="11">
        <f t="shared" si="10"/>
        <v>1.9499999999999997</v>
      </c>
      <c r="AE65" s="11">
        <f t="shared" si="11"/>
        <v>3.25</v>
      </c>
      <c r="AF65" s="11">
        <f t="shared" si="12"/>
        <v>2.3499999999999996</v>
      </c>
      <c r="AG65" s="11">
        <f t="shared" si="13"/>
        <v>2.5999999999999996</v>
      </c>
      <c r="AH65" s="11">
        <f t="shared" si="14"/>
        <v>1.9499999999999997</v>
      </c>
      <c r="AI65" s="11">
        <f t="shared" si="15"/>
        <v>3.3</v>
      </c>
      <c r="AJ65" s="11">
        <f t="shared" si="16"/>
        <v>1.9499999999999997</v>
      </c>
      <c r="AK65" s="11">
        <f t="shared" si="17"/>
        <v>2.65</v>
      </c>
      <c r="AL65" s="11">
        <f t="shared" si="18"/>
        <v>61.050000000000004</v>
      </c>
      <c r="AM65" t="s">
        <v>121</v>
      </c>
    </row>
    <row r="66" spans="1:39" x14ac:dyDescent="0.2">
      <c r="A66" s="18" t="s">
        <v>121</v>
      </c>
      <c r="B66" s="18" t="s">
        <v>103</v>
      </c>
      <c r="C66" s="19">
        <v>24327</v>
      </c>
      <c r="D66" s="21">
        <v>0</v>
      </c>
      <c r="E66" s="21">
        <v>0</v>
      </c>
      <c r="F66" s="21">
        <v>0</v>
      </c>
      <c r="G66" s="21">
        <v>0</v>
      </c>
      <c r="H66" s="21">
        <v>1</v>
      </c>
      <c r="I66" s="21">
        <v>6.1240000000000001E-3</v>
      </c>
      <c r="J66" s="21">
        <v>1.5704689999999999</v>
      </c>
      <c r="K66" s="21">
        <v>146.75080536912699</v>
      </c>
      <c r="L66" s="21">
        <v>31</v>
      </c>
      <c r="M66" s="21">
        <v>0</v>
      </c>
      <c r="N66" s="21">
        <v>1.5161290000000001</v>
      </c>
      <c r="O66" s="21">
        <v>179.150322580645</v>
      </c>
      <c r="P66" s="21">
        <v>33</v>
      </c>
      <c r="Q66" s="21">
        <v>0</v>
      </c>
      <c r="R66" s="21">
        <v>1.0909089999999999</v>
      </c>
      <c r="S66" s="21">
        <v>111.91454545454501</v>
      </c>
      <c r="T66" s="9"/>
      <c r="V66" s="11">
        <f t="shared" si="2"/>
        <v>5.0999999999999996</v>
      </c>
      <c r="W66" s="11">
        <f t="shared" si="3"/>
        <v>5.75</v>
      </c>
      <c r="X66" s="11">
        <f t="shared" si="4"/>
        <v>4.8</v>
      </c>
      <c r="Y66" s="11">
        <f t="shared" si="5"/>
        <v>4.75</v>
      </c>
      <c r="Z66" s="11">
        <f t="shared" si="6"/>
        <v>6.5</v>
      </c>
      <c r="AA66" s="11">
        <f t="shared" si="7"/>
        <v>7.1</v>
      </c>
      <c r="AB66" s="11">
        <f t="shared" si="8"/>
        <v>4.5</v>
      </c>
      <c r="AC66" s="11">
        <f t="shared" si="9"/>
        <v>4.6999999999999993</v>
      </c>
      <c r="AD66" s="11">
        <f t="shared" si="10"/>
        <v>2.0999999999999996</v>
      </c>
      <c r="AE66" s="11">
        <f t="shared" si="11"/>
        <v>3.25</v>
      </c>
      <c r="AF66" s="11">
        <f t="shared" si="12"/>
        <v>2.0499999999999998</v>
      </c>
      <c r="AG66" s="11">
        <f t="shared" si="13"/>
        <v>2.1999999999999997</v>
      </c>
      <c r="AH66" s="11">
        <f t="shared" si="14"/>
        <v>2.65</v>
      </c>
      <c r="AI66" s="11">
        <f t="shared" si="15"/>
        <v>3.3</v>
      </c>
      <c r="AJ66" s="11">
        <f t="shared" si="16"/>
        <v>2.2999999999999998</v>
      </c>
      <c r="AK66" s="11">
        <f t="shared" si="17"/>
        <v>2.9</v>
      </c>
      <c r="AL66" s="11">
        <f t="shared" si="18"/>
        <v>63.949999999999996</v>
      </c>
      <c r="AM66" t="s">
        <v>122</v>
      </c>
    </row>
    <row r="67" spans="1:39" x14ac:dyDescent="0.2">
      <c r="A67" s="18" t="s">
        <v>122</v>
      </c>
      <c r="B67" s="18" t="s">
        <v>103</v>
      </c>
      <c r="C67" s="19">
        <v>1331</v>
      </c>
      <c r="D67" s="21">
        <v>2</v>
      </c>
      <c r="E67" s="21">
        <v>0</v>
      </c>
      <c r="F67" s="21">
        <v>1</v>
      </c>
      <c r="G67" s="21">
        <v>54.1</v>
      </c>
      <c r="H67" s="21">
        <v>0.99849699999999997</v>
      </c>
      <c r="I67" s="21">
        <v>0.99172300000000002</v>
      </c>
      <c r="J67" s="21">
        <v>1.485584</v>
      </c>
      <c r="K67" s="21">
        <v>132.260159332321</v>
      </c>
      <c r="L67" s="21">
        <v>60</v>
      </c>
      <c r="M67" s="21">
        <v>0</v>
      </c>
      <c r="N67" s="21">
        <v>1.3</v>
      </c>
      <c r="O67" s="21">
        <v>107.812833333333</v>
      </c>
      <c r="P67" s="21">
        <v>445</v>
      </c>
      <c r="Q67" s="21">
        <v>0</v>
      </c>
      <c r="R67" s="21">
        <v>1.2606740000000001</v>
      </c>
      <c r="S67" s="21">
        <v>128.174719101123</v>
      </c>
      <c r="T67" s="9"/>
      <c r="V67" s="11">
        <f t="shared" si="2"/>
        <v>4.8</v>
      </c>
      <c r="W67" s="11">
        <f t="shared" si="3"/>
        <v>5.75</v>
      </c>
      <c r="X67" s="11">
        <f t="shared" si="4"/>
        <v>5.1999999999999993</v>
      </c>
      <c r="Y67" s="11">
        <f t="shared" si="5"/>
        <v>5.1999999999999993</v>
      </c>
      <c r="Z67" s="11">
        <f t="shared" si="6"/>
        <v>7.3</v>
      </c>
      <c r="AA67" s="11">
        <f t="shared" si="7"/>
        <v>4.8</v>
      </c>
      <c r="AB67" s="11">
        <f t="shared" si="8"/>
        <v>7.15</v>
      </c>
      <c r="AC67" s="11">
        <f t="shared" si="9"/>
        <v>7.25</v>
      </c>
      <c r="AD67" s="11">
        <f t="shared" si="10"/>
        <v>4.95</v>
      </c>
      <c r="AE67" s="11">
        <f t="shared" si="11"/>
        <v>3.25</v>
      </c>
      <c r="AF67" s="11">
        <f t="shared" si="12"/>
        <v>3.55</v>
      </c>
      <c r="AG67" s="11">
        <f t="shared" si="13"/>
        <v>3.5</v>
      </c>
      <c r="AH67" s="11">
        <f t="shared" si="14"/>
        <v>4.75</v>
      </c>
      <c r="AI67" s="11">
        <f t="shared" si="15"/>
        <v>3.3</v>
      </c>
      <c r="AJ67" s="11">
        <f t="shared" si="16"/>
        <v>3.2</v>
      </c>
      <c r="AK67" s="11">
        <f t="shared" si="17"/>
        <v>3.7</v>
      </c>
      <c r="AL67" s="11">
        <f t="shared" si="18"/>
        <v>77.649999999999991</v>
      </c>
      <c r="AM67" t="s">
        <v>123</v>
      </c>
    </row>
    <row r="68" spans="1:39" x14ac:dyDescent="0.2">
      <c r="A68" s="18" t="s">
        <v>123</v>
      </c>
      <c r="B68" s="18" t="s">
        <v>103</v>
      </c>
      <c r="C68" s="19">
        <v>41026</v>
      </c>
      <c r="D68" s="21">
        <v>1</v>
      </c>
      <c r="E68" s="21">
        <v>0</v>
      </c>
      <c r="F68" s="21">
        <v>2</v>
      </c>
      <c r="G68" s="21">
        <v>142.11000000000001</v>
      </c>
      <c r="H68" s="21">
        <v>0.99997499999999995</v>
      </c>
      <c r="I68" s="21">
        <v>0.204704</v>
      </c>
      <c r="J68" s="21">
        <v>3.4154559999999998</v>
      </c>
      <c r="K68" s="19">
        <v>342.72812455346502</v>
      </c>
      <c r="L68" s="19">
        <v>2856</v>
      </c>
      <c r="M68" s="21">
        <v>0</v>
      </c>
      <c r="N68" s="21">
        <v>2.7373940000000001</v>
      </c>
      <c r="O68" s="19">
        <v>268.68190476190398</v>
      </c>
      <c r="P68" s="19">
        <v>3961</v>
      </c>
      <c r="Q68" s="21">
        <v>0</v>
      </c>
      <c r="R68" s="21">
        <v>1.781873</v>
      </c>
      <c r="S68" s="21">
        <v>167.710464529159</v>
      </c>
      <c r="T68" s="9"/>
      <c r="V68" s="11">
        <f t="shared" si="2"/>
        <v>4.5999999999999996</v>
      </c>
      <c r="W68" s="11">
        <f t="shared" si="3"/>
        <v>5.75</v>
      </c>
      <c r="X68" s="11">
        <f t="shared" si="4"/>
        <v>4.5999999999999996</v>
      </c>
      <c r="Y68" s="11">
        <f t="shared" si="5"/>
        <v>4.5999999999999996</v>
      </c>
      <c r="Z68" s="11">
        <f t="shared" si="6"/>
        <v>7.5</v>
      </c>
      <c r="AA68" s="11">
        <f t="shared" si="7"/>
        <v>7</v>
      </c>
      <c r="AB68" s="11">
        <f t="shared" si="8"/>
        <v>5.5</v>
      </c>
      <c r="AC68" s="11">
        <f t="shared" si="9"/>
        <v>4.9000000000000004</v>
      </c>
      <c r="AD68" s="11">
        <f t="shared" si="10"/>
        <v>2.0499999999999998</v>
      </c>
      <c r="AE68" s="11">
        <f t="shared" si="11"/>
        <v>3.25</v>
      </c>
      <c r="AF68" s="11">
        <f t="shared" si="12"/>
        <v>2.5499999999999998</v>
      </c>
      <c r="AG68" s="11">
        <f t="shared" si="13"/>
        <v>3</v>
      </c>
      <c r="AH68" s="11">
        <f t="shared" si="14"/>
        <v>2.2999999999999998</v>
      </c>
      <c r="AI68" s="11">
        <f t="shared" si="15"/>
        <v>3.3</v>
      </c>
      <c r="AJ68" s="11">
        <f t="shared" si="16"/>
        <v>2.65</v>
      </c>
      <c r="AK68" s="11">
        <f t="shared" si="17"/>
        <v>2.1999999999999997</v>
      </c>
      <c r="AL68" s="11">
        <f t="shared" si="18"/>
        <v>65.749999999999986</v>
      </c>
      <c r="AM68" t="s">
        <v>124</v>
      </c>
    </row>
    <row r="69" spans="1:39" x14ac:dyDescent="0.2">
      <c r="A69" s="18" t="s">
        <v>124</v>
      </c>
      <c r="B69" s="18" t="s">
        <v>103</v>
      </c>
      <c r="C69" s="21">
        <v>677</v>
      </c>
      <c r="D69" s="21">
        <v>0</v>
      </c>
      <c r="E69" s="21">
        <v>0</v>
      </c>
      <c r="F69" s="21">
        <v>0</v>
      </c>
      <c r="G69" s="21">
        <v>0</v>
      </c>
      <c r="H69" s="21">
        <v>1</v>
      </c>
      <c r="I69" s="21">
        <v>0.98818300000000003</v>
      </c>
      <c r="J69" s="21">
        <v>2.0358740000000002</v>
      </c>
      <c r="K69" s="21">
        <v>140.924275037369</v>
      </c>
      <c r="L69" s="21">
        <v>37</v>
      </c>
      <c r="M69" s="21">
        <v>0</v>
      </c>
      <c r="N69" s="21">
        <v>1.5675669999999999</v>
      </c>
      <c r="O69" s="21">
        <v>200.175675675675</v>
      </c>
      <c r="P69" s="21">
        <v>282</v>
      </c>
      <c r="Q69" s="21">
        <v>0</v>
      </c>
      <c r="R69" s="21">
        <v>1.3723399999999999</v>
      </c>
      <c r="S69" s="21">
        <v>87.296737588652405</v>
      </c>
      <c r="T69" s="9"/>
      <c r="V69" s="11">
        <f t="shared" si="2"/>
        <v>5.6</v>
      </c>
      <c r="W69" s="11">
        <f t="shared" si="3"/>
        <v>5.75</v>
      </c>
      <c r="X69" s="11">
        <f t="shared" si="4"/>
        <v>5.35</v>
      </c>
      <c r="Y69" s="11">
        <f t="shared" si="5"/>
        <v>5.3</v>
      </c>
      <c r="Z69" s="11">
        <f t="shared" si="6"/>
        <v>6.35</v>
      </c>
      <c r="AA69" s="11">
        <f t="shared" si="7"/>
        <v>7.4</v>
      </c>
      <c r="AB69" s="11">
        <f t="shared" si="8"/>
        <v>5.1999999999999993</v>
      </c>
      <c r="AC69" s="11">
        <f t="shared" si="9"/>
        <v>5.0999999999999996</v>
      </c>
      <c r="AD69" s="11">
        <f t="shared" si="10"/>
        <v>2.4499999999999997</v>
      </c>
      <c r="AE69" s="11">
        <f t="shared" si="11"/>
        <v>3.25</v>
      </c>
      <c r="AF69" s="11">
        <f t="shared" si="12"/>
        <v>2.2999999999999998</v>
      </c>
      <c r="AG69" s="11">
        <f t="shared" si="13"/>
        <v>2.8</v>
      </c>
      <c r="AH69" s="11">
        <f t="shared" si="14"/>
        <v>3.15</v>
      </c>
      <c r="AI69" s="11">
        <f t="shared" si="15"/>
        <v>3.3</v>
      </c>
      <c r="AJ69" s="11">
        <f t="shared" si="16"/>
        <v>2.8</v>
      </c>
      <c r="AK69" s="11">
        <f t="shared" si="17"/>
        <v>3.0999999999999996</v>
      </c>
      <c r="AL69" s="11">
        <f t="shared" si="18"/>
        <v>69.199999999999989</v>
      </c>
      <c r="AM69" t="s">
        <v>125</v>
      </c>
    </row>
    <row r="70" spans="1:39" x14ac:dyDescent="0.2">
      <c r="A70" s="18" t="s">
        <v>125</v>
      </c>
      <c r="B70" s="18" t="s">
        <v>103</v>
      </c>
      <c r="C70" s="19">
        <v>2565</v>
      </c>
      <c r="D70" s="21">
        <v>16</v>
      </c>
      <c r="E70" s="21">
        <v>0</v>
      </c>
      <c r="F70" s="21">
        <v>2.125</v>
      </c>
      <c r="G70" s="21">
        <v>177.90125</v>
      </c>
      <c r="H70" s="21">
        <v>0.99376200000000003</v>
      </c>
      <c r="I70" s="21">
        <v>0.99607599999999996</v>
      </c>
      <c r="J70" s="21">
        <v>1.883024</v>
      </c>
      <c r="K70" s="21">
        <v>167.588771169751</v>
      </c>
      <c r="L70" s="21">
        <v>133</v>
      </c>
      <c r="M70" s="21">
        <v>0</v>
      </c>
      <c r="N70" s="21">
        <v>1.5112779999999999</v>
      </c>
      <c r="O70" s="19">
        <v>182.19827067669101</v>
      </c>
      <c r="P70" s="19">
        <v>1040</v>
      </c>
      <c r="Q70" s="21">
        <v>0</v>
      </c>
      <c r="R70" s="21">
        <v>1.4</v>
      </c>
      <c r="S70" s="21">
        <v>140.257423076923</v>
      </c>
      <c r="T70" s="9"/>
      <c r="V70" s="11">
        <f t="shared" si="2"/>
        <v>7.35</v>
      </c>
      <c r="W70" s="11">
        <f t="shared" si="3"/>
        <v>5.95</v>
      </c>
      <c r="X70" s="11">
        <f t="shared" si="4"/>
        <v>5.8</v>
      </c>
      <c r="Y70" s="11">
        <f t="shared" si="5"/>
        <v>7.5</v>
      </c>
      <c r="Z70" s="11">
        <f t="shared" si="6"/>
        <v>6.15</v>
      </c>
      <c r="AA70" s="11">
        <f t="shared" si="7"/>
        <v>6.05</v>
      </c>
      <c r="AB70" s="11">
        <f t="shared" si="8"/>
        <v>4.8499999999999996</v>
      </c>
      <c r="AC70" s="11">
        <f t="shared" si="9"/>
        <v>7.5</v>
      </c>
      <c r="AD70" s="11">
        <f t="shared" si="10"/>
        <v>5</v>
      </c>
      <c r="AE70" s="11">
        <f t="shared" si="11"/>
        <v>3.5</v>
      </c>
      <c r="AF70" s="11">
        <f t="shared" si="12"/>
        <v>3.05</v>
      </c>
      <c r="AG70" s="11">
        <f t="shared" si="13"/>
        <v>5</v>
      </c>
      <c r="AH70" s="11">
        <f t="shared" si="14"/>
        <v>5</v>
      </c>
      <c r="AI70" s="11">
        <f t="shared" si="15"/>
        <v>3.3499999999999996</v>
      </c>
      <c r="AJ70" s="11">
        <f t="shared" si="16"/>
        <v>3.55</v>
      </c>
      <c r="AK70" s="11">
        <f t="shared" si="17"/>
        <v>5</v>
      </c>
      <c r="AL70" s="11">
        <f t="shared" si="18"/>
        <v>84.59999999999998</v>
      </c>
      <c r="AM70" t="s">
        <v>126</v>
      </c>
    </row>
    <row r="71" spans="1:39" x14ac:dyDescent="0.2">
      <c r="A71" s="18" t="s">
        <v>126</v>
      </c>
      <c r="B71" s="18" t="s">
        <v>103</v>
      </c>
      <c r="C71" s="19">
        <v>49184</v>
      </c>
      <c r="D71" s="19">
        <v>5873</v>
      </c>
      <c r="E71" s="21">
        <v>0.40296199999999999</v>
      </c>
      <c r="F71" s="20">
        <v>3.2557459999999998</v>
      </c>
      <c r="G71" s="20">
        <v>1478.9519564106899</v>
      </c>
      <c r="H71" s="21">
        <v>0.40728599999999998</v>
      </c>
      <c r="I71" s="21">
        <v>0.79817199999999999</v>
      </c>
      <c r="J71" s="21">
        <v>1.708737</v>
      </c>
      <c r="K71" s="19">
        <v>496.32900494089603</v>
      </c>
      <c r="L71" s="19">
        <v>3837</v>
      </c>
      <c r="M71" s="21">
        <v>0.35192000000000001</v>
      </c>
      <c r="N71" s="21">
        <v>1.917643</v>
      </c>
      <c r="O71" s="19">
        <v>639.34590826166198</v>
      </c>
      <c r="P71" s="19">
        <v>5881</v>
      </c>
      <c r="Q71" s="21">
        <v>0.29194999999999999</v>
      </c>
      <c r="R71" s="21">
        <v>1.985036</v>
      </c>
      <c r="S71" s="21">
        <v>830.65036728447501</v>
      </c>
      <c r="T71" s="9"/>
      <c r="V71" s="11">
        <f t="shared" si="2"/>
        <v>5.55</v>
      </c>
      <c r="W71" s="11">
        <f t="shared" si="3"/>
        <v>5.75</v>
      </c>
      <c r="X71" s="11">
        <f t="shared" si="4"/>
        <v>4.9000000000000004</v>
      </c>
      <c r="Y71" s="11">
        <f t="shared" si="5"/>
        <v>5.05</v>
      </c>
      <c r="Z71" s="11">
        <f t="shared" si="6"/>
        <v>6.65</v>
      </c>
      <c r="AA71" s="11">
        <f t="shared" si="7"/>
        <v>5.0999999999999996</v>
      </c>
      <c r="AB71" s="11">
        <f t="shared" si="8"/>
        <v>5.9</v>
      </c>
      <c r="AC71" s="11">
        <f t="shared" si="9"/>
        <v>5.8</v>
      </c>
      <c r="AD71" s="11">
        <f t="shared" si="10"/>
        <v>3.0999999999999996</v>
      </c>
      <c r="AE71" s="11">
        <f t="shared" si="11"/>
        <v>3.25</v>
      </c>
      <c r="AF71" s="11">
        <f t="shared" si="12"/>
        <v>2.9</v>
      </c>
      <c r="AG71" s="11">
        <f t="shared" si="13"/>
        <v>2.85</v>
      </c>
      <c r="AH71" s="11">
        <f t="shared" si="14"/>
        <v>4.5</v>
      </c>
      <c r="AI71" s="11">
        <f t="shared" si="15"/>
        <v>3.3</v>
      </c>
      <c r="AJ71" s="11">
        <f t="shared" si="16"/>
        <v>3</v>
      </c>
      <c r="AK71" s="11">
        <f t="shared" si="17"/>
        <v>2.9499999999999997</v>
      </c>
      <c r="AL71" s="11">
        <f t="shared" si="18"/>
        <v>70.550000000000011</v>
      </c>
      <c r="AM71" t="s">
        <v>127</v>
      </c>
    </row>
    <row r="72" spans="1:39" x14ac:dyDescent="0.2">
      <c r="A72" s="18" t="s">
        <v>127</v>
      </c>
      <c r="B72" s="18" t="s">
        <v>113</v>
      </c>
      <c r="C72" s="19">
        <v>35589</v>
      </c>
      <c r="D72" s="21">
        <v>15</v>
      </c>
      <c r="E72" s="21">
        <v>0</v>
      </c>
      <c r="F72" s="21">
        <v>1.4</v>
      </c>
      <c r="G72" s="21">
        <v>127.37333333333299</v>
      </c>
      <c r="H72" s="21">
        <v>0.99957799999999997</v>
      </c>
      <c r="I72" s="21">
        <v>0.33572200000000002</v>
      </c>
      <c r="J72" s="21">
        <v>2.3726859999999999</v>
      </c>
      <c r="K72" s="21">
        <v>195.614737503139</v>
      </c>
      <c r="L72" s="21">
        <v>413.5</v>
      </c>
      <c r="M72" s="21">
        <v>0</v>
      </c>
      <c r="N72" s="21">
        <v>1.784764</v>
      </c>
      <c r="O72" s="20">
        <v>184.16796856106399</v>
      </c>
      <c r="P72" s="20">
        <v>2814.5</v>
      </c>
      <c r="Q72" s="21">
        <v>0</v>
      </c>
      <c r="R72" s="21">
        <v>1.6125419999999999</v>
      </c>
      <c r="S72" s="21">
        <v>130.76623911884801</v>
      </c>
      <c r="T72" s="9"/>
      <c r="V72" s="11">
        <f t="shared" si="2"/>
        <v>5.65</v>
      </c>
      <c r="W72" s="11">
        <f t="shared" si="3"/>
        <v>6</v>
      </c>
      <c r="X72" s="11">
        <f t="shared" si="4"/>
        <v>6.35</v>
      </c>
      <c r="Y72" s="11">
        <f t="shared" si="5"/>
        <v>6.25</v>
      </c>
      <c r="Z72" s="11">
        <f t="shared" si="6"/>
        <v>6.3</v>
      </c>
      <c r="AA72" s="11">
        <f t="shared" si="7"/>
        <v>5.5</v>
      </c>
      <c r="AB72" s="11">
        <f t="shared" si="8"/>
        <v>7.05</v>
      </c>
      <c r="AC72" s="11">
        <f t="shared" si="9"/>
        <v>6.65</v>
      </c>
      <c r="AD72" s="11">
        <f t="shared" si="10"/>
        <v>2.4</v>
      </c>
      <c r="AE72" s="11">
        <f t="shared" si="11"/>
        <v>3.45</v>
      </c>
      <c r="AF72" s="11">
        <f t="shared" si="12"/>
        <v>3.3499999999999996</v>
      </c>
      <c r="AG72" s="11">
        <f t="shared" si="13"/>
        <v>3.2</v>
      </c>
      <c r="AH72" s="11">
        <f t="shared" si="14"/>
        <v>2.3499999999999996</v>
      </c>
      <c r="AI72" s="11">
        <f t="shared" si="15"/>
        <v>3.4</v>
      </c>
      <c r="AJ72" s="11">
        <f t="shared" si="16"/>
        <v>3.3</v>
      </c>
      <c r="AK72" s="11">
        <f t="shared" si="17"/>
        <v>3.2</v>
      </c>
      <c r="AL72" s="11">
        <f t="shared" si="18"/>
        <v>74.400000000000006</v>
      </c>
      <c r="AM72" t="s">
        <v>132</v>
      </c>
    </row>
    <row r="73" spans="1:39" ht="26.25" customHeight="1" x14ac:dyDescent="0.2">
      <c r="A73" s="8" t="s">
        <v>25</v>
      </c>
      <c r="B73" s="23" t="s">
        <v>128</v>
      </c>
      <c r="C73" s="24">
        <v>703528</v>
      </c>
      <c r="D73" s="26">
        <v>243.25252499999999</v>
      </c>
      <c r="E73" s="26">
        <v>0.455314</v>
      </c>
      <c r="F73" s="26">
        <v>5.2507820000000001</v>
      </c>
      <c r="G73" s="26">
        <v>438.16260318910298</v>
      </c>
      <c r="H73" s="26">
        <v>0.70930899999999997</v>
      </c>
      <c r="I73" s="26">
        <v>0.54202700000000004</v>
      </c>
      <c r="J73" s="26">
        <v>2.8853010000000001</v>
      </c>
      <c r="K73" s="26">
        <v>244.81280122152299</v>
      </c>
      <c r="L73" s="26">
        <v>131.47732600000001</v>
      </c>
      <c r="M73" s="26">
        <v>0.34142899999999998</v>
      </c>
      <c r="N73" s="26">
        <v>2.5845630000000002</v>
      </c>
      <c r="O73" s="26">
        <v>207.236258055147</v>
      </c>
      <c r="P73" s="26">
        <v>360.14081099999999</v>
      </c>
      <c r="Q73" s="26">
        <v>0.33377200000000001</v>
      </c>
      <c r="R73" s="26">
        <v>1.893319</v>
      </c>
      <c r="S73" s="27">
        <v>141.326088310724</v>
      </c>
      <c r="T73" s="9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</row>
  </sheetData>
  <mergeCells count="6">
    <mergeCell ref="P8:S8"/>
    <mergeCell ref="A8:A9"/>
    <mergeCell ref="B8:C8"/>
    <mergeCell ref="D8:G8"/>
    <mergeCell ref="H8:K8"/>
    <mergeCell ref="L8:O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4C0A-DE4F-4D2B-8CFC-C1CF4B145C0A}">
  <dimension ref="A1:L66"/>
  <sheetViews>
    <sheetView workbookViewId="0">
      <selection activeCell="M9" sqref="M9"/>
    </sheetView>
  </sheetViews>
  <sheetFormatPr defaultRowHeight="14.25" x14ac:dyDescent="0.2"/>
  <cols>
    <col min="1" max="1" width="33.375" customWidth="1"/>
    <col min="3" max="3" width="10.875" customWidth="1"/>
    <col min="4" max="4" width="10.5" customWidth="1"/>
    <col min="5" max="5" width="7" customWidth="1"/>
    <col min="6" max="6" width="8.5" customWidth="1"/>
    <col min="7" max="7" width="6.625" customWidth="1"/>
    <col min="8" max="8" width="10" customWidth="1"/>
    <col min="9" max="9" width="8.25" customWidth="1"/>
    <col min="10" max="10" width="9" customWidth="1"/>
    <col min="11" max="11" width="7.25" customWidth="1"/>
    <col min="12" max="12" width="13" bestFit="1" customWidth="1"/>
    <col min="13" max="13" width="15.125" bestFit="1" customWidth="1"/>
  </cols>
  <sheetData>
    <row r="1" spans="1:12" x14ac:dyDescent="0.2">
      <c r="A1" s="13" t="s">
        <v>0</v>
      </c>
      <c r="B1" s="15" t="s">
        <v>2</v>
      </c>
      <c r="C1" s="16"/>
      <c r="D1" s="15" t="s">
        <v>9</v>
      </c>
      <c r="E1" s="17"/>
      <c r="F1" s="17"/>
      <c r="G1" s="16"/>
      <c r="H1" s="15" t="s">
        <v>10</v>
      </c>
      <c r="I1" s="17"/>
      <c r="J1" s="17"/>
      <c r="K1" s="16"/>
      <c r="L1" s="9" t="s">
        <v>19</v>
      </c>
    </row>
    <row r="2" spans="1:12" ht="37.5" customHeight="1" x14ac:dyDescent="0.2">
      <c r="A2" s="14"/>
      <c r="B2" s="2" t="s">
        <v>3</v>
      </c>
      <c r="C2" s="3" t="s">
        <v>4</v>
      </c>
      <c r="D2" s="5" t="s">
        <v>14</v>
      </c>
      <c r="E2" s="6" t="s">
        <v>16</v>
      </c>
      <c r="F2" s="6" t="s">
        <v>17</v>
      </c>
      <c r="G2" s="7" t="s">
        <v>18</v>
      </c>
      <c r="H2" s="5" t="s">
        <v>15</v>
      </c>
      <c r="I2" s="6" t="s">
        <v>16</v>
      </c>
      <c r="J2" s="6" t="s">
        <v>17</v>
      </c>
      <c r="K2" s="7" t="s">
        <v>18</v>
      </c>
      <c r="L2" s="9"/>
    </row>
    <row r="3" spans="1:12" x14ac:dyDescent="0.2">
      <c r="A3" s="1" t="s">
        <v>20</v>
      </c>
      <c r="B3" s="10">
        <v>45</v>
      </c>
      <c r="C3" s="3" t="s">
        <v>21</v>
      </c>
      <c r="D3" s="21">
        <v>752.79017099999999</v>
      </c>
      <c r="E3" s="21">
        <v>0.57693099999999997</v>
      </c>
      <c r="F3" s="21">
        <v>3.7509760000000001</v>
      </c>
      <c r="G3" s="20">
        <v>345.25082054174197</v>
      </c>
      <c r="H3" s="20">
        <v>1673.902732</v>
      </c>
      <c r="I3" s="21">
        <v>0.55739300000000003</v>
      </c>
      <c r="J3" s="21">
        <v>2.4735459999999998</v>
      </c>
      <c r="K3" s="21">
        <v>192.43253876714701</v>
      </c>
      <c r="L3" s="9"/>
    </row>
    <row r="4" spans="1:12" x14ac:dyDescent="0.2">
      <c r="A4" s="1" t="s">
        <v>26</v>
      </c>
      <c r="B4" s="2"/>
      <c r="C4" s="3"/>
      <c r="D4" s="11">
        <f>12.5-0.1*COUNTIF(D5:D66,"&gt;"&amp;D3)</f>
        <v>9.9</v>
      </c>
      <c r="E4" s="11">
        <f t="shared" ref="E4:K4" si="0">12.5-0.1*COUNTIF(E5:E66,"&gt;"&amp;E3)</f>
        <v>11</v>
      </c>
      <c r="F4" s="11">
        <f t="shared" si="0"/>
        <v>11</v>
      </c>
      <c r="G4" s="11">
        <f t="shared" si="0"/>
        <v>11.2</v>
      </c>
      <c r="H4" s="11">
        <f t="shared" si="0"/>
        <v>10</v>
      </c>
      <c r="I4" s="11">
        <f t="shared" si="0"/>
        <v>10.9</v>
      </c>
      <c r="J4" s="11">
        <f t="shared" si="0"/>
        <v>10.8</v>
      </c>
      <c r="K4" s="11">
        <f t="shared" si="0"/>
        <v>10.7</v>
      </c>
      <c r="L4" s="12">
        <f>SUM(D4:K4)</f>
        <v>85.5</v>
      </c>
    </row>
    <row r="5" spans="1:12" ht="30" customHeight="1" x14ac:dyDescent="0.2">
      <c r="A5" s="1" t="s">
        <v>22</v>
      </c>
      <c r="B5" s="23" t="s">
        <v>27</v>
      </c>
      <c r="C5" s="24">
        <v>33032818</v>
      </c>
      <c r="D5" s="26">
        <v>752.79017099999999</v>
      </c>
      <c r="E5" s="26">
        <v>0.57693099999999997</v>
      </c>
      <c r="F5" s="26">
        <v>3.7509760000000001</v>
      </c>
      <c r="G5" s="25">
        <v>345.25082054174197</v>
      </c>
      <c r="H5" s="25">
        <v>1673.902732</v>
      </c>
      <c r="I5" s="26">
        <v>0.55739300000000003</v>
      </c>
      <c r="J5" s="26">
        <v>2.4735459999999998</v>
      </c>
      <c r="K5" s="27">
        <v>192.43253876714701</v>
      </c>
      <c r="L5" s="9"/>
    </row>
    <row r="6" spans="1:12" ht="33" customHeight="1" x14ac:dyDescent="0.2">
      <c r="A6" s="1" t="s">
        <v>23</v>
      </c>
      <c r="B6" s="23" t="s">
        <v>28</v>
      </c>
      <c r="C6" s="24">
        <v>19797024</v>
      </c>
      <c r="D6" s="26">
        <v>840.94801500000005</v>
      </c>
      <c r="E6" s="26">
        <v>0.57118899999999995</v>
      </c>
      <c r="F6" s="26">
        <v>3.8784290000000001</v>
      </c>
      <c r="G6" s="25">
        <v>359.90071688040001</v>
      </c>
      <c r="H6" s="25">
        <v>1924.160871</v>
      </c>
      <c r="I6" s="26">
        <v>0.55138200000000004</v>
      </c>
      <c r="J6" s="26">
        <v>2.48129</v>
      </c>
      <c r="K6" s="27">
        <v>191.77158182985801</v>
      </c>
      <c r="L6" s="9"/>
    </row>
    <row r="7" spans="1:12" x14ac:dyDescent="0.2">
      <c r="A7" s="22" t="s">
        <v>40</v>
      </c>
      <c r="B7" s="18" t="s">
        <v>29</v>
      </c>
      <c r="C7" s="19">
        <v>3374004</v>
      </c>
      <c r="D7" s="20">
        <v>1034.42328</v>
      </c>
      <c r="E7" s="21">
        <v>0.57138500000000003</v>
      </c>
      <c r="F7" s="21">
        <v>3.897573</v>
      </c>
      <c r="G7" s="20">
        <v>384.00909606354702</v>
      </c>
      <c r="H7" s="20">
        <v>2177.8650790000002</v>
      </c>
      <c r="I7" s="21">
        <v>0.56504500000000002</v>
      </c>
      <c r="J7" s="21">
        <v>2.636949</v>
      </c>
      <c r="K7" s="21">
        <v>207.96484317319599</v>
      </c>
      <c r="L7" s="9"/>
    </row>
    <row r="8" spans="1:12" ht="15" customHeight="1" x14ac:dyDescent="0.2">
      <c r="A8" s="22" t="s">
        <v>41</v>
      </c>
      <c r="B8" s="18" t="s">
        <v>30</v>
      </c>
      <c r="C8" s="19">
        <v>2669608</v>
      </c>
      <c r="D8" s="20">
        <v>1023.184579</v>
      </c>
      <c r="E8" s="21">
        <v>0.60290100000000002</v>
      </c>
      <c r="F8" s="21">
        <v>3.9753379999999998</v>
      </c>
      <c r="G8" s="20">
        <v>396.03448037668699</v>
      </c>
      <c r="H8" s="20">
        <v>2161.5560740000001</v>
      </c>
      <c r="I8" s="21">
        <v>0.63376900000000003</v>
      </c>
      <c r="J8" s="21">
        <v>2.9517000000000002</v>
      </c>
      <c r="K8" s="21">
        <v>240.78851650442201</v>
      </c>
      <c r="L8" s="9"/>
    </row>
    <row r="9" spans="1:12" x14ac:dyDescent="0.2">
      <c r="A9" s="22" t="s">
        <v>42</v>
      </c>
      <c r="B9" s="18" t="s">
        <v>31</v>
      </c>
      <c r="C9" s="19">
        <v>1230369</v>
      </c>
      <c r="D9" s="20">
        <v>1020.270718</v>
      </c>
      <c r="E9" s="21">
        <v>0.56733900000000004</v>
      </c>
      <c r="F9" s="21">
        <v>3.7354449999999999</v>
      </c>
      <c r="G9" s="20">
        <v>340.56901163703702</v>
      </c>
      <c r="H9" s="20">
        <v>2007.292817</v>
      </c>
      <c r="I9" s="21">
        <v>0.55457199999999995</v>
      </c>
      <c r="J9" s="21">
        <v>2.5301490000000002</v>
      </c>
      <c r="K9" s="21">
        <v>210.85395769569499</v>
      </c>
      <c r="L9" s="9"/>
    </row>
    <row r="10" spans="1:12" x14ac:dyDescent="0.2">
      <c r="A10" s="22" t="s">
        <v>43</v>
      </c>
      <c r="B10" s="18" t="s">
        <v>32</v>
      </c>
      <c r="C10" s="19">
        <v>2405815</v>
      </c>
      <c r="D10" s="21">
        <v>897.61656400000004</v>
      </c>
      <c r="E10" s="21">
        <v>0.56784800000000002</v>
      </c>
      <c r="F10" s="21">
        <v>3.8554590000000002</v>
      </c>
      <c r="G10" s="20">
        <v>300.81617244714101</v>
      </c>
      <c r="H10" s="20">
        <v>2223.6411039999998</v>
      </c>
      <c r="I10" s="21">
        <v>0.56813800000000003</v>
      </c>
      <c r="J10" s="21">
        <v>2.5781800000000001</v>
      </c>
      <c r="K10" s="21">
        <v>209.47788634955899</v>
      </c>
      <c r="L10" s="9"/>
    </row>
    <row r="11" spans="1:12" x14ac:dyDescent="0.2">
      <c r="A11" s="22" t="s">
        <v>44</v>
      </c>
      <c r="B11" s="18" t="s">
        <v>33</v>
      </c>
      <c r="C11" s="19">
        <v>3600031</v>
      </c>
      <c r="D11" s="20">
        <v>1003.459715</v>
      </c>
      <c r="E11" s="21">
        <v>0.55208100000000004</v>
      </c>
      <c r="F11" s="21">
        <v>3.6185939999999999</v>
      </c>
      <c r="G11" s="20">
        <v>343.10729861143898</v>
      </c>
      <c r="H11" s="20">
        <v>2381.35545</v>
      </c>
      <c r="I11" s="21">
        <v>0.52017400000000003</v>
      </c>
      <c r="J11" s="21">
        <v>2.216399</v>
      </c>
      <c r="K11" s="21">
        <v>156.81345142755899</v>
      </c>
      <c r="L11" s="9"/>
    </row>
    <row r="12" spans="1:12" x14ac:dyDescent="0.2">
      <c r="A12" s="22" t="s">
        <v>45</v>
      </c>
      <c r="B12" s="18" t="s">
        <v>34</v>
      </c>
      <c r="C12" s="19">
        <v>2378182</v>
      </c>
      <c r="D12" s="21">
        <v>414.521276</v>
      </c>
      <c r="E12" s="21">
        <v>0.44803100000000001</v>
      </c>
      <c r="F12" s="21">
        <v>2.8041909999999999</v>
      </c>
      <c r="G12" s="20">
        <v>289.87251892724203</v>
      </c>
      <c r="H12" s="20">
        <v>1843.5035459999999</v>
      </c>
      <c r="I12" s="21">
        <v>0.45822800000000002</v>
      </c>
      <c r="J12" s="21">
        <v>2.0715409999999999</v>
      </c>
      <c r="K12" s="21">
        <v>148.90457735425099</v>
      </c>
      <c r="L12" s="9"/>
    </row>
    <row r="13" spans="1:12" x14ac:dyDescent="0.2">
      <c r="A13" s="22" t="s">
        <v>46</v>
      </c>
      <c r="B13" s="18" t="s">
        <v>35</v>
      </c>
      <c r="C13" s="19">
        <v>2154835</v>
      </c>
      <c r="D13" s="21">
        <v>787.97065999999995</v>
      </c>
      <c r="E13" s="21">
        <v>0.620367</v>
      </c>
      <c r="F13" s="21">
        <v>4.8686819999999997</v>
      </c>
      <c r="G13" s="20">
        <v>435.45497260146402</v>
      </c>
      <c r="H13" s="20">
        <v>1554.5916870000001</v>
      </c>
      <c r="I13" s="21">
        <v>0.53308999999999995</v>
      </c>
      <c r="J13" s="21">
        <v>2.4095300000000002</v>
      </c>
      <c r="K13" s="21">
        <v>188.590196814232</v>
      </c>
      <c r="L13" s="9"/>
    </row>
    <row r="14" spans="1:12" x14ac:dyDescent="0.2">
      <c r="A14" s="22" t="s">
        <v>47</v>
      </c>
      <c r="B14" s="18" t="s">
        <v>36</v>
      </c>
      <c r="C14" s="19">
        <v>1210103</v>
      </c>
      <c r="D14" s="21">
        <v>617.92735000000005</v>
      </c>
      <c r="E14" s="21">
        <v>0.56755800000000001</v>
      </c>
      <c r="F14" s="21">
        <v>3.9384000000000001</v>
      </c>
      <c r="G14" s="20">
        <v>323.46075742591302</v>
      </c>
      <c r="H14" s="20">
        <v>1374.277777</v>
      </c>
      <c r="I14" s="21">
        <v>0.55118900000000004</v>
      </c>
      <c r="J14" s="21">
        <v>2.363102</v>
      </c>
      <c r="K14" s="21">
        <v>171.80942418861801</v>
      </c>
      <c r="L14" s="9"/>
    </row>
    <row r="15" spans="1:12" x14ac:dyDescent="0.2">
      <c r="A15" s="22" t="s">
        <v>48</v>
      </c>
      <c r="B15" s="18" t="s">
        <v>37</v>
      </c>
      <c r="C15" s="19">
        <v>377347</v>
      </c>
      <c r="D15" s="21">
        <v>455.52941099999998</v>
      </c>
      <c r="E15" s="21">
        <v>0.47084999999999999</v>
      </c>
      <c r="F15" s="21">
        <v>3.546519</v>
      </c>
      <c r="G15" s="19">
        <v>202.773680268595</v>
      </c>
      <c r="H15" s="20">
        <v>1321.367647</v>
      </c>
      <c r="I15" s="21">
        <v>0.46707300000000002</v>
      </c>
      <c r="J15" s="21">
        <v>2.2540140000000002</v>
      </c>
      <c r="K15" s="21">
        <v>107.25721522931801</v>
      </c>
      <c r="L15" s="9"/>
    </row>
    <row r="16" spans="1:12" x14ac:dyDescent="0.2">
      <c r="A16" s="22" t="s">
        <v>49</v>
      </c>
      <c r="B16" s="18" t="s">
        <v>38</v>
      </c>
      <c r="C16" s="19">
        <v>372961</v>
      </c>
      <c r="D16" s="21">
        <v>436.66071399999998</v>
      </c>
      <c r="E16" s="21">
        <v>0</v>
      </c>
      <c r="F16" s="21">
        <v>1.8996850000000001</v>
      </c>
      <c r="G16" s="21">
        <v>297.22972764078003</v>
      </c>
      <c r="H16" s="21">
        <v>596.09821399999998</v>
      </c>
      <c r="I16" s="21">
        <v>0</v>
      </c>
      <c r="J16" s="21">
        <v>1.5068969999999999</v>
      </c>
      <c r="K16" s="21">
        <v>121.725766667165</v>
      </c>
      <c r="L16" s="9"/>
    </row>
    <row r="17" spans="1:12" x14ac:dyDescent="0.2">
      <c r="A17" s="22" t="s">
        <v>50</v>
      </c>
      <c r="B17" s="18" t="s">
        <v>39</v>
      </c>
      <c r="C17" s="19">
        <v>23769</v>
      </c>
      <c r="D17" s="21">
        <v>120</v>
      </c>
      <c r="E17" s="21">
        <v>0</v>
      </c>
      <c r="F17" s="21">
        <v>1.555952</v>
      </c>
      <c r="G17" s="21">
        <v>71.619333333333302</v>
      </c>
      <c r="H17" s="21">
        <v>379.28571399999998</v>
      </c>
      <c r="I17" s="21">
        <v>0</v>
      </c>
      <c r="J17" s="21">
        <v>1.3483989999999999</v>
      </c>
      <c r="K17" s="21">
        <v>71.714768361581903</v>
      </c>
      <c r="L17" s="9"/>
    </row>
    <row r="18" spans="1:12" ht="30" customHeight="1" x14ac:dyDescent="0.2">
      <c r="A18" s="8" t="s">
        <v>24</v>
      </c>
      <c r="B18" s="23" t="s">
        <v>51</v>
      </c>
      <c r="C18" s="24">
        <v>12532266</v>
      </c>
      <c r="D18" s="26">
        <v>758.49511500000006</v>
      </c>
      <c r="E18" s="26">
        <v>0.60315200000000002</v>
      </c>
      <c r="F18" s="26">
        <v>3.5570900000000001</v>
      </c>
      <c r="G18" s="25">
        <v>323.13953732850899</v>
      </c>
      <c r="H18" s="25">
        <v>1574.990231</v>
      </c>
      <c r="I18" s="26">
        <v>0.59094199999999997</v>
      </c>
      <c r="J18" s="26">
        <v>2.4910399999999999</v>
      </c>
      <c r="K18" s="27">
        <v>196.82533737829601</v>
      </c>
      <c r="L18" s="9"/>
    </row>
    <row r="19" spans="1:12" x14ac:dyDescent="0.2">
      <c r="A19" s="18" t="s">
        <v>52</v>
      </c>
      <c r="B19" s="18" t="s">
        <v>53</v>
      </c>
      <c r="C19" s="19">
        <v>726791</v>
      </c>
      <c r="D19" s="20">
        <v>1903.0576920000001</v>
      </c>
      <c r="E19" s="21">
        <v>0.58575100000000002</v>
      </c>
      <c r="F19" s="21">
        <v>5.2638870000000004</v>
      </c>
      <c r="G19" s="20">
        <v>337.538975636374</v>
      </c>
      <c r="H19" s="20">
        <v>3803.711538</v>
      </c>
      <c r="I19" s="21">
        <v>0.561338</v>
      </c>
      <c r="J19" s="21">
        <v>2.9233389999999999</v>
      </c>
      <c r="K19" s="21">
        <v>160.509187079421</v>
      </c>
      <c r="L19" s="9"/>
    </row>
    <row r="20" spans="1:12" x14ac:dyDescent="0.2">
      <c r="A20" s="18" t="s">
        <v>54</v>
      </c>
      <c r="B20" s="18" t="s">
        <v>55</v>
      </c>
      <c r="C20" s="19">
        <v>972280</v>
      </c>
      <c r="D20" s="21">
        <v>857.18620599999997</v>
      </c>
      <c r="E20" s="21">
        <v>0.58823000000000003</v>
      </c>
      <c r="F20" s="21">
        <v>4.2220649999999997</v>
      </c>
      <c r="G20" s="20">
        <v>467.45965894828299</v>
      </c>
      <c r="H20" s="20">
        <v>2148.1999999999998</v>
      </c>
      <c r="I20" s="21">
        <v>0.589866</v>
      </c>
      <c r="J20" s="21">
        <v>2.733168</v>
      </c>
      <c r="K20" s="21">
        <v>193.921742886586</v>
      </c>
      <c r="L20" s="9"/>
    </row>
    <row r="21" spans="1:12" x14ac:dyDescent="0.2">
      <c r="A21" s="18" t="s">
        <v>56</v>
      </c>
      <c r="B21" s="18" t="s">
        <v>57</v>
      </c>
      <c r="C21" s="19">
        <v>381290</v>
      </c>
      <c r="D21" s="20">
        <v>1790.323529</v>
      </c>
      <c r="E21" s="21">
        <v>0.620278</v>
      </c>
      <c r="F21" s="21">
        <v>5.0384739999999999</v>
      </c>
      <c r="G21" s="20">
        <v>520.36231982388904</v>
      </c>
      <c r="H21" s="20">
        <v>3257.7058820000002</v>
      </c>
      <c r="I21" s="21">
        <v>0.57164599999999999</v>
      </c>
      <c r="J21" s="21">
        <v>2.6556579999999999</v>
      </c>
      <c r="K21" s="21">
        <v>252.23398268359099</v>
      </c>
      <c r="L21" s="9"/>
    </row>
    <row r="22" spans="1:12" x14ac:dyDescent="0.2">
      <c r="A22" s="18" t="s">
        <v>58</v>
      </c>
      <c r="B22" s="18" t="s">
        <v>59</v>
      </c>
      <c r="C22" s="19">
        <v>308167</v>
      </c>
      <c r="D22" s="20">
        <v>1193.10204</v>
      </c>
      <c r="E22" s="21">
        <v>0.63011499999999998</v>
      </c>
      <c r="F22" s="21">
        <v>4.8258179999999999</v>
      </c>
      <c r="G22" s="20">
        <v>392.21333755259798</v>
      </c>
      <c r="H22" s="20">
        <v>2286.1224480000001</v>
      </c>
      <c r="I22" s="21">
        <v>0.65507099999999996</v>
      </c>
      <c r="J22" s="21">
        <v>3.0797530000000002</v>
      </c>
      <c r="K22" s="21">
        <v>200.991888323513</v>
      </c>
      <c r="L22" s="9"/>
    </row>
    <row r="23" spans="1:12" x14ac:dyDescent="0.2">
      <c r="A23" s="18" t="s">
        <v>60</v>
      </c>
      <c r="B23" s="18" t="s">
        <v>61</v>
      </c>
      <c r="C23" s="19">
        <v>564529</v>
      </c>
      <c r="D23" s="20">
        <v>1114.3064509999999</v>
      </c>
      <c r="E23" s="21">
        <v>0.551427</v>
      </c>
      <c r="F23" s="21">
        <v>4.1110480000000003</v>
      </c>
      <c r="G23" s="20">
        <v>368.43768161882798</v>
      </c>
      <c r="H23" s="20">
        <v>2452.6774190000001</v>
      </c>
      <c r="I23" s="21">
        <v>0.54051899999999997</v>
      </c>
      <c r="J23" s="21">
        <v>2.518761</v>
      </c>
      <c r="K23" s="21">
        <v>231.991298580879</v>
      </c>
      <c r="L23" s="9"/>
    </row>
    <row r="24" spans="1:12" x14ac:dyDescent="0.2">
      <c r="A24" s="18" t="s">
        <v>62</v>
      </c>
      <c r="B24" s="18" t="s">
        <v>63</v>
      </c>
      <c r="C24" s="19">
        <v>395162</v>
      </c>
      <c r="D24" s="21">
        <v>587.07766900000001</v>
      </c>
      <c r="E24" s="21">
        <v>0.76944800000000002</v>
      </c>
      <c r="F24" s="21">
        <v>3.0343969999999998</v>
      </c>
      <c r="G24" s="20">
        <v>179.66857480692499</v>
      </c>
      <c r="H24" s="20">
        <v>1582.640776</v>
      </c>
      <c r="I24" s="21">
        <v>0.841414</v>
      </c>
      <c r="J24" s="21">
        <v>3.4173429999999998</v>
      </c>
      <c r="K24" s="21">
        <v>220.70958960076501</v>
      </c>
      <c r="L24" s="9"/>
    </row>
    <row r="25" spans="1:12" x14ac:dyDescent="0.2">
      <c r="A25" s="18" t="s">
        <v>64</v>
      </c>
      <c r="B25" s="18" t="s">
        <v>65</v>
      </c>
      <c r="C25" s="19">
        <v>672121</v>
      </c>
      <c r="D25" s="21">
        <v>635.07333300000005</v>
      </c>
      <c r="E25" s="21">
        <v>0.57826299999999997</v>
      </c>
      <c r="F25" s="21">
        <v>3.56975</v>
      </c>
      <c r="G25" s="20">
        <v>309.33735936007298</v>
      </c>
      <c r="H25" s="20">
        <v>1364.006666</v>
      </c>
      <c r="I25" s="21">
        <v>0.61268699999999998</v>
      </c>
      <c r="J25" s="21">
        <v>2.7547709999999999</v>
      </c>
      <c r="K25" s="21">
        <v>218.459749414714</v>
      </c>
      <c r="L25" s="9"/>
    </row>
    <row r="26" spans="1:12" x14ac:dyDescent="0.2">
      <c r="A26" s="18" t="s">
        <v>66</v>
      </c>
      <c r="B26" s="18" t="s">
        <v>67</v>
      </c>
      <c r="C26" s="19">
        <v>539902</v>
      </c>
      <c r="D26" s="21">
        <v>203.30263099999999</v>
      </c>
      <c r="E26" s="21">
        <v>0.54446600000000001</v>
      </c>
      <c r="F26" s="21">
        <v>2.3113060000000001</v>
      </c>
      <c r="G26" s="21">
        <v>252.469371561711</v>
      </c>
      <c r="H26" s="21">
        <v>840.27631499999995</v>
      </c>
      <c r="I26" s="21">
        <v>0.43377900000000003</v>
      </c>
      <c r="J26" s="21">
        <v>1.8458680000000001</v>
      </c>
      <c r="K26" s="21">
        <v>172.01689654092399</v>
      </c>
      <c r="L26" s="9"/>
    </row>
    <row r="27" spans="1:12" x14ac:dyDescent="0.2">
      <c r="A27" s="18" t="s">
        <v>68</v>
      </c>
      <c r="B27" s="18" t="s">
        <v>69</v>
      </c>
      <c r="C27" s="19">
        <v>169522</v>
      </c>
      <c r="D27" s="21">
        <v>930.085106</v>
      </c>
      <c r="E27" s="21">
        <v>0.72172199999999997</v>
      </c>
      <c r="F27" s="21">
        <v>6.1041309999999998</v>
      </c>
      <c r="G27" s="20">
        <v>450.36081918835998</v>
      </c>
      <c r="H27" s="20">
        <v>1312.574468</v>
      </c>
      <c r="I27" s="21">
        <v>0.71533100000000005</v>
      </c>
      <c r="J27" s="21">
        <v>2.8648259999999999</v>
      </c>
      <c r="K27" s="21">
        <v>168.747156311293</v>
      </c>
      <c r="L27" s="9"/>
    </row>
    <row r="28" spans="1:12" x14ac:dyDescent="0.2">
      <c r="A28" s="18" t="s">
        <v>70</v>
      </c>
      <c r="B28" s="18" t="s">
        <v>71</v>
      </c>
      <c r="C28" s="19">
        <v>88321</v>
      </c>
      <c r="D28" s="21">
        <v>431</v>
      </c>
      <c r="E28" s="21">
        <v>0.41722900000000002</v>
      </c>
      <c r="F28" s="21">
        <v>2.6271460000000002</v>
      </c>
      <c r="G28" s="19">
        <v>352.45074013921101</v>
      </c>
      <c r="H28" s="20">
        <v>2317.5</v>
      </c>
      <c r="I28" s="21">
        <v>0.43125400000000003</v>
      </c>
      <c r="J28" s="21">
        <v>1.937303</v>
      </c>
      <c r="K28" s="21">
        <v>164.33742912621301</v>
      </c>
      <c r="L28" s="9"/>
    </row>
    <row r="29" spans="1:12" x14ac:dyDescent="0.2">
      <c r="A29" s="18" t="s">
        <v>72</v>
      </c>
      <c r="B29" s="18" t="s">
        <v>73</v>
      </c>
      <c r="C29" s="19">
        <v>377469</v>
      </c>
      <c r="D29" s="21">
        <v>580.31460600000003</v>
      </c>
      <c r="E29" s="21">
        <v>0</v>
      </c>
      <c r="F29" s="21">
        <v>2.8212510000000002</v>
      </c>
      <c r="G29" s="21">
        <v>212.10998799566201</v>
      </c>
      <c r="H29" s="21">
        <v>969.97752800000001</v>
      </c>
      <c r="I29" s="21">
        <v>0</v>
      </c>
      <c r="J29" s="21">
        <v>1.921068</v>
      </c>
      <c r="K29" s="21">
        <v>123.424642178667</v>
      </c>
      <c r="L29" s="9"/>
    </row>
    <row r="30" spans="1:12" x14ac:dyDescent="0.2">
      <c r="A30" s="18" t="s">
        <v>74</v>
      </c>
      <c r="B30" s="18" t="s">
        <v>75</v>
      </c>
      <c r="C30" s="19">
        <v>114356</v>
      </c>
      <c r="D30" s="20">
        <v>1114.5185180000001</v>
      </c>
      <c r="E30" s="21">
        <v>0.80553600000000003</v>
      </c>
      <c r="F30" s="21">
        <v>3.40313</v>
      </c>
      <c r="G30" s="20">
        <v>334.421551242855</v>
      </c>
      <c r="H30" s="20">
        <v>1587.0740740000001</v>
      </c>
      <c r="I30" s="21">
        <v>0.73726000000000003</v>
      </c>
      <c r="J30" s="21">
        <v>2.2456179999999999</v>
      </c>
      <c r="K30" s="21">
        <v>140.846251196004</v>
      </c>
      <c r="L30" s="9"/>
    </row>
    <row r="31" spans="1:12" x14ac:dyDescent="0.2">
      <c r="A31" s="18" t="s">
        <v>76</v>
      </c>
      <c r="B31" s="18" t="s">
        <v>77</v>
      </c>
      <c r="C31" s="19">
        <v>182704</v>
      </c>
      <c r="D31" s="21">
        <v>731.45237999999995</v>
      </c>
      <c r="E31" s="21">
        <v>0.787609</v>
      </c>
      <c r="F31" s="21">
        <v>3.8339569999999998</v>
      </c>
      <c r="G31" s="20">
        <v>199.51781159467399</v>
      </c>
      <c r="H31" s="20">
        <v>1499.1666660000001</v>
      </c>
      <c r="I31" s="21">
        <v>0.70519500000000002</v>
      </c>
      <c r="J31" s="21">
        <v>2.5034700000000001</v>
      </c>
      <c r="K31" s="21">
        <v>159.633457158738</v>
      </c>
      <c r="L31" s="9"/>
    </row>
    <row r="32" spans="1:12" x14ac:dyDescent="0.2">
      <c r="A32" s="18" t="s">
        <v>78</v>
      </c>
      <c r="B32" s="18" t="s">
        <v>79</v>
      </c>
      <c r="C32" s="19">
        <v>3726187</v>
      </c>
      <c r="D32" s="21">
        <v>924.433224</v>
      </c>
      <c r="E32" s="21">
        <v>0.205128</v>
      </c>
      <c r="F32" s="21">
        <v>2.4551069999999999</v>
      </c>
      <c r="G32" s="20">
        <v>297.47826596805498</v>
      </c>
      <c r="H32" s="20">
        <v>1772.8078170000001</v>
      </c>
      <c r="I32" s="21">
        <v>0.370786</v>
      </c>
      <c r="J32" s="21">
        <v>2.0106839999999999</v>
      </c>
      <c r="K32" s="21">
        <v>202.957119330751</v>
      </c>
      <c r="L32" s="9"/>
    </row>
    <row r="33" spans="1:12" x14ac:dyDescent="0.2">
      <c r="A33" s="18" t="s">
        <v>80</v>
      </c>
      <c r="B33" s="18" t="s">
        <v>81</v>
      </c>
      <c r="C33" s="19">
        <v>97061</v>
      </c>
      <c r="D33" s="21">
        <v>108.40909000000001</v>
      </c>
      <c r="E33" s="21">
        <v>0</v>
      </c>
      <c r="F33" s="21">
        <v>1.51719</v>
      </c>
      <c r="G33" s="21">
        <v>157.136473794549</v>
      </c>
      <c r="H33" s="21">
        <v>115.068181</v>
      </c>
      <c r="I33" s="21">
        <v>0</v>
      </c>
      <c r="J33" s="21">
        <v>1.197708</v>
      </c>
      <c r="K33" s="21">
        <v>120.085607347422</v>
      </c>
      <c r="L33" s="9"/>
    </row>
    <row r="34" spans="1:12" x14ac:dyDescent="0.2">
      <c r="A34" s="18" t="s">
        <v>82</v>
      </c>
      <c r="B34" s="18" t="s">
        <v>61</v>
      </c>
      <c r="C34" s="19">
        <v>238805</v>
      </c>
      <c r="D34" s="21">
        <v>304.50877100000002</v>
      </c>
      <c r="E34" s="21">
        <v>0</v>
      </c>
      <c r="F34" s="21">
        <v>1.8262370000000001</v>
      </c>
      <c r="G34" s="21">
        <v>101.50510341648901</v>
      </c>
      <c r="H34" s="21">
        <v>533.26315699999998</v>
      </c>
      <c r="I34" s="21">
        <v>0</v>
      </c>
      <c r="J34" s="21">
        <v>1.4581519999999999</v>
      </c>
      <c r="K34" s="21">
        <v>77.715620805369099</v>
      </c>
      <c r="L34" s="9"/>
    </row>
    <row r="35" spans="1:12" x14ac:dyDescent="0.2">
      <c r="A35" s="18" t="s">
        <v>83</v>
      </c>
      <c r="B35" s="18" t="s">
        <v>84</v>
      </c>
      <c r="C35" s="19">
        <v>525985</v>
      </c>
      <c r="D35" s="21">
        <v>286.23255799999998</v>
      </c>
      <c r="E35" s="21">
        <v>0.2</v>
      </c>
      <c r="F35" s="21">
        <v>1.6192310000000001</v>
      </c>
      <c r="G35" s="21">
        <v>181.54635440363899</v>
      </c>
      <c r="H35" s="21">
        <v>437.40697599999999</v>
      </c>
      <c r="I35" s="21">
        <v>0</v>
      </c>
      <c r="J35" s="21">
        <v>1.3844529999999999</v>
      </c>
      <c r="K35" s="21">
        <v>137.45809527607099</v>
      </c>
      <c r="L35" s="9"/>
    </row>
    <row r="36" spans="1:12" x14ac:dyDescent="0.2">
      <c r="A36" s="18" t="s">
        <v>85</v>
      </c>
      <c r="B36" s="18" t="s">
        <v>86</v>
      </c>
      <c r="C36" s="19">
        <v>182348</v>
      </c>
      <c r="D36" s="21">
        <v>171.22222199999999</v>
      </c>
      <c r="E36" s="21">
        <v>0.67164100000000004</v>
      </c>
      <c r="F36" s="21">
        <v>1.660609</v>
      </c>
      <c r="G36" s="21">
        <v>180.794029850746</v>
      </c>
      <c r="H36" s="21">
        <v>377.33333299999998</v>
      </c>
      <c r="I36" s="21">
        <v>0.85483799999999999</v>
      </c>
      <c r="J36" s="21">
        <v>1.3928149999999999</v>
      </c>
      <c r="K36" s="21">
        <v>135.68299764428701</v>
      </c>
      <c r="L36" s="9"/>
    </row>
    <row r="37" spans="1:12" x14ac:dyDescent="0.2">
      <c r="A37" s="18" t="s">
        <v>87</v>
      </c>
      <c r="B37" s="18" t="s">
        <v>88</v>
      </c>
      <c r="C37" s="19">
        <v>154549</v>
      </c>
      <c r="D37" s="21">
        <v>174.91666599999999</v>
      </c>
      <c r="E37" s="21">
        <v>0</v>
      </c>
      <c r="F37" s="21">
        <v>1.3234870000000001</v>
      </c>
      <c r="G37" s="21">
        <v>90.165040495474003</v>
      </c>
      <c r="H37" s="21">
        <v>230.41666599999999</v>
      </c>
      <c r="I37" s="21">
        <v>0</v>
      </c>
      <c r="J37" s="21">
        <v>1.192043</v>
      </c>
      <c r="K37" s="21">
        <v>77.235312839059603</v>
      </c>
      <c r="L37" s="9"/>
    </row>
    <row r="38" spans="1:12" x14ac:dyDescent="0.2">
      <c r="A38" s="18" t="s">
        <v>89</v>
      </c>
      <c r="B38" s="18" t="s">
        <v>90</v>
      </c>
      <c r="C38" s="19">
        <v>39663</v>
      </c>
      <c r="D38" s="21">
        <v>110.45</v>
      </c>
      <c r="E38" s="21">
        <v>0</v>
      </c>
      <c r="F38" s="21">
        <v>1.7428699999999999</v>
      </c>
      <c r="G38" s="21">
        <v>201.74795835219501</v>
      </c>
      <c r="H38" s="21">
        <v>109</v>
      </c>
      <c r="I38" s="21">
        <v>0</v>
      </c>
      <c r="J38" s="21">
        <v>1.2912840000000001</v>
      </c>
      <c r="K38" s="21">
        <v>95.104188073394397</v>
      </c>
      <c r="L38" s="9"/>
    </row>
    <row r="39" spans="1:12" x14ac:dyDescent="0.2">
      <c r="A39" s="18" t="s">
        <v>91</v>
      </c>
      <c r="B39" s="18" t="s">
        <v>92</v>
      </c>
      <c r="C39" s="19">
        <v>235124</v>
      </c>
      <c r="D39" s="21">
        <v>402.4</v>
      </c>
      <c r="E39" s="21">
        <v>0</v>
      </c>
      <c r="F39" s="21">
        <v>2.1426440000000002</v>
      </c>
      <c r="G39" s="21">
        <v>205.52299867461801</v>
      </c>
      <c r="H39" s="21">
        <v>942</v>
      </c>
      <c r="I39" s="21">
        <v>0</v>
      </c>
      <c r="J39" s="21">
        <v>2.153149</v>
      </c>
      <c r="K39" s="21">
        <v>238.87929582448601</v>
      </c>
      <c r="L39" s="9"/>
    </row>
    <row r="40" spans="1:12" x14ac:dyDescent="0.2">
      <c r="A40" s="18" t="s">
        <v>93</v>
      </c>
      <c r="B40" s="18" t="s">
        <v>88</v>
      </c>
      <c r="C40" s="19">
        <v>209239</v>
      </c>
      <c r="D40" s="21">
        <v>942.25</v>
      </c>
      <c r="E40" s="21">
        <v>0.46160000000000001</v>
      </c>
      <c r="F40" s="21">
        <v>2.7088519999999998</v>
      </c>
      <c r="G40" s="20">
        <v>316.010605819403</v>
      </c>
      <c r="H40" s="20">
        <v>4241.75</v>
      </c>
      <c r="I40" s="21">
        <v>0.50036499999999995</v>
      </c>
      <c r="J40" s="21">
        <v>2.1881490000000001</v>
      </c>
      <c r="K40" s="21">
        <v>187.570804895778</v>
      </c>
      <c r="L40" s="9"/>
    </row>
    <row r="41" spans="1:12" x14ac:dyDescent="0.2">
      <c r="A41" s="18" t="s">
        <v>94</v>
      </c>
      <c r="B41" s="18" t="s">
        <v>88</v>
      </c>
      <c r="C41" s="19">
        <v>189655</v>
      </c>
      <c r="D41" s="20">
        <v>2077.6666660000001</v>
      </c>
      <c r="E41" s="21">
        <v>0.58311199999999996</v>
      </c>
      <c r="F41" s="21">
        <v>3.8311000000000002</v>
      </c>
      <c r="G41" s="19">
        <v>328.68664407187498</v>
      </c>
      <c r="H41" s="19">
        <v>4575</v>
      </c>
      <c r="I41" s="21">
        <v>0.62133700000000003</v>
      </c>
      <c r="J41" s="21">
        <v>2.8360470000000002</v>
      </c>
      <c r="K41" s="21">
        <v>248.32206520947099</v>
      </c>
      <c r="L41" s="9"/>
    </row>
    <row r="42" spans="1:12" x14ac:dyDescent="0.2">
      <c r="A42" s="18" t="s">
        <v>95</v>
      </c>
      <c r="B42" s="18" t="s">
        <v>96</v>
      </c>
      <c r="C42" s="19">
        <v>206951</v>
      </c>
      <c r="D42" s="21">
        <v>931.39393900000005</v>
      </c>
      <c r="E42" s="21">
        <v>0.66801299999999997</v>
      </c>
      <c r="F42" s="21">
        <v>3.7618749999999999</v>
      </c>
      <c r="G42" s="20">
        <v>359.93114068193597</v>
      </c>
      <c r="H42" s="20">
        <v>2664.030303</v>
      </c>
      <c r="I42" s="21">
        <v>0.75873999999999997</v>
      </c>
      <c r="J42" s="21">
        <v>3.4023289999999999</v>
      </c>
      <c r="K42" s="21">
        <v>262.45913437147999</v>
      </c>
      <c r="L42" s="9"/>
    </row>
    <row r="43" spans="1:12" x14ac:dyDescent="0.2">
      <c r="A43" s="18" t="s">
        <v>97</v>
      </c>
      <c r="B43" s="18" t="s">
        <v>98</v>
      </c>
      <c r="C43" s="19">
        <v>206795</v>
      </c>
      <c r="D43" s="21">
        <v>33.176470000000002</v>
      </c>
      <c r="E43" s="21">
        <v>0</v>
      </c>
      <c r="F43" s="21">
        <v>1.189716</v>
      </c>
      <c r="G43" s="21">
        <v>134.44104609928999</v>
      </c>
      <c r="H43" s="21">
        <v>49.294117</v>
      </c>
      <c r="I43" s="21">
        <v>0</v>
      </c>
      <c r="J43" s="21">
        <v>1.109785</v>
      </c>
      <c r="K43" s="21">
        <v>98.8442362768496</v>
      </c>
      <c r="L43" s="9"/>
    </row>
    <row r="44" spans="1:12" x14ac:dyDescent="0.2">
      <c r="A44" s="18" t="s">
        <v>99</v>
      </c>
      <c r="B44" s="18" t="s">
        <v>92</v>
      </c>
      <c r="C44" s="19">
        <v>181824</v>
      </c>
      <c r="D44" s="21">
        <v>280.5</v>
      </c>
      <c r="E44" s="21">
        <v>0.25</v>
      </c>
      <c r="F44" s="21">
        <v>1.4019600000000001</v>
      </c>
      <c r="G44" s="21">
        <v>157.51834893048101</v>
      </c>
      <c r="H44" s="21">
        <v>388.0625</v>
      </c>
      <c r="I44" s="21">
        <v>0.36363600000000001</v>
      </c>
      <c r="J44" s="21">
        <v>1.3459490000000001</v>
      </c>
      <c r="K44" s="21">
        <v>149.32755194073101</v>
      </c>
      <c r="L44" s="9"/>
    </row>
    <row r="45" spans="1:12" x14ac:dyDescent="0.2">
      <c r="A45" s="18" t="s">
        <v>100</v>
      </c>
      <c r="B45" s="18" t="s">
        <v>101</v>
      </c>
      <c r="C45" s="19">
        <v>112765</v>
      </c>
      <c r="D45" s="19">
        <v>1089</v>
      </c>
      <c r="E45" s="21">
        <v>0.43154300000000001</v>
      </c>
      <c r="F45" s="21">
        <v>2.6573000000000002</v>
      </c>
      <c r="G45" s="20">
        <v>322.25250321395703</v>
      </c>
      <c r="H45" s="20">
        <v>4615.2</v>
      </c>
      <c r="I45" s="21">
        <v>0.39350299999999999</v>
      </c>
      <c r="J45" s="21">
        <v>1.960261</v>
      </c>
      <c r="K45" s="21">
        <v>184.200537788178</v>
      </c>
      <c r="L45" s="9"/>
    </row>
    <row r="46" spans="1:12" x14ac:dyDescent="0.2">
      <c r="A46" s="18" t="s">
        <v>102</v>
      </c>
      <c r="B46" s="18" t="s">
        <v>103</v>
      </c>
      <c r="C46" s="19">
        <v>4264</v>
      </c>
      <c r="D46" s="21">
        <v>153</v>
      </c>
      <c r="E46" s="21">
        <v>0</v>
      </c>
      <c r="F46" s="21">
        <v>1.3921559999999999</v>
      </c>
      <c r="G46" s="19">
        <v>83.776013071895406</v>
      </c>
      <c r="H46" s="19">
        <v>1422</v>
      </c>
      <c r="I46" s="21">
        <v>0</v>
      </c>
      <c r="J46" s="21">
        <v>1.2496480000000001</v>
      </c>
      <c r="K46" s="21">
        <v>93.320351617440195</v>
      </c>
      <c r="L46" s="9"/>
    </row>
    <row r="47" spans="1:12" x14ac:dyDescent="0.2">
      <c r="A47" s="18" t="s">
        <v>104</v>
      </c>
      <c r="B47" s="18" t="s">
        <v>105</v>
      </c>
      <c r="C47" s="19">
        <v>64098</v>
      </c>
      <c r="D47" s="21">
        <v>251.33333300000001</v>
      </c>
      <c r="E47" s="21">
        <v>0</v>
      </c>
      <c r="F47" s="21">
        <v>1.2506630000000001</v>
      </c>
      <c r="G47" s="21">
        <v>85.081445623342105</v>
      </c>
      <c r="H47" s="21">
        <v>139.16666599999999</v>
      </c>
      <c r="I47" s="21">
        <v>0</v>
      </c>
      <c r="J47" s="21">
        <v>1.1437120000000001</v>
      </c>
      <c r="K47" s="21">
        <v>67.044562874251397</v>
      </c>
      <c r="L47" s="9"/>
    </row>
    <row r="48" spans="1:12" x14ac:dyDescent="0.2">
      <c r="A48" s="18" t="s">
        <v>106</v>
      </c>
      <c r="B48" s="18" t="s">
        <v>107</v>
      </c>
      <c r="C48" s="19">
        <v>47715</v>
      </c>
      <c r="D48" s="21">
        <v>194.6</v>
      </c>
      <c r="E48" s="21">
        <v>0</v>
      </c>
      <c r="F48" s="21">
        <v>1.3992800000000001</v>
      </c>
      <c r="G48" s="21">
        <v>152.25990750256901</v>
      </c>
      <c r="H48" s="21">
        <v>231.2</v>
      </c>
      <c r="I48" s="21">
        <v>0</v>
      </c>
      <c r="J48" s="21">
        <v>1.2006920000000001</v>
      </c>
      <c r="K48" s="21">
        <v>99.381258650519001</v>
      </c>
      <c r="L48" s="9"/>
    </row>
    <row r="49" spans="1:12" x14ac:dyDescent="0.2">
      <c r="A49" s="18" t="s">
        <v>108</v>
      </c>
      <c r="B49" s="18" t="s">
        <v>86</v>
      </c>
      <c r="C49" s="19">
        <v>29879</v>
      </c>
      <c r="D49" s="21">
        <v>264.66666600000002</v>
      </c>
      <c r="E49" s="21">
        <v>0</v>
      </c>
      <c r="F49" s="21">
        <v>1.6893359999999999</v>
      </c>
      <c r="G49" s="21">
        <v>152.75931989924399</v>
      </c>
      <c r="H49" s="21">
        <v>686</v>
      </c>
      <c r="I49" s="21">
        <v>0</v>
      </c>
      <c r="J49" s="21">
        <v>1.613216</v>
      </c>
      <c r="K49" s="21">
        <v>111.44144476838299</v>
      </c>
      <c r="L49" s="9"/>
    </row>
    <row r="50" spans="1:12" x14ac:dyDescent="0.2">
      <c r="A50" s="18" t="s">
        <v>109</v>
      </c>
      <c r="B50" s="18" t="s">
        <v>92</v>
      </c>
      <c r="C50" s="19">
        <v>76253</v>
      </c>
      <c r="D50" s="21">
        <v>860.3125</v>
      </c>
      <c r="E50" s="21">
        <v>0</v>
      </c>
      <c r="F50" s="21">
        <v>2.8384299999999998</v>
      </c>
      <c r="G50" s="20">
        <v>260.228742462767</v>
      </c>
      <c r="H50" s="20">
        <v>1206.75</v>
      </c>
      <c r="I50" s="21">
        <v>0</v>
      </c>
      <c r="J50" s="21">
        <v>1.8986430000000001</v>
      </c>
      <c r="K50" s="21">
        <v>154.81007199088401</v>
      </c>
      <c r="L50" s="9"/>
    </row>
    <row r="51" spans="1:12" x14ac:dyDescent="0.2">
      <c r="A51" s="18" t="s">
        <v>110</v>
      </c>
      <c r="B51" s="18" t="s">
        <v>111</v>
      </c>
      <c r="C51" s="19">
        <v>201775</v>
      </c>
      <c r="D51" s="20">
        <v>1695.590909</v>
      </c>
      <c r="E51" s="21">
        <v>0</v>
      </c>
      <c r="F51" s="21">
        <v>3.690239</v>
      </c>
      <c r="G51" s="20">
        <v>188.41500040211201</v>
      </c>
      <c r="H51" s="20">
        <v>2114.9545450000001</v>
      </c>
      <c r="I51" s="21">
        <v>0</v>
      </c>
      <c r="J51" s="21">
        <v>2.1532369999999998</v>
      </c>
      <c r="K51" s="21">
        <v>144.504875454017</v>
      </c>
      <c r="L51" s="9"/>
    </row>
    <row r="52" spans="1:12" x14ac:dyDescent="0.2">
      <c r="A52" s="18" t="s">
        <v>112</v>
      </c>
      <c r="B52" s="18" t="s">
        <v>113</v>
      </c>
      <c r="C52" s="19">
        <v>3343</v>
      </c>
      <c r="D52" s="21">
        <v>136</v>
      </c>
      <c r="E52" s="21">
        <v>0</v>
      </c>
      <c r="F52" s="21">
        <v>1.9375</v>
      </c>
      <c r="G52" s="21">
        <v>344.59716911764701</v>
      </c>
      <c r="H52" s="21">
        <v>668.5</v>
      </c>
      <c r="I52" s="21">
        <v>0</v>
      </c>
      <c r="J52" s="21">
        <v>1.320119</v>
      </c>
      <c r="K52" s="21">
        <v>126.72436050860099</v>
      </c>
      <c r="L52" s="9"/>
    </row>
    <row r="53" spans="1:12" x14ac:dyDescent="0.2">
      <c r="A53" s="18" t="s">
        <v>114</v>
      </c>
      <c r="B53" s="18" t="s">
        <v>113</v>
      </c>
      <c r="C53" s="19">
        <v>2889</v>
      </c>
      <c r="D53" s="21">
        <v>73.5</v>
      </c>
      <c r="E53" s="21">
        <v>0</v>
      </c>
      <c r="F53" s="21">
        <v>1.612244</v>
      </c>
      <c r="G53" s="21">
        <v>162.80687074829899</v>
      </c>
      <c r="H53" s="21">
        <v>484</v>
      </c>
      <c r="I53" s="21">
        <v>0</v>
      </c>
      <c r="J53" s="21">
        <v>1.3522719999999999</v>
      </c>
      <c r="K53" s="21">
        <v>82.084214876033002</v>
      </c>
      <c r="L53" s="9"/>
    </row>
    <row r="54" spans="1:12" ht="15" customHeight="1" x14ac:dyDescent="0.2">
      <c r="A54" s="18" t="s">
        <v>115</v>
      </c>
      <c r="B54" s="18" t="s">
        <v>113</v>
      </c>
      <c r="C54" s="19">
        <v>29511</v>
      </c>
      <c r="D54" s="21">
        <v>882.5</v>
      </c>
      <c r="E54" s="21">
        <v>0.47012500000000002</v>
      </c>
      <c r="F54" s="21">
        <v>2.452124</v>
      </c>
      <c r="G54" s="19">
        <v>345.93806798866802</v>
      </c>
      <c r="H54" s="19">
        <v>4519</v>
      </c>
      <c r="I54" s="21">
        <v>0.51119199999999998</v>
      </c>
      <c r="J54" s="21">
        <v>2.240761</v>
      </c>
      <c r="K54" s="21">
        <v>197.407934277495</v>
      </c>
      <c r="L54" s="9"/>
    </row>
    <row r="55" spans="1:12" x14ac:dyDescent="0.2">
      <c r="A55" s="18" t="s">
        <v>116</v>
      </c>
      <c r="B55" s="18" t="s">
        <v>117</v>
      </c>
      <c r="C55" s="19">
        <v>63937</v>
      </c>
      <c r="D55" s="20">
        <v>2522.6666660000001</v>
      </c>
      <c r="E55" s="21">
        <v>0</v>
      </c>
      <c r="F55" s="21">
        <v>2.8668070000000001</v>
      </c>
      <c r="G55" s="19">
        <v>292.60087869978798</v>
      </c>
      <c r="H55" s="20">
        <v>2826.6666660000001</v>
      </c>
      <c r="I55" s="21">
        <v>0</v>
      </c>
      <c r="J55" s="21">
        <v>1.770165</v>
      </c>
      <c r="K55" s="21">
        <v>161.504116745283</v>
      </c>
      <c r="L55" s="9"/>
    </row>
    <row r="56" spans="1:12" x14ac:dyDescent="0.2">
      <c r="A56" s="18" t="s">
        <v>118</v>
      </c>
      <c r="B56" s="18" t="s">
        <v>103</v>
      </c>
      <c r="C56" s="19">
        <v>1230</v>
      </c>
      <c r="D56" s="21">
        <v>79</v>
      </c>
      <c r="E56" s="21">
        <v>0</v>
      </c>
      <c r="F56" s="21">
        <v>1.544303</v>
      </c>
      <c r="G56" s="21">
        <v>121.10582278481</v>
      </c>
      <c r="H56" s="21">
        <v>403</v>
      </c>
      <c r="I56" s="21">
        <v>0</v>
      </c>
      <c r="J56" s="21">
        <v>1.2928029999999999</v>
      </c>
      <c r="K56" s="21">
        <v>97.003449131513605</v>
      </c>
      <c r="L56" s="9"/>
    </row>
    <row r="57" spans="1:12" x14ac:dyDescent="0.2">
      <c r="A57" s="18" t="s">
        <v>119</v>
      </c>
      <c r="B57" s="18" t="s">
        <v>113</v>
      </c>
      <c r="C57" s="19">
        <v>51114</v>
      </c>
      <c r="D57" s="21">
        <v>417.5</v>
      </c>
      <c r="E57" s="21">
        <v>0</v>
      </c>
      <c r="F57" s="21">
        <v>1.633532</v>
      </c>
      <c r="G57" s="20">
        <v>239.672359281437</v>
      </c>
      <c r="H57" s="20">
        <v>3644.5</v>
      </c>
      <c r="I57" s="21">
        <v>0</v>
      </c>
      <c r="J57" s="21">
        <v>1.635478</v>
      </c>
      <c r="K57" s="21">
        <v>268.729445740156</v>
      </c>
      <c r="L57" s="9"/>
    </row>
    <row r="58" spans="1:12" x14ac:dyDescent="0.2">
      <c r="A58" s="18" t="s">
        <v>120</v>
      </c>
      <c r="B58" s="18" t="s">
        <v>103</v>
      </c>
      <c r="C58" s="19">
        <v>1948</v>
      </c>
      <c r="D58" s="21">
        <v>643</v>
      </c>
      <c r="E58" s="21">
        <v>0</v>
      </c>
      <c r="F58" s="21">
        <v>3.065318</v>
      </c>
      <c r="G58" s="21">
        <v>227.20525660964199</v>
      </c>
      <c r="H58" s="21">
        <v>530</v>
      </c>
      <c r="I58" s="21">
        <v>0</v>
      </c>
      <c r="J58" s="21">
        <v>1.5245280000000001</v>
      </c>
      <c r="K58" s="21">
        <v>94.543999999999997</v>
      </c>
      <c r="L58" s="9"/>
    </row>
    <row r="59" spans="1:12" x14ac:dyDescent="0.2">
      <c r="A59" s="18" t="s">
        <v>121</v>
      </c>
      <c r="B59" s="18" t="s">
        <v>103</v>
      </c>
      <c r="C59" s="19">
        <v>24327</v>
      </c>
      <c r="D59" s="21">
        <v>31</v>
      </c>
      <c r="E59" s="21">
        <v>0</v>
      </c>
      <c r="F59" s="21">
        <v>1.5161290000000001</v>
      </c>
      <c r="G59" s="21">
        <v>179.150322580645</v>
      </c>
      <c r="H59" s="21">
        <v>33</v>
      </c>
      <c r="I59" s="21">
        <v>0</v>
      </c>
      <c r="J59" s="21">
        <v>1.0909089999999999</v>
      </c>
      <c r="K59" s="21">
        <v>111.91454545454501</v>
      </c>
      <c r="L59" s="9"/>
    </row>
    <row r="60" spans="1:12" x14ac:dyDescent="0.2">
      <c r="A60" s="18" t="s">
        <v>122</v>
      </c>
      <c r="B60" s="18" t="s">
        <v>103</v>
      </c>
      <c r="C60" s="19">
        <v>1331</v>
      </c>
      <c r="D60" s="21">
        <v>60</v>
      </c>
      <c r="E60" s="21">
        <v>0</v>
      </c>
      <c r="F60" s="21">
        <v>1.3</v>
      </c>
      <c r="G60" s="21">
        <v>107.812833333333</v>
      </c>
      <c r="H60" s="21">
        <v>445</v>
      </c>
      <c r="I60" s="21">
        <v>0</v>
      </c>
      <c r="J60" s="21">
        <v>1.2606740000000001</v>
      </c>
      <c r="K60" s="21">
        <v>128.174719101123</v>
      </c>
      <c r="L60" s="9"/>
    </row>
    <row r="61" spans="1:12" x14ac:dyDescent="0.2">
      <c r="A61" s="18" t="s">
        <v>123</v>
      </c>
      <c r="B61" s="18" t="s">
        <v>103</v>
      </c>
      <c r="C61" s="19">
        <v>41026</v>
      </c>
      <c r="D61" s="19">
        <v>2856</v>
      </c>
      <c r="E61" s="21">
        <v>0</v>
      </c>
      <c r="F61" s="21">
        <v>2.7373940000000001</v>
      </c>
      <c r="G61" s="19">
        <v>268.68190476190398</v>
      </c>
      <c r="H61" s="19">
        <v>3961</v>
      </c>
      <c r="I61" s="21">
        <v>0</v>
      </c>
      <c r="J61" s="21">
        <v>1.781873</v>
      </c>
      <c r="K61" s="21">
        <v>167.710464529159</v>
      </c>
      <c r="L61" s="9"/>
    </row>
    <row r="62" spans="1:12" x14ac:dyDescent="0.2">
      <c r="A62" s="18" t="s">
        <v>124</v>
      </c>
      <c r="B62" s="18" t="s">
        <v>103</v>
      </c>
      <c r="C62" s="21">
        <v>677</v>
      </c>
      <c r="D62" s="21">
        <v>37</v>
      </c>
      <c r="E62" s="21">
        <v>0</v>
      </c>
      <c r="F62" s="21">
        <v>1.5675669999999999</v>
      </c>
      <c r="G62" s="21">
        <v>200.175675675675</v>
      </c>
      <c r="H62" s="21">
        <v>282</v>
      </c>
      <c r="I62" s="21">
        <v>0</v>
      </c>
      <c r="J62" s="21">
        <v>1.3723399999999999</v>
      </c>
      <c r="K62" s="21">
        <v>87.296737588652405</v>
      </c>
      <c r="L62" s="9"/>
    </row>
    <row r="63" spans="1:12" x14ac:dyDescent="0.2">
      <c r="A63" s="18" t="s">
        <v>125</v>
      </c>
      <c r="B63" s="18" t="s">
        <v>103</v>
      </c>
      <c r="C63" s="19">
        <v>2565</v>
      </c>
      <c r="D63" s="21">
        <v>133</v>
      </c>
      <c r="E63" s="21">
        <v>0</v>
      </c>
      <c r="F63" s="21">
        <v>1.5112779999999999</v>
      </c>
      <c r="G63" s="19">
        <v>182.19827067669101</v>
      </c>
      <c r="H63" s="19">
        <v>1040</v>
      </c>
      <c r="I63" s="21">
        <v>0</v>
      </c>
      <c r="J63" s="21">
        <v>1.4</v>
      </c>
      <c r="K63" s="21">
        <v>140.257423076923</v>
      </c>
      <c r="L63" s="9"/>
    </row>
    <row r="64" spans="1:12" x14ac:dyDescent="0.2">
      <c r="A64" s="18" t="s">
        <v>126</v>
      </c>
      <c r="B64" s="18" t="s">
        <v>103</v>
      </c>
      <c r="C64" s="19">
        <v>49184</v>
      </c>
      <c r="D64" s="19">
        <v>3837</v>
      </c>
      <c r="E64" s="21">
        <v>0.35192000000000001</v>
      </c>
      <c r="F64" s="21">
        <v>1.917643</v>
      </c>
      <c r="G64" s="19">
        <v>639.34590826166198</v>
      </c>
      <c r="H64" s="19">
        <v>5881</v>
      </c>
      <c r="I64" s="21">
        <v>0.29194999999999999</v>
      </c>
      <c r="J64" s="21">
        <v>1.985036</v>
      </c>
      <c r="K64" s="21">
        <v>830.65036728447501</v>
      </c>
      <c r="L64" s="9"/>
    </row>
    <row r="65" spans="1:12" x14ac:dyDescent="0.2">
      <c r="A65" s="18" t="s">
        <v>127</v>
      </c>
      <c r="B65" s="18" t="s">
        <v>113</v>
      </c>
      <c r="C65" s="19">
        <v>35589</v>
      </c>
      <c r="D65" s="21">
        <v>413.5</v>
      </c>
      <c r="E65" s="21">
        <v>0</v>
      </c>
      <c r="F65" s="21">
        <v>1.784764</v>
      </c>
      <c r="G65" s="20">
        <v>184.16796856106399</v>
      </c>
      <c r="H65" s="20">
        <v>2814.5</v>
      </c>
      <c r="I65" s="21">
        <v>0</v>
      </c>
      <c r="J65" s="21">
        <v>1.6125419999999999</v>
      </c>
      <c r="K65" s="21">
        <v>130.76623911884801</v>
      </c>
      <c r="L65" s="9"/>
    </row>
    <row r="66" spans="1:12" ht="26.25" customHeight="1" x14ac:dyDescent="0.2">
      <c r="A66" s="8" t="s">
        <v>25</v>
      </c>
      <c r="B66" s="23" t="s">
        <v>128</v>
      </c>
      <c r="C66" s="24">
        <v>703528</v>
      </c>
      <c r="D66" s="26">
        <v>131.47732600000001</v>
      </c>
      <c r="E66" s="26">
        <v>0.34142899999999998</v>
      </c>
      <c r="F66" s="26">
        <v>2.5845630000000002</v>
      </c>
      <c r="G66" s="26">
        <v>207.236258055147</v>
      </c>
      <c r="H66" s="26">
        <v>360.14081099999999</v>
      </c>
      <c r="I66" s="26">
        <v>0.33377200000000001</v>
      </c>
      <c r="J66" s="26">
        <v>1.893319</v>
      </c>
      <c r="K66" s="27">
        <v>141.326088310724</v>
      </c>
      <c r="L66" s="9"/>
    </row>
  </sheetData>
  <mergeCells count="4">
    <mergeCell ref="A1:A2"/>
    <mergeCell ref="B1:C1"/>
    <mergeCell ref="D1:G1"/>
    <mergeCell ref="H1:K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会员健康度体检表（所有）</vt:lpstr>
      <vt:lpstr>会员健康度体检表（无注册会员情况）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bozhang yao</dc:creator>
  <cp:lastModifiedBy>bozhang yao</cp:lastModifiedBy>
  <dcterms:created xsi:type="dcterms:W3CDTF">2015-06-05T18:19:34Z</dcterms:created>
  <dcterms:modified xsi:type="dcterms:W3CDTF">2019-11-17T12:09:03Z</dcterms:modified>
</cp:coreProperties>
</file>