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yaoki\Desktop\docker\pharm\"/>
    </mc:Choice>
  </mc:AlternateContent>
  <xr:revisionPtr revIDLastSave="0" documentId="13_ncr:1_{77AD3689-4523-4FC1-B773-3739203B865F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課題1" sheetId="1" r:id="rId1"/>
    <sheet name="課題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D17" i="1"/>
  <c r="D20" i="1" s="1"/>
  <c r="E17" i="1"/>
  <c r="D18" i="1"/>
  <c r="E18" i="1"/>
  <c r="D19" i="1"/>
  <c r="E19" i="1"/>
  <c r="E20" i="1"/>
  <c r="C17" i="1"/>
  <c r="C16" i="1"/>
  <c r="C18" i="1" s="1"/>
  <c r="C19" i="1" s="1"/>
  <c r="C20" i="1" l="1"/>
</calcChain>
</file>

<file path=xl/sharedStrings.xml><?xml version="1.0" encoding="utf-8"?>
<sst xmlns="http://schemas.openxmlformats.org/spreadsheetml/2006/main" count="17" uniqueCount="14">
  <si>
    <t>課題1</t>
    <rPh sb="0" eb="2">
      <t>カダイ</t>
    </rPh>
    <phoneticPr fontId="2"/>
  </si>
  <si>
    <t>学生A</t>
    <rPh sb="0" eb="2">
      <t>ガクセイ</t>
    </rPh>
    <phoneticPr fontId="2"/>
  </si>
  <si>
    <t>学生B</t>
    <rPh sb="0" eb="2">
      <t>ガクセイ</t>
    </rPh>
    <phoneticPr fontId="2"/>
  </si>
  <si>
    <t>学生C</t>
    <rPh sb="0" eb="2">
      <t>ガクセイ</t>
    </rPh>
    <phoneticPr fontId="2"/>
  </si>
  <si>
    <t>課題2</t>
    <rPh sb="0" eb="2">
      <t>カダイ</t>
    </rPh>
    <phoneticPr fontId="2"/>
  </si>
  <si>
    <t>試行(回)</t>
    <rPh sb="0" eb="2">
      <t>シコウ</t>
    </rPh>
    <rPh sb="3" eb="4">
      <t>カイ</t>
    </rPh>
    <phoneticPr fontId="2"/>
  </si>
  <si>
    <t>容量(μl)</t>
    <rPh sb="0" eb="2">
      <t>ヨウリョウ</t>
    </rPh>
    <phoneticPr fontId="2"/>
  </si>
  <si>
    <t>average</t>
    <phoneticPr fontId="2"/>
  </si>
  <si>
    <t>SD</t>
    <phoneticPr fontId="2"/>
  </si>
  <si>
    <t>絶対誤差</t>
    <rPh sb="0" eb="4">
      <t>ゼッタイゴサ</t>
    </rPh>
    <phoneticPr fontId="2"/>
  </si>
  <si>
    <t>相対誤差</t>
    <rPh sb="0" eb="4">
      <t>ソウタイゴサ</t>
    </rPh>
    <phoneticPr fontId="2"/>
  </si>
  <si>
    <t>CV</t>
    <phoneticPr fontId="2"/>
  </si>
  <si>
    <t>Concentration(mg/ml)</t>
    <phoneticPr fontId="2"/>
  </si>
  <si>
    <t>吸光度</t>
    <rPh sb="0" eb="3">
      <t>キュウコウド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</si>
</sst>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9" formatCode="0.0"/>
    <numFmt numFmtId="181" formatCode="0.000"/>
    <numFmt numFmtId="187" formatCode="0.0%"/>
  </numFmts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0" fontId="0" fillId="0" borderId="1" xfId="0" applyBorder="1"/>
    <xf numFmtId="181" fontId="0" fillId="0" borderId="1" xfId="0" applyNumberFormat="1" applyBorder="1"/>
    <xf numFmtId="0" fontId="0" fillId="0" borderId="3" xfId="0" applyBorder="1"/>
    <xf numFmtId="181" fontId="0" fillId="0" borderId="3" xfId="0" applyNumberFormat="1" applyBorder="1"/>
    <xf numFmtId="0" fontId="0" fillId="0" borderId="2" xfId="0" applyBorder="1"/>
    <xf numFmtId="0" fontId="0" fillId="0" borderId="0" xfId="0" applyBorder="1"/>
    <xf numFmtId="181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 applyBorder="1"/>
    <xf numFmtId="0" fontId="0" fillId="0" borderId="0" xfId="0" applyBorder="1" applyAlignment="1"/>
    <xf numFmtId="9" fontId="0" fillId="0" borderId="0" xfId="1" applyFont="1" applyBorder="1" applyAlignment="1"/>
    <xf numFmtId="0" fontId="0" fillId="0" borderId="1" xfId="0" applyBorder="1" applyAlignment="1"/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9" fontId="0" fillId="0" borderId="13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9" fontId="0" fillId="0" borderId="10" xfId="0" applyNumberFormat="1" applyBorder="1" applyAlignment="1">
      <alignment horizontal="center" vertical="center"/>
    </xf>
    <xf numFmtId="179" fontId="0" fillId="0" borderId="11" xfId="0" applyNumberFormat="1" applyBorder="1" applyAlignment="1">
      <alignment horizontal="center" vertical="center"/>
    </xf>
    <xf numFmtId="187" fontId="0" fillId="0" borderId="1" xfId="1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EFF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100" b="0" baseline="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容量検定</a:t>
            </a:r>
            <a:endParaRPr lang="ja-JP" sz="1100" b="0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c:rich>
      </c:tx>
      <c:layout>
        <c:manualLayout>
          <c:xMode val="edge"/>
          <c:yMode val="edge"/>
          <c:x val="0.41557818361710019"/>
          <c:y val="0.119133574007220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5"/>
                  </a:gs>
                  <a:gs pos="49000">
                    <a:schemeClr val="accent5">
                      <a:lumMod val="40000"/>
                      <a:lumOff val="60000"/>
                    </a:schemeClr>
                  </a:gs>
                  <a:gs pos="59000">
                    <a:schemeClr val="accent5">
                      <a:lumMod val="40000"/>
                      <a:lumOff val="60000"/>
                    </a:schemeClr>
                  </a:gs>
                  <a:gs pos="100000">
                    <a:schemeClr val="accent5"/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5A1-488D-9006-BAB7C7AFAE16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rgbClr val="FFFF00"/>
                  </a:gs>
                  <a:gs pos="49000">
                    <a:srgbClr val="FEFFE5"/>
                  </a:gs>
                  <a:gs pos="59000">
                    <a:srgbClr val="FEFFE5"/>
                  </a:gs>
                  <a:gs pos="100000">
                    <a:srgbClr val="FFFF00"/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5A1-488D-9006-BAB7C7AFAE16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6"/>
                  </a:gs>
                  <a:gs pos="49000">
                    <a:schemeClr val="accent6">
                      <a:lumMod val="20000"/>
                      <a:lumOff val="80000"/>
                    </a:schemeClr>
                  </a:gs>
                  <a:gs pos="59000">
                    <a:schemeClr val="accent6">
                      <a:lumMod val="20000"/>
                      <a:lumOff val="80000"/>
                    </a:schemeClr>
                  </a:gs>
                  <a:gs pos="100000">
                    <a:schemeClr val="accent6"/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A1-488D-9006-BAB7C7AFAE16}"/>
              </c:ext>
            </c:extLst>
          </c:dPt>
          <c:errBars>
            <c:errBarType val="both"/>
            <c:errValType val="cust"/>
            <c:noEndCap val="0"/>
            <c:plus>
              <c:numRef>
                <c:f>課題1!$C$17:$E$17</c:f>
                <c:numCache>
                  <c:formatCode>General</c:formatCode>
                  <c:ptCount val="3"/>
                  <c:pt idx="0">
                    <c:v>15.36939238298711</c:v>
                  </c:pt>
                  <c:pt idx="1">
                    <c:v>1.6589487970130727</c:v>
                  </c:pt>
                  <c:pt idx="2">
                    <c:v>38.328266331781762</c:v>
                  </c:pt>
                </c:numCache>
              </c:numRef>
            </c:plus>
            <c:minus>
              <c:numRef>
                <c:f>課題1!$C$17:$E$17</c:f>
                <c:numCache>
                  <c:formatCode>General</c:formatCode>
                  <c:ptCount val="3"/>
                  <c:pt idx="0">
                    <c:v>15.36939238298711</c:v>
                  </c:pt>
                  <c:pt idx="1">
                    <c:v>1.6589487970130727</c:v>
                  </c:pt>
                  <c:pt idx="2">
                    <c:v>38.328266331781762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課題1!$C$15:$E$15</c:f>
              <c:strCache>
                <c:ptCount val="3"/>
                <c:pt idx="0">
                  <c:v>学生A</c:v>
                </c:pt>
                <c:pt idx="1">
                  <c:v>学生B</c:v>
                </c:pt>
                <c:pt idx="2">
                  <c:v>学生C</c:v>
                </c:pt>
              </c:strCache>
            </c:strRef>
          </c:cat>
          <c:val>
            <c:numRef>
              <c:f>課題1!$C$16:$E$16</c:f>
              <c:numCache>
                <c:formatCode>0.0</c:formatCode>
                <c:ptCount val="3"/>
                <c:pt idx="0">
                  <c:v>178.34</c:v>
                </c:pt>
                <c:pt idx="1">
                  <c:v>200.69</c:v>
                </c:pt>
                <c:pt idx="2">
                  <c:v>209.24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1-488D-9006-BAB7C7AFA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-24"/>
        <c:axId val="1862445791"/>
        <c:axId val="1860248079"/>
      </c:barChart>
      <c:catAx>
        <c:axId val="1862445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0248079"/>
        <c:crosses val="autoZero"/>
        <c:auto val="1"/>
        <c:lblAlgn val="ctr"/>
        <c:lblOffset val="100"/>
        <c:noMultiLvlLbl val="0"/>
      </c:catAx>
      <c:valAx>
        <c:axId val="1860248079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1100" b="1" baseline="0">
                    <a:solidFill>
                      <a:schemeClr val="tx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</a:rPr>
                  <a:t>測定値（</a:t>
                </a:r>
                <a:r>
                  <a:rPr lang="en-US" sz="1100" b="1" baseline="0">
                    <a:solidFill>
                      <a:schemeClr val="tx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</a:rPr>
                  <a:t>μL</a:t>
                </a:r>
                <a:r>
                  <a:rPr lang="ja-JP" sz="1100" b="1" baseline="0">
                    <a:solidFill>
                      <a:schemeClr val="tx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0.3852934529017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285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244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7071873591558626"/>
          <c:y val="0.12693140794223826"/>
          <c:w val="0.13163816644131604"/>
          <c:h val="0.18276301202421899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100" b="1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容量検定</a:t>
            </a:r>
            <a:endParaRPr lang="ja-JP" sz="1100" b="1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c:rich>
      </c:tx>
      <c:layout>
        <c:manualLayout>
          <c:xMode val="edge"/>
          <c:yMode val="edge"/>
          <c:x val="0.4539725989748663"/>
          <c:y val="3.9711191335740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DC5-44DB-AA44-ABABEA3687EE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DC5-44DB-AA44-ABABEA3687EE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DC5-44DB-AA44-ABABEA3687EE}"/>
              </c:ext>
            </c:extLst>
          </c:dPt>
          <c:errBars>
            <c:errBarType val="plus"/>
            <c:errValType val="cust"/>
            <c:noEndCap val="0"/>
            <c:plus>
              <c:numRef>
                <c:f>課題1!$C$17:$E$17</c:f>
                <c:numCache>
                  <c:formatCode>General</c:formatCode>
                  <c:ptCount val="3"/>
                  <c:pt idx="0">
                    <c:v>15.36939238298711</c:v>
                  </c:pt>
                  <c:pt idx="1">
                    <c:v>1.6589487970130727</c:v>
                  </c:pt>
                  <c:pt idx="2">
                    <c:v>38.328266331781762</c:v>
                  </c:pt>
                </c:numCache>
              </c:numRef>
            </c:plus>
            <c:minus>
              <c:numRef>
                <c:f>課題1!$C$17:$E$17</c:f>
                <c:numCache>
                  <c:formatCode>General</c:formatCode>
                  <c:ptCount val="3"/>
                  <c:pt idx="0">
                    <c:v>15.36939238298711</c:v>
                  </c:pt>
                  <c:pt idx="1">
                    <c:v>1.6589487970130727</c:v>
                  </c:pt>
                  <c:pt idx="2">
                    <c:v>38.328266331781762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課題1!$C$15:$E$15</c:f>
              <c:strCache>
                <c:ptCount val="3"/>
                <c:pt idx="0">
                  <c:v>学生A</c:v>
                </c:pt>
                <c:pt idx="1">
                  <c:v>学生B</c:v>
                </c:pt>
                <c:pt idx="2">
                  <c:v>学生C</c:v>
                </c:pt>
              </c:strCache>
            </c:strRef>
          </c:cat>
          <c:val>
            <c:numRef>
              <c:f>課題1!$C$16:$E$16</c:f>
              <c:numCache>
                <c:formatCode>0.0</c:formatCode>
                <c:ptCount val="3"/>
                <c:pt idx="0">
                  <c:v>178.34</c:v>
                </c:pt>
                <c:pt idx="1">
                  <c:v>200.69</c:v>
                </c:pt>
                <c:pt idx="2">
                  <c:v>209.24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C5-44DB-AA44-ABABEA368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62445791"/>
        <c:axId val="1860248079"/>
      </c:barChart>
      <c:catAx>
        <c:axId val="186244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0248079"/>
        <c:crosses val="autoZero"/>
        <c:auto val="1"/>
        <c:lblAlgn val="ctr"/>
        <c:lblOffset val="100"/>
        <c:noMultiLvlLbl val="0"/>
      </c:catAx>
      <c:valAx>
        <c:axId val="1860248079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1100" b="1" baseline="0">
                    <a:solidFill>
                      <a:schemeClr val="tx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</a:rPr>
                  <a:t>測定値（</a:t>
                </a:r>
                <a:r>
                  <a:rPr lang="en-US" sz="1100" b="1" baseline="0">
                    <a:solidFill>
                      <a:schemeClr val="tx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</a:rPr>
                  <a:t>μL</a:t>
                </a:r>
                <a:r>
                  <a:rPr lang="ja-JP" sz="1100" b="1" baseline="0">
                    <a:solidFill>
                      <a:schemeClr val="tx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0.3852934529017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244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solidFill>
                  <a:schemeClr val="tx1"/>
                </a:solidFill>
              </a:rPr>
              <a:t>検量線</a:t>
            </a:r>
            <a:endParaRPr lang="en-US" altLang="ja-JP" sz="1200" baseline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1944444444444445"/>
          <c:y val="0.115942028985507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課題2!$B$2</c:f>
              <c:strCache>
                <c:ptCount val="1"/>
                <c:pt idx="0">
                  <c:v>吸光度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近似直線</c:name>
            <c:spPr>
              <a:ln w="317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909711286089239E-2"/>
                  <c:y val="1.9416866369964625E-3"/>
                </c:manualLayout>
              </c:layout>
              <c:numFmt formatCode="#,##0.0000_);[Red]\(#,##0.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課題2!$A$3:$A$7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課題2!$B$3:$B$7</c:f>
              <c:numCache>
                <c:formatCode>0.000</c:formatCode>
                <c:ptCount val="5"/>
                <c:pt idx="0">
                  <c:v>0</c:v>
                </c:pt>
                <c:pt idx="1">
                  <c:v>0.30599999999999999</c:v>
                </c:pt>
                <c:pt idx="2">
                  <c:v>0.60799999999999998</c:v>
                </c:pt>
                <c:pt idx="3">
                  <c:v>0.92100000000000004</c:v>
                </c:pt>
                <c:pt idx="4">
                  <c:v>1.115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B-4890-837C-5077398F7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178863"/>
        <c:axId val="1860241839"/>
      </c:scatterChart>
      <c:valAx>
        <c:axId val="1821178863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aseline="0">
                    <a:solidFill>
                      <a:schemeClr val="tx1"/>
                    </a:solidFill>
                  </a:rPr>
                  <a:t>Concentration(mg/ml)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0241839"/>
        <c:crosses val="autoZero"/>
        <c:crossBetween val="midCat"/>
        <c:majorUnit val="250"/>
      </c:valAx>
      <c:valAx>
        <c:axId val="18602418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aseline="0">
                    <a:solidFill>
                      <a:schemeClr val="tx1"/>
                    </a:solidFill>
                  </a:rPr>
                  <a:t>Absorbance</a:t>
                </a:r>
                <a:endParaRPr lang="ja-JP" altLang="en-US" sz="12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117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146050</xdr:rowOff>
    </xdr:from>
    <xdr:to>
      <xdr:col>10</xdr:col>
      <xdr:colOff>603250</xdr:colOff>
      <xdr:row>15</xdr:row>
      <xdr:rowOff>209550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57DA05A-12C7-3C60-6636-A39EA252B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184150</xdr:colOff>
      <xdr:row>16</xdr:row>
      <xdr:rowOff>158750</xdr:rowOff>
    </xdr:from>
    <xdr:to>
      <xdr:col>10</xdr:col>
      <xdr:colOff>520700</xdr:colOff>
      <xdr:row>32</xdr:row>
      <xdr:rowOff>19050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92D3AC4-482B-4209-86ED-28AE2C4F6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0</xdr:row>
      <xdr:rowOff>152400</xdr:rowOff>
    </xdr:from>
    <xdr:to>
      <xdr:col>9</xdr:col>
      <xdr:colOff>57150</xdr:colOff>
      <xdr:row>15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32D2D38-E1F8-AD79-6692-0052D8436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1"/>
  <sheetViews>
    <sheetView zoomScale="85" zoomScaleNormal="85" workbookViewId="0">
      <selection activeCell="E29" sqref="E29"/>
    </sheetView>
  </sheetViews>
  <sheetFormatPr defaultRowHeight="18"/>
  <cols>
    <col min="1" max="1" width="0.4140625" customWidth="1"/>
    <col min="2" max="5" width="13.08203125" customWidth="1"/>
    <col min="11" max="12" width="9.33203125" customWidth="1"/>
  </cols>
  <sheetData>
    <row r="1" spans="2:14" ht="18.5" thickBot="1">
      <c r="B1" t="s">
        <v>0</v>
      </c>
    </row>
    <row r="2" spans="2:14">
      <c r="B2" s="14" t="s">
        <v>5</v>
      </c>
      <c r="C2" s="19" t="s">
        <v>6</v>
      </c>
      <c r="D2" s="19"/>
      <c r="E2" s="20"/>
      <c r="F2" s="11"/>
      <c r="G2" s="6"/>
      <c r="H2" s="11"/>
      <c r="I2" s="11"/>
      <c r="K2" s="9"/>
      <c r="L2" s="11"/>
      <c r="M2" s="11"/>
      <c r="N2" s="11"/>
    </row>
    <row r="3" spans="2:14" ht="18.5" thickBot="1">
      <c r="B3" s="15"/>
      <c r="C3" s="16" t="s">
        <v>1</v>
      </c>
      <c r="D3" s="17" t="s">
        <v>2</v>
      </c>
      <c r="E3" s="18" t="s">
        <v>3</v>
      </c>
      <c r="F3" s="8"/>
      <c r="G3" s="6"/>
      <c r="H3" s="8"/>
      <c r="I3" s="8"/>
      <c r="K3" s="9"/>
      <c r="L3" s="7"/>
      <c r="M3" s="6"/>
      <c r="N3" s="6"/>
    </row>
    <row r="4" spans="2:14" ht="18.5" thickTop="1">
      <c r="B4" s="21">
        <v>1</v>
      </c>
      <c r="C4" s="22">
        <v>192.3</v>
      </c>
      <c r="D4" s="22">
        <v>201.3</v>
      </c>
      <c r="E4" s="23">
        <v>237</v>
      </c>
      <c r="F4" s="10"/>
      <c r="G4" s="6"/>
      <c r="H4" s="6"/>
      <c r="I4" s="10"/>
      <c r="K4" s="6"/>
      <c r="L4" s="10"/>
      <c r="M4" s="10"/>
      <c r="N4" s="10"/>
    </row>
    <row r="5" spans="2:14">
      <c r="B5" s="24">
        <v>2</v>
      </c>
      <c r="C5" s="25">
        <v>172.8</v>
      </c>
      <c r="D5" s="25">
        <v>202.1</v>
      </c>
      <c r="E5" s="26">
        <v>190.4</v>
      </c>
      <c r="F5" s="10"/>
      <c r="G5" s="6"/>
      <c r="H5" s="6"/>
      <c r="I5" s="10"/>
      <c r="K5" s="6"/>
      <c r="L5" s="10"/>
      <c r="M5" s="10"/>
      <c r="N5" s="10"/>
    </row>
    <row r="6" spans="2:14">
      <c r="B6" s="24">
        <v>3</v>
      </c>
      <c r="C6" s="25">
        <v>160.69999999999999</v>
      </c>
      <c r="D6" s="25">
        <v>198.7</v>
      </c>
      <c r="E6" s="26">
        <v>191.2</v>
      </c>
      <c r="F6" s="10"/>
      <c r="G6" s="6"/>
      <c r="H6" s="6"/>
      <c r="I6" s="10"/>
      <c r="K6" s="6"/>
      <c r="L6" s="10"/>
      <c r="M6" s="10"/>
      <c r="N6" s="10"/>
    </row>
    <row r="7" spans="2:14">
      <c r="B7" s="24">
        <v>4</v>
      </c>
      <c r="C7" s="25">
        <v>194.2</v>
      </c>
      <c r="D7" s="25">
        <v>202.2</v>
      </c>
      <c r="E7" s="26">
        <v>186.1</v>
      </c>
      <c r="F7" s="10"/>
      <c r="G7" s="6"/>
      <c r="H7" s="6"/>
      <c r="I7" s="10"/>
      <c r="K7" s="6"/>
      <c r="L7" s="10"/>
      <c r="M7" s="10"/>
      <c r="N7" s="10"/>
    </row>
    <row r="8" spans="2:14">
      <c r="B8" s="24">
        <v>5</v>
      </c>
      <c r="C8" s="25">
        <v>188.1</v>
      </c>
      <c r="D8" s="25">
        <v>201.8</v>
      </c>
      <c r="E8" s="26">
        <v>241.1</v>
      </c>
      <c r="F8" s="10"/>
      <c r="G8" s="6"/>
      <c r="H8" s="6"/>
      <c r="I8" s="10"/>
      <c r="K8" s="6"/>
      <c r="L8" s="10"/>
      <c r="M8" s="10"/>
      <c r="N8" s="10"/>
    </row>
    <row r="9" spans="2:14">
      <c r="B9" s="24">
        <v>6</v>
      </c>
      <c r="C9" s="25">
        <v>165</v>
      </c>
      <c r="D9" s="25">
        <v>200.8</v>
      </c>
      <c r="E9" s="26">
        <v>235.5</v>
      </c>
      <c r="F9" s="10"/>
      <c r="G9" s="6"/>
      <c r="H9" s="6"/>
      <c r="I9" s="10"/>
      <c r="K9" s="6"/>
      <c r="L9" s="10"/>
      <c r="M9" s="10"/>
      <c r="N9" s="10"/>
    </row>
    <row r="10" spans="2:14">
      <c r="B10" s="24">
        <v>7</v>
      </c>
      <c r="C10" s="25">
        <v>200.4</v>
      </c>
      <c r="D10" s="25">
        <v>199</v>
      </c>
      <c r="E10" s="26">
        <v>229.9</v>
      </c>
      <c r="F10" s="10"/>
      <c r="G10" s="6"/>
      <c r="H10" s="6"/>
      <c r="I10" s="10"/>
      <c r="K10" s="6"/>
      <c r="L10" s="10"/>
      <c r="M10" s="10"/>
      <c r="N10" s="10"/>
    </row>
    <row r="11" spans="2:14">
      <c r="B11" s="24">
        <v>8</v>
      </c>
      <c r="C11" s="25">
        <v>154.80000000000001</v>
      </c>
      <c r="D11" s="25">
        <v>198.1</v>
      </c>
      <c r="E11" s="26">
        <v>216</v>
      </c>
      <c r="F11" s="10"/>
      <c r="G11" s="6"/>
      <c r="H11" s="6"/>
      <c r="I11" s="10"/>
      <c r="K11" s="6"/>
      <c r="L11" s="10"/>
      <c r="M11" s="10"/>
      <c r="N11" s="10"/>
    </row>
    <row r="12" spans="2:14">
      <c r="B12" s="24">
        <v>9</v>
      </c>
      <c r="C12" s="25">
        <v>174.2</v>
      </c>
      <c r="D12" s="25">
        <v>200</v>
      </c>
      <c r="E12" s="26">
        <v>244.4</v>
      </c>
      <c r="F12" s="10"/>
      <c r="G12" s="6"/>
      <c r="H12" s="6"/>
      <c r="I12" s="10"/>
      <c r="K12" s="6"/>
      <c r="L12" s="10"/>
      <c r="M12" s="10"/>
      <c r="N12" s="10"/>
    </row>
    <row r="13" spans="2:14" ht="18.5" thickBot="1">
      <c r="B13" s="27">
        <v>10</v>
      </c>
      <c r="C13" s="28">
        <v>180.9</v>
      </c>
      <c r="D13" s="28">
        <v>202.9</v>
      </c>
      <c r="E13" s="29">
        <v>120.8</v>
      </c>
      <c r="F13" s="10"/>
      <c r="G13" s="6"/>
      <c r="H13" s="6"/>
      <c r="I13" s="10"/>
      <c r="K13" s="6"/>
      <c r="L13" s="10"/>
      <c r="M13" s="10"/>
      <c r="N13" s="10"/>
    </row>
    <row r="15" spans="2:14">
      <c r="B15" s="13"/>
      <c r="C15" s="31" t="s">
        <v>1</v>
      </c>
      <c r="D15" s="31" t="s">
        <v>2</v>
      </c>
      <c r="E15" s="31" t="s">
        <v>3</v>
      </c>
      <c r="F15" s="11"/>
      <c r="G15" s="6"/>
      <c r="H15" s="11"/>
      <c r="I15" s="11"/>
    </row>
    <row r="16" spans="2:14">
      <c r="B16" s="31" t="s">
        <v>7</v>
      </c>
      <c r="C16" s="25">
        <f>AVERAGE(C4:C13)</f>
        <v>178.34</v>
      </c>
      <c r="D16" s="25">
        <f t="shared" ref="D16:E16" si="0">AVERAGE(D4:D13)</f>
        <v>200.69</v>
      </c>
      <c r="E16" s="25">
        <f t="shared" si="0"/>
        <v>209.24</v>
      </c>
      <c r="F16" s="10"/>
      <c r="G16" s="6"/>
      <c r="H16" s="6"/>
      <c r="I16" s="10"/>
    </row>
    <row r="17" spans="2:9">
      <c r="B17" s="31" t="s">
        <v>8</v>
      </c>
      <c r="C17" s="25">
        <f>_xlfn.STDEV.S(C4:C13)</f>
        <v>15.36939238298711</v>
      </c>
      <c r="D17" s="25">
        <f t="shared" ref="D17:E17" si="1">_xlfn.STDEV.S(D4:D13)</f>
        <v>1.6589487970130727</v>
      </c>
      <c r="E17" s="25">
        <f t="shared" si="1"/>
        <v>38.328266331781762</v>
      </c>
      <c r="F17" s="6"/>
      <c r="G17" s="6"/>
      <c r="H17" s="6"/>
      <c r="I17" s="6"/>
    </row>
    <row r="18" spans="2:9">
      <c r="B18" s="31" t="s">
        <v>9</v>
      </c>
      <c r="C18" s="25">
        <f>ABS(200-C16)</f>
        <v>21.659999999999997</v>
      </c>
      <c r="D18" s="25">
        <f t="shared" ref="D18:E18" si="2">ABS(200-D16)</f>
        <v>0.68999999999999773</v>
      </c>
      <c r="E18" s="25">
        <f t="shared" si="2"/>
        <v>9.2400000000000091</v>
      </c>
      <c r="F18" s="6"/>
      <c r="G18" s="6"/>
      <c r="H18" s="6"/>
      <c r="I18" s="6"/>
    </row>
    <row r="19" spans="2:9">
      <c r="B19" s="31" t="s">
        <v>10</v>
      </c>
      <c r="C19" s="30">
        <f>C18/200</f>
        <v>0.10829999999999998</v>
      </c>
      <c r="D19" s="30">
        <f t="shared" ref="D19:E19" si="3">D18/200</f>
        <v>3.4499999999999887E-3</v>
      </c>
      <c r="E19" s="30">
        <f t="shared" si="3"/>
        <v>4.6200000000000047E-2</v>
      </c>
      <c r="F19" s="12"/>
      <c r="G19" s="6"/>
      <c r="H19" s="6"/>
      <c r="I19" s="12"/>
    </row>
    <row r="20" spans="2:9">
      <c r="B20" s="31" t="s">
        <v>11</v>
      </c>
      <c r="C20" s="30">
        <f>C17/C16</f>
        <v>8.6180286996675501E-2</v>
      </c>
      <c r="D20" s="30">
        <f t="shared" ref="D20:E20" si="4">D17/D16</f>
        <v>8.2662255070659867E-3</v>
      </c>
      <c r="E20" s="30">
        <f t="shared" si="4"/>
        <v>0.18317848562312064</v>
      </c>
      <c r="F20" s="12"/>
      <c r="G20" s="6"/>
      <c r="H20" s="6"/>
      <c r="I20" s="12"/>
    </row>
    <row r="21" spans="2:9">
      <c r="B21" s="32"/>
    </row>
  </sheetData>
  <mergeCells count="3">
    <mergeCell ref="K2:K3"/>
    <mergeCell ref="B2:B3"/>
    <mergeCell ref="C2:E2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E046A-4BBE-4821-9D04-6A51BC62F60E}">
  <dimension ref="A1:B7"/>
  <sheetViews>
    <sheetView tabSelected="1" zoomScaleNormal="100" workbookViewId="0">
      <selection activeCell="B15" sqref="B15"/>
    </sheetView>
  </sheetViews>
  <sheetFormatPr defaultRowHeight="18"/>
  <cols>
    <col min="1" max="2" width="27.33203125" customWidth="1"/>
  </cols>
  <sheetData>
    <row r="1" spans="1:2">
      <c r="A1" t="s">
        <v>4</v>
      </c>
    </row>
    <row r="2" spans="1:2" ht="18.5" thickBot="1">
      <c r="A2" s="5" t="s">
        <v>12</v>
      </c>
      <c r="B2" s="5" t="s">
        <v>13</v>
      </c>
    </row>
    <row r="3" spans="1:2" ht="18.5" thickTop="1">
      <c r="A3" s="3">
        <v>0</v>
      </c>
      <c r="B3" s="4">
        <v>0</v>
      </c>
    </row>
    <row r="4" spans="1:2">
      <c r="A4" s="1">
        <v>250</v>
      </c>
      <c r="B4" s="2">
        <v>0.30599999999999999</v>
      </c>
    </row>
    <row r="5" spans="1:2">
      <c r="A5" s="1">
        <v>500</v>
      </c>
      <c r="B5" s="2">
        <v>0.60799999999999998</v>
      </c>
    </row>
    <row r="6" spans="1:2">
      <c r="A6" s="1">
        <v>750</v>
      </c>
      <c r="B6" s="2">
        <v>0.92100000000000004</v>
      </c>
    </row>
    <row r="7" spans="1:2">
      <c r="A7" s="1">
        <v>1000</v>
      </c>
      <c r="B7" s="2">
        <v>1.115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課題1</vt:lpstr>
      <vt:lpstr>課題2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田中八起</dc:creator>
  <cp:lastModifiedBy>田中　八起</cp:lastModifiedBy>
  <dcterms:created xsi:type="dcterms:W3CDTF">2015-06-05T18:19:34Z</dcterms:created>
  <dcterms:modified xsi:type="dcterms:W3CDTF">2023-10-02T05:27:50Z</dcterms:modified>
</cp:coreProperties>
</file>