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autoCompressPictures="0"/>
  <bookViews>
    <workbookView xWindow="0" yWindow="1080" windowWidth="23040" windowHeight="11960"/>
  </bookViews>
  <sheets>
    <sheet name="Current Quote" sheetId="1" r:id="rId1"/>
    <sheet name="P&amp;L Categorized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2" l="1"/>
  <c r="H7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9" i="2"/>
  <c r="H41" i="2"/>
  <c r="H42" i="2"/>
  <c r="H40" i="2"/>
  <c r="H44" i="2"/>
  <c r="H45" i="2"/>
  <c r="H43" i="2"/>
  <c r="H47" i="2"/>
  <c r="H48" i="2"/>
  <c r="H46" i="2"/>
  <c r="H50" i="2"/>
  <c r="H49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51" i="2"/>
  <c r="H69" i="2"/>
  <c r="H70" i="2"/>
  <c r="H71" i="2"/>
  <c r="H68" i="2"/>
  <c r="H73" i="2"/>
  <c r="H74" i="2"/>
  <c r="H75" i="2"/>
  <c r="H76" i="2"/>
  <c r="H72" i="2"/>
  <c r="H77" i="2"/>
  <c r="F8" i="2"/>
  <c r="G8" i="2"/>
  <c r="G7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G9" i="2"/>
  <c r="F41" i="2"/>
  <c r="G41" i="2"/>
  <c r="F42" i="2"/>
  <c r="G42" i="2"/>
  <c r="G40" i="2"/>
  <c r="F44" i="2"/>
  <c r="G44" i="2"/>
  <c r="F45" i="2"/>
  <c r="G45" i="2"/>
  <c r="G43" i="2"/>
  <c r="F47" i="2"/>
  <c r="G47" i="2"/>
  <c r="F48" i="2"/>
  <c r="G48" i="2"/>
  <c r="G46" i="2"/>
  <c r="F50" i="2"/>
  <c r="G50" i="2"/>
  <c r="G49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G51" i="2"/>
  <c r="F69" i="2"/>
  <c r="G69" i="2"/>
  <c r="F70" i="2"/>
  <c r="G70" i="2"/>
  <c r="F71" i="2"/>
  <c r="G71" i="2"/>
  <c r="G68" i="2"/>
  <c r="F73" i="2"/>
  <c r="G73" i="2"/>
  <c r="F74" i="2"/>
  <c r="G74" i="2"/>
  <c r="F75" i="2"/>
  <c r="G75" i="2"/>
  <c r="F76" i="2"/>
  <c r="G76" i="2"/>
  <c r="G72" i="2"/>
  <c r="G77" i="2"/>
  <c r="F7" i="2"/>
  <c r="F9" i="2"/>
  <c r="F40" i="2"/>
  <c r="F43" i="2"/>
  <c r="F46" i="2"/>
  <c r="F49" i="2"/>
  <c r="F51" i="2"/>
  <c r="F68" i="2"/>
  <c r="F72" i="2"/>
  <c r="F77" i="2"/>
  <c r="D7" i="2"/>
  <c r="D9" i="2"/>
  <c r="D40" i="2"/>
  <c r="D43" i="2"/>
  <c r="D46" i="2"/>
  <c r="D49" i="2"/>
  <c r="D51" i="2"/>
  <c r="D68" i="2"/>
  <c r="D72" i="2"/>
  <c r="D77" i="2"/>
  <c r="E77" i="2"/>
  <c r="E72" i="2"/>
  <c r="E68" i="2"/>
  <c r="E51" i="2"/>
  <c r="E49" i="2"/>
  <c r="E46" i="2"/>
  <c r="E43" i="2"/>
  <c r="E40" i="2"/>
  <c r="E9" i="2"/>
  <c r="E7" i="2"/>
  <c r="I7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D8" i="1"/>
  <c r="I8" i="1"/>
  <c r="I70" i="1"/>
  <c r="D69" i="1"/>
  <c r="I69" i="1"/>
  <c r="I71" i="1"/>
  <c r="F7" i="1"/>
  <c r="H7" i="1"/>
  <c r="F9" i="1"/>
  <c r="H9" i="1"/>
  <c r="F10" i="1"/>
  <c r="H10" i="1"/>
  <c r="F11" i="1"/>
  <c r="H11" i="1"/>
  <c r="F12" i="1"/>
  <c r="H12" i="1"/>
  <c r="F13" i="1"/>
  <c r="H13" i="1"/>
  <c r="F14" i="1"/>
  <c r="H14" i="1"/>
  <c r="F15" i="1"/>
  <c r="H15" i="1"/>
  <c r="F16" i="1"/>
  <c r="H16" i="1"/>
  <c r="F17" i="1"/>
  <c r="H17" i="1"/>
  <c r="F18" i="1"/>
  <c r="H18" i="1"/>
  <c r="F19" i="1"/>
  <c r="H19" i="1"/>
  <c r="F20" i="1"/>
  <c r="H20" i="1"/>
  <c r="F21" i="1"/>
  <c r="H21" i="1"/>
  <c r="F22" i="1"/>
  <c r="H22" i="1"/>
  <c r="F23" i="1"/>
  <c r="H23" i="1"/>
  <c r="F24" i="1"/>
  <c r="H24" i="1"/>
  <c r="F25" i="1"/>
  <c r="H25" i="1"/>
  <c r="F26" i="1"/>
  <c r="H26" i="1"/>
  <c r="F27" i="1"/>
  <c r="H27" i="1"/>
  <c r="F28" i="1"/>
  <c r="H28" i="1"/>
  <c r="F29" i="1"/>
  <c r="H29" i="1"/>
  <c r="F30" i="1"/>
  <c r="H30" i="1"/>
  <c r="F31" i="1"/>
  <c r="H31" i="1"/>
  <c r="F32" i="1"/>
  <c r="H32" i="1"/>
  <c r="F33" i="1"/>
  <c r="H33" i="1"/>
  <c r="F34" i="1"/>
  <c r="H34" i="1"/>
  <c r="F35" i="1"/>
  <c r="H35" i="1"/>
  <c r="F36" i="1"/>
  <c r="H36" i="1"/>
  <c r="F37" i="1"/>
  <c r="H37" i="1"/>
  <c r="F38" i="1"/>
  <c r="H38" i="1"/>
  <c r="F39" i="1"/>
  <c r="H39" i="1"/>
  <c r="F40" i="1"/>
  <c r="H40" i="1"/>
  <c r="F41" i="1"/>
  <c r="H41" i="1"/>
  <c r="F42" i="1"/>
  <c r="H42" i="1"/>
  <c r="F43" i="1"/>
  <c r="H43" i="1"/>
  <c r="F44" i="1"/>
  <c r="H44" i="1"/>
  <c r="F45" i="1"/>
  <c r="H45" i="1"/>
  <c r="F46" i="1"/>
  <c r="H46" i="1"/>
  <c r="F47" i="1"/>
  <c r="H47" i="1"/>
  <c r="F48" i="1"/>
  <c r="H48" i="1"/>
  <c r="F49" i="1"/>
  <c r="H49" i="1"/>
  <c r="F50" i="1"/>
  <c r="H50" i="1"/>
  <c r="F51" i="1"/>
  <c r="H51" i="1"/>
  <c r="F52" i="1"/>
  <c r="H52" i="1"/>
  <c r="F53" i="1"/>
  <c r="H53" i="1"/>
  <c r="F54" i="1"/>
  <c r="H54" i="1"/>
  <c r="F55" i="1"/>
  <c r="H55" i="1"/>
  <c r="F56" i="1"/>
  <c r="H56" i="1"/>
  <c r="F57" i="1"/>
  <c r="H57" i="1"/>
  <c r="F58" i="1"/>
  <c r="H58" i="1"/>
  <c r="F59" i="1"/>
  <c r="H59" i="1"/>
  <c r="F60" i="1"/>
  <c r="H60" i="1"/>
  <c r="F61" i="1"/>
  <c r="H61" i="1"/>
  <c r="F62" i="1"/>
  <c r="H62" i="1"/>
  <c r="F63" i="1"/>
  <c r="H63" i="1"/>
  <c r="F64" i="1"/>
  <c r="H64" i="1"/>
  <c r="F65" i="1"/>
  <c r="H65" i="1"/>
  <c r="F66" i="1"/>
  <c r="H66" i="1"/>
  <c r="F67" i="1"/>
  <c r="H67" i="1"/>
  <c r="F68" i="1"/>
  <c r="H68" i="1"/>
  <c r="F8" i="1"/>
  <c r="H8" i="1"/>
  <c r="F70" i="1"/>
  <c r="H70" i="1"/>
  <c r="F69" i="1"/>
  <c r="H69" i="1"/>
  <c r="H71" i="1"/>
  <c r="F71" i="1"/>
  <c r="D71" i="1"/>
  <c r="E71" i="1"/>
  <c r="E69" i="1"/>
  <c r="E8" i="1"/>
</calcChain>
</file>

<file path=xl/sharedStrings.xml><?xml version="1.0" encoding="utf-8"?>
<sst xmlns="http://schemas.openxmlformats.org/spreadsheetml/2006/main" count="369" uniqueCount="162">
  <si>
    <t>Customer</t>
  </si>
  <si>
    <t>TERADATA (CHINA) LIMITED (5399738)</t>
  </si>
  <si>
    <t>Date</t>
  </si>
  <si>
    <t>Quote Name</t>
  </si>
  <si>
    <t>QINGDAO Airport 2n2800 900G</t>
  </si>
  <si>
    <t>GSSID</t>
  </si>
  <si>
    <t>Quote #</t>
  </si>
  <si>
    <t>700411759</t>
  </si>
  <si>
    <t>GSS Validation</t>
  </si>
  <si>
    <t>Not Validated</t>
  </si>
  <si>
    <t>Version #</t>
  </si>
  <si>
    <t>1</t>
  </si>
  <si>
    <t>Currency Displayed In</t>
  </si>
  <si>
    <t>USD</t>
  </si>
  <si>
    <t>Status</t>
  </si>
  <si>
    <t>Product ID</t>
  </si>
  <si>
    <t>Description</t>
  </si>
  <si>
    <t>List</t>
  </si>
  <si>
    <t>Disc %</t>
  </si>
  <si>
    <t>Net</t>
  </si>
  <si>
    <t>Qty</t>
  </si>
  <si>
    <t>Total</t>
  </si>
  <si>
    <t>Total List</t>
  </si>
  <si>
    <t/>
  </si>
  <si>
    <t>2800 with 900GB Drives</t>
  </si>
  <si>
    <t>C</t>
  </si>
  <si>
    <t>GSS 2800 Appliance</t>
  </si>
  <si>
    <t>GO</t>
  </si>
  <si>
    <t>2021-K221</t>
  </si>
  <si>
    <t>Stablilizer Brackets</t>
  </si>
  <si>
    <t>2021-K260</t>
  </si>
  <si>
    <t>1Gb GBIC Module for 10GbE Adapter (Qty=1)</t>
  </si>
  <si>
    <t>2021-K943</t>
  </si>
  <si>
    <t>Drive, External Transport Dump USB, 1TB</t>
  </si>
  <si>
    <t>9190-2000-8090</t>
  </si>
  <si>
    <t>2800 Base Cabinet, BYNET V5</t>
  </si>
  <si>
    <t>9190-F014</t>
  </si>
  <si>
    <t>Packing-Enhanced Protection</t>
  </si>
  <si>
    <t>9190-F021</t>
  </si>
  <si>
    <t>Panel, Front Filler - 2U</t>
  </si>
  <si>
    <t>9190-F053</t>
  </si>
  <si>
    <t>30A Three Phase WYE 230V L-N - Two Cords per Cabinet</t>
  </si>
  <si>
    <t>9190-F083</t>
  </si>
  <si>
    <t>KMM, Console, 18.5" LCD w/Rails</t>
  </si>
  <si>
    <t>9190-F100</t>
  </si>
  <si>
    <t>2800 Node, (2) 2.6GHz CPU, (2) 900GB, (1) 600GB HDD's, (Intel R1)</t>
  </si>
  <si>
    <t>9190-F206</t>
  </si>
  <si>
    <t>Module, Dual SFP Port I/O Controller, 10GbE</t>
  </si>
  <si>
    <t>9190-F254</t>
  </si>
  <si>
    <t>Adapter-PCIe, BYNET V5, IB, 2CH, LP - FCAT</t>
  </si>
  <si>
    <t>9190-F265</t>
  </si>
  <si>
    <t>Adapter-PCIe3, SAS2, 6Gb, 4-Port</t>
  </si>
  <si>
    <t>9190-F282</t>
  </si>
  <si>
    <t>Memory - 128GB, DDR4, (4 X 32GB LRDIMM )</t>
  </si>
  <si>
    <t>9190-F307</t>
  </si>
  <si>
    <t>System VMS: (Intel R1000 - 1U) Grantley</t>
  </si>
  <si>
    <t>9190-F402</t>
  </si>
  <si>
    <t>RBOD, Disk Drive Enclosure - Atlas/Gallium 6Gb/s (48) 2-1/2 HDD</t>
  </si>
  <si>
    <t>9190-F403</t>
  </si>
  <si>
    <t>EBOD, Disk Drive Enclosure - Expansion (48) 2-1/2 HDD</t>
  </si>
  <si>
    <t>9190-F413</t>
  </si>
  <si>
    <t>HDD, 900GB, 2.5", FDE, 10K, SAS, Hot Plug</t>
  </si>
  <si>
    <t>9190-F418</t>
  </si>
  <si>
    <t>GHS-HDD, 900GB, 2.5", FDE, 10K, SAS, Hot Plug</t>
  </si>
  <si>
    <t>9190-F481</t>
  </si>
  <si>
    <t>Cable Assembly, MiniSASHD, 1M (one cable)</t>
  </si>
  <si>
    <t>9190-F485</t>
  </si>
  <si>
    <t>Cable Assembly, MiniSAS, 1M (one cable)</t>
  </si>
  <si>
    <t>9190-F490</t>
  </si>
  <si>
    <t>Blank Filler, Black, 2.5" Hard Drive, Disk Drive Enclosure - Dot Hill</t>
  </si>
  <si>
    <t>9190-F502</t>
  </si>
  <si>
    <t>Switch, BYNET-V5, 36 Port, IB ( 2 Switches)</t>
  </si>
  <si>
    <t>9190-F599</t>
  </si>
  <si>
    <t>Cable Assy, InfiniBand - QSFP+ Copper Cable Assembly, 2.0-meter</t>
  </si>
  <si>
    <t>9190-F921</t>
  </si>
  <si>
    <t>2800 Data Warehouse Half-Clique RAID 1 HW/SW Bundle</t>
  </si>
  <si>
    <t>9190-F926</t>
  </si>
  <si>
    <t>2800 Data Warehouse BYNET V5 HW/SW Bundle per 2 nodes</t>
  </si>
  <si>
    <t>9190-F940</t>
  </si>
  <si>
    <t>9190 Base Cabinet Install Feature</t>
  </si>
  <si>
    <t>9190-F941</t>
  </si>
  <si>
    <t>1 - Node Install Feature</t>
  </si>
  <si>
    <t>9190-F942</t>
  </si>
  <si>
    <t>1 - Disk Drive Enclosure Install Feature w/SED HDD Capability</t>
  </si>
  <si>
    <t>9190-K013</t>
  </si>
  <si>
    <t>Kit, Rack 42U, Side Panels</t>
  </si>
  <si>
    <t>9190-K019</t>
  </si>
  <si>
    <t>Kit, 9190 System</t>
  </si>
  <si>
    <t>9190-K413</t>
  </si>
  <si>
    <t>Kit, HDD, 900GB, 2.5", FDE, 10K, SAS, Hot Plug</t>
  </si>
  <si>
    <t>9190-K984</t>
  </si>
  <si>
    <t>Kit, 2800 Data Space Activation, 1.0TB with 900GB Drives</t>
  </si>
  <si>
    <t>9190-K985</t>
  </si>
  <si>
    <t>Kit, 2800 Data Space Activation, 0.1TB with 900GB Drives</t>
  </si>
  <si>
    <t>9687-2000-0003</t>
  </si>
  <si>
    <t>2000 Series / Aster / Hadoop System Installation</t>
  </si>
  <si>
    <t>9687-2000-0044</t>
  </si>
  <si>
    <t>Viewpoint SW Administration &amp; Configuration Service</t>
  </si>
  <si>
    <t>F444-6733-0000</t>
  </si>
  <si>
    <t>VMS Server Management Software for 2800</t>
  </si>
  <si>
    <t>F444-7200-0000</t>
  </si>
  <si>
    <t>HDD Enabled Capacity - Enabled Disk Space in 5% Increments of full capacity</t>
  </si>
  <si>
    <t>F601-8247-0000</t>
  </si>
  <si>
    <t>SUSE Linux Enterprise Server for Teradata, 1 Year Subscription, per Node, Fulfillment</t>
  </si>
  <si>
    <t>F601-8300-0000</t>
  </si>
  <si>
    <t>SuSE Linux Enterprise Server for Teradata, SLES 11 SP3, Media Kit</t>
  </si>
  <si>
    <t>F804-5533-0000</t>
  </si>
  <si>
    <t>VMS Viewpoint 16.00 Portal, Self Service and Management Portlets for 2800 Appliance</t>
  </si>
  <si>
    <t>F854-4987-0000</t>
  </si>
  <si>
    <t>Teradata 15.10 / TTU 15.10 - 2800 SLES11SP3 Appliance SW Bundle - per each 2 nodes</t>
  </si>
  <si>
    <t>F854-9999-0000</t>
  </si>
  <si>
    <t>Teradata 15.10 Database Reference (No License Value)</t>
  </si>
  <si>
    <t>F864-9001-0000</t>
  </si>
  <si>
    <t xml:space="preserve">TTU 15.10 - Teradata Utility Pak (Bundling Component Only) </t>
  </si>
  <si>
    <t>F864-9005-0000</t>
  </si>
  <si>
    <t xml:space="preserve">TTU 15.10 - Teradata Analyst Pack (Bundling Component Only) </t>
  </si>
  <si>
    <t>F864-9006-0000</t>
  </si>
  <si>
    <t xml:space="preserve">TTU 15.10 - Teradata C Preprocessor2 (Bundling Component Only) </t>
  </si>
  <si>
    <t>F864-9007-0000</t>
  </si>
  <si>
    <t xml:space="preserve">TTU 15.10 - Teradata COBOL Preprocessor2 (Bundling Component Only) </t>
  </si>
  <si>
    <t>F864-9008-0000</t>
  </si>
  <si>
    <t xml:space="preserve">TTU 15.10 - Teradata FastExport (Bundling Component Only) </t>
  </si>
  <si>
    <t>F864-9009-0000</t>
  </si>
  <si>
    <t xml:space="preserve">TTU 15.10 - Teradata PT Export Operator (Bundling Component Only) </t>
  </si>
  <si>
    <t>F864-9010-0000</t>
  </si>
  <si>
    <t xml:space="preserve">TTU 15.10 - Teradata FastLoad (Bundling Component Only) </t>
  </si>
  <si>
    <t>F864-9011-0000</t>
  </si>
  <si>
    <t xml:space="preserve">TTU 15.10 - Teradata PT Load Operator (Bundling Component Only) </t>
  </si>
  <si>
    <t>F864-9012-0000</t>
  </si>
  <si>
    <t xml:space="preserve">TTU 15.10 - Teradata MultiLoad (Bundling Component Only) </t>
  </si>
  <si>
    <t>F864-9013-0000</t>
  </si>
  <si>
    <t xml:space="preserve">TTU 15.10 - Teradata PT Update Operator (Bundling Component Only) </t>
  </si>
  <si>
    <t>F864-9020-0000</t>
  </si>
  <si>
    <t>TTU 15.10 - Teradata System Filters &amp; Throttles Portlets (Appliance Bundling Component)</t>
  </si>
  <si>
    <t>F864-AP28-0000</t>
  </si>
  <si>
    <t>TTU 15.10 - Base Appliance Pack for 2800 / 2850 - per each 2 nodes</t>
  </si>
  <si>
    <t>F904-ABU2-0000</t>
  </si>
  <si>
    <t>Appliance Backup Utility 15.10 for SMP, 1700, 1800, 2690, 2700, 2750, and 2800</t>
  </si>
  <si>
    <t>F920-2DSU-0000</t>
  </si>
  <si>
    <t>Teradata Data Stream Utility 16.00- per Node - Perpetual License</t>
  </si>
  <si>
    <t>NOTE-TERA-0001</t>
  </si>
  <si>
    <t>Hong Kong</t>
  </si>
  <si>
    <t>NOTE-TERA-0002</t>
  </si>
  <si>
    <t>Largest Clique Size = 2</t>
  </si>
  <si>
    <t>NOTE-TERA-0004</t>
  </si>
  <si>
    <t>Number of Nodes = 2</t>
  </si>
  <si>
    <t>NOTE-TERA-0012</t>
  </si>
  <si>
    <t>Physical Customer Data Space = 22.8 TB</t>
  </si>
  <si>
    <t>FREIGHT GROUP</t>
  </si>
  <si>
    <t>9608-0200-2000</t>
  </si>
  <si>
    <t>Freight Charges</t>
  </si>
  <si>
    <t>TOTAL</t>
  </si>
  <si>
    <t>TERADATA (CHINA) LIMITED</t>
  </si>
  <si>
    <t>BAR SW</t>
  </si>
  <si>
    <t>PFC / TMS</t>
  </si>
  <si>
    <t>CS</t>
  </si>
  <si>
    <t>Misc SW 3rd Party</t>
  </si>
  <si>
    <t>Base SW</t>
  </si>
  <si>
    <t>Misc</t>
  </si>
  <si>
    <t>Uncategorized</t>
  </si>
  <si>
    <t>Misc HW</t>
  </si>
  <si>
    <t>Not Assigned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</si>
</sst>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3" x14ac:knownFonts="1">
    <font>
      <sz val="11"/>
      <color indexed="8"/>
      <name val="Calibri"/>
      <family val="2"/>
      <scheme val="minor"/>
    </font>
    <font>
      <b/>
      <sz val="11"/>
      <color rgb="FF000000"/>
      <name val="Calibri"/>
    </font>
    <font>
      <b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2F6F8"/>
      </patternFill>
    </fill>
    <fill>
      <patternFill patternType="solid">
        <fgColor rgb="FF3E606F"/>
      </patternFill>
    </fill>
    <fill>
      <patternFill patternType="solid">
        <fgColor rgb="FF91AA9D"/>
      </patternFill>
    </fill>
    <fill>
      <patternFill patternType="solid">
        <fgColor rgb="FFD1DBB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2" borderId="0" xfId="0" applyFill="1"/>
    <xf numFmtId="0" fontId="1" fillId="3" borderId="0" xfId="0" applyFont="1" applyFill="1" applyAlignment="1">
      <alignment horizontal="center"/>
    </xf>
    <xf numFmtId="0" fontId="0" fillId="4" borderId="0" xfId="0" applyFill="1"/>
    <xf numFmtId="2" fontId="0" fillId="4" borderId="0" xfId="0" applyNumberFormat="1" applyFill="1"/>
    <xf numFmtId="10" fontId="0" fillId="4" borderId="0" xfId="0" applyNumberFormat="1" applyFill="1"/>
    <xf numFmtId="0" fontId="0" fillId="5" borderId="0" xfId="0" applyFill="1"/>
    <xf numFmtId="2" fontId="0" fillId="5" borderId="0" xfId="0" applyNumberFormat="1" applyFill="1"/>
    <xf numFmtId="10" fontId="0" fillId="5" borderId="0" xfId="0" applyNumberFormat="1" applyFill="1"/>
    <xf numFmtId="0" fontId="1" fillId="3" borderId="0" xfId="0" applyFont="1" applyFill="1"/>
    <xf numFmtId="2" fontId="1" fillId="3" borderId="0" xfId="0" applyNumberFormat="1" applyFont="1" applyFill="1"/>
    <xf numFmtId="10" fontId="1" fillId="3" borderId="0" xfId="0" applyNumberFormat="1" applyFont="1" applyFill="1"/>
    <xf numFmtId="0" fontId="0" fillId="2" borderId="0" xfId="0" applyFill="1"/>
    <xf numFmtId="0" fontId="0" fillId="2" borderId="0" xfId="0" applyFill="1"/>
    <xf numFmtId="0" fontId="2" fillId="3" borderId="0" xfId="0" applyFont="1" applyFill="1" applyAlignment="1">
      <alignment horizontal="center"/>
    </xf>
    <xf numFmtId="0" fontId="0" fillId="4" borderId="0" xfId="0" applyFill="1"/>
    <xf numFmtId="2" fontId="0" fillId="4" borderId="0" xfId="0" applyNumberFormat="1" applyFill="1"/>
    <xf numFmtId="10" fontId="0" fillId="4" borderId="0" xfId="0" applyNumberFormat="1" applyFill="1"/>
    <xf numFmtId="0" fontId="0" fillId="5" borderId="0" xfId="0" applyFill="1"/>
    <xf numFmtId="2" fontId="0" fillId="5" borderId="0" xfId="0" applyNumberFormat="1" applyFill="1"/>
    <xf numFmtId="10" fontId="0" fillId="5" borderId="0" xfId="0" applyNumberFormat="1" applyFill="1"/>
    <xf numFmtId="0" fontId="2" fillId="3" borderId="0" xfId="0" applyFont="1" applyFill="1"/>
    <xf numFmtId="2" fontId="2" fillId="3" borderId="0" xfId="0" applyNumberFormat="1" applyFont="1" applyFill="1"/>
    <xf numFmtId="10" fontId="2" fillId="3" borderId="0" xfId="0" applyNumberFormat="1" applyFont="1" applyFill="1"/>
    <xf numFmtId="0" fontId="0" fillId="2" borderId="0" xfId="0" applyFill="1"/>
    <xf numFmtId="0" fontId="0" fillId="0" borderId="0" xfId="0"/>
    <xf numFmtId="164" fontId="0" fillId="2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abSelected="1" workbookViewId="0">
      <pane ySplit="6" topLeftCell="A7" activePane="bottomLeft" state="frozen"/>
      <selection pane="bottomLeft" sqref="A1:B1"/>
    </sheetView>
  </sheetViews>
  <sheetFormatPr baseColWidth="10" defaultColWidth="8.83203125" defaultRowHeight="14" x14ac:dyDescent="0"/>
  <cols>
    <col min="1" max="1" width="8" customWidth="1"/>
    <col min="2" max="2" width="15" customWidth="1"/>
    <col min="3" max="3" width="64" customWidth="1"/>
    <col min="4" max="4" width="18" customWidth="1"/>
    <col min="5" max="5" width="8" customWidth="1"/>
    <col min="6" max="6" width="15" customWidth="1"/>
    <col min="7" max="7" width="5" customWidth="1"/>
    <col min="8" max="8" width="18" customWidth="1"/>
    <col min="9" max="9" width="0" hidden="1" customWidth="1"/>
  </cols>
  <sheetData>
    <row r="1" spans="1:9">
      <c r="A1" s="25" t="s">
        <v>0</v>
      </c>
      <c r="B1" s="26"/>
      <c r="C1" s="2" t="s">
        <v>1</v>
      </c>
      <c r="D1" s="1" t="s">
        <v>2</v>
      </c>
      <c r="E1" s="27">
        <v>42796.822272465281</v>
      </c>
      <c r="F1" s="26"/>
      <c r="G1" s="26"/>
      <c r="H1" s="26"/>
    </row>
    <row r="2" spans="1:9">
      <c r="A2" s="25" t="s">
        <v>3</v>
      </c>
      <c r="B2" s="26"/>
      <c r="C2" s="2" t="s">
        <v>4</v>
      </c>
      <c r="D2" s="1" t="s">
        <v>5</v>
      </c>
      <c r="E2" s="25"/>
      <c r="F2" s="26"/>
      <c r="G2" s="26"/>
      <c r="H2" s="26"/>
    </row>
    <row r="3" spans="1:9">
      <c r="A3" s="25" t="s">
        <v>6</v>
      </c>
      <c r="B3" s="26"/>
      <c r="C3" s="2" t="s">
        <v>7</v>
      </c>
      <c r="D3" s="1" t="s">
        <v>8</v>
      </c>
      <c r="E3" s="25" t="s">
        <v>9</v>
      </c>
      <c r="F3" s="26"/>
      <c r="G3" s="26"/>
      <c r="H3" s="26"/>
    </row>
    <row r="4" spans="1:9">
      <c r="A4" s="25" t="s">
        <v>10</v>
      </c>
      <c r="B4" s="26"/>
      <c r="C4" s="25" t="s">
        <v>11</v>
      </c>
      <c r="D4" s="26"/>
      <c r="E4" s="26"/>
      <c r="F4" s="26"/>
      <c r="G4" s="26"/>
      <c r="H4" s="26"/>
    </row>
    <row r="5" spans="1:9">
      <c r="A5" s="25" t="s">
        <v>12</v>
      </c>
      <c r="B5" s="26"/>
      <c r="C5" s="25" t="s">
        <v>13</v>
      </c>
      <c r="D5" s="26"/>
      <c r="E5" s="26"/>
      <c r="F5" s="26"/>
      <c r="G5" s="26"/>
      <c r="H5" s="26"/>
    </row>
    <row r="6" spans="1:9">
      <c r="A6" s="3" t="s">
        <v>14</v>
      </c>
      <c r="B6" s="3" t="s">
        <v>15</v>
      </c>
      <c r="C6" s="3" t="s">
        <v>16</v>
      </c>
      <c r="D6" s="3" t="s">
        <v>17</v>
      </c>
      <c r="E6" s="3" t="s">
        <v>18</v>
      </c>
      <c r="F6" s="3" t="s">
        <v>19</v>
      </c>
      <c r="G6" s="3" t="s">
        <v>20</v>
      </c>
      <c r="H6" s="3" t="s">
        <v>21</v>
      </c>
      <c r="I6" s="3" t="s">
        <v>22</v>
      </c>
    </row>
    <row r="7" spans="1:9">
      <c r="A7" s="4" t="s">
        <v>23</v>
      </c>
      <c r="B7" s="4" t="s">
        <v>23</v>
      </c>
      <c r="C7" s="4" t="s">
        <v>24</v>
      </c>
      <c r="D7" s="5">
        <v>0</v>
      </c>
      <c r="E7" s="6">
        <v>0</v>
      </c>
      <c r="F7" s="5">
        <f>(D7*(1-E7))</f>
        <v>0</v>
      </c>
      <c r="G7" s="4">
        <v>1</v>
      </c>
      <c r="H7" s="5">
        <f t="shared" ref="H7:H38" si="0">(F7*G7)</f>
        <v>0</v>
      </c>
      <c r="I7" s="5">
        <f t="shared" ref="I7:I38" si="1">(D7*G7)</f>
        <v>0</v>
      </c>
    </row>
    <row r="8" spans="1:9">
      <c r="A8" s="4" t="s">
        <v>25</v>
      </c>
      <c r="B8" s="4" t="s">
        <v>23</v>
      </c>
      <c r="C8" s="4" t="s">
        <v>26</v>
      </c>
      <c r="D8" s="5">
        <f>SUM(I9:I68)</f>
        <v>777974.86</v>
      </c>
      <c r="E8" s="6">
        <f>(IF(D8=0,0,(1-F8/D8)))</f>
        <v>0</v>
      </c>
      <c r="F8" s="5">
        <f>SUM(H9:H68)</f>
        <v>777974.86</v>
      </c>
      <c r="G8" s="4">
        <v>1</v>
      </c>
      <c r="H8" s="5">
        <f t="shared" si="0"/>
        <v>777974.86</v>
      </c>
      <c r="I8" s="5">
        <f t="shared" si="1"/>
        <v>777974.86</v>
      </c>
    </row>
    <row r="9" spans="1:9">
      <c r="A9" s="7" t="s">
        <v>27</v>
      </c>
      <c r="B9" s="7" t="s">
        <v>28</v>
      </c>
      <c r="C9" s="7" t="s">
        <v>29</v>
      </c>
      <c r="D9" s="8">
        <v>324.95999999999998</v>
      </c>
      <c r="E9" s="9">
        <v>0</v>
      </c>
      <c r="F9" s="8">
        <f t="shared" ref="F9:F40" si="2">(D9*(1-E9))</f>
        <v>324.95999999999998</v>
      </c>
      <c r="G9" s="7">
        <v>1</v>
      </c>
      <c r="H9" s="8">
        <f t="shared" si="0"/>
        <v>324.95999999999998</v>
      </c>
      <c r="I9" s="8">
        <f t="shared" si="1"/>
        <v>324.95999999999998</v>
      </c>
    </row>
    <row r="10" spans="1:9">
      <c r="A10" s="7" t="s">
        <v>27</v>
      </c>
      <c r="B10" s="7" t="s">
        <v>30</v>
      </c>
      <c r="C10" s="7" t="s">
        <v>31</v>
      </c>
      <c r="D10" s="8">
        <v>480.99</v>
      </c>
      <c r="E10" s="9">
        <v>0</v>
      </c>
      <c r="F10" s="8">
        <f t="shared" si="2"/>
        <v>480.99</v>
      </c>
      <c r="G10" s="7">
        <v>4</v>
      </c>
      <c r="H10" s="8">
        <f t="shared" si="0"/>
        <v>1923.96</v>
      </c>
      <c r="I10" s="8">
        <f t="shared" si="1"/>
        <v>1923.96</v>
      </c>
    </row>
    <row r="11" spans="1:9">
      <c r="A11" s="7" t="s">
        <v>27</v>
      </c>
      <c r="B11" s="7" t="s">
        <v>32</v>
      </c>
      <c r="C11" s="7" t="s">
        <v>33</v>
      </c>
      <c r="D11" s="8">
        <v>844.64</v>
      </c>
      <c r="E11" s="9">
        <v>0</v>
      </c>
      <c r="F11" s="8">
        <f t="shared" si="2"/>
        <v>844.64</v>
      </c>
      <c r="G11" s="7">
        <v>1</v>
      </c>
      <c r="H11" s="8">
        <f t="shared" si="0"/>
        <v>844.64</v>
      </c>
      <c r="I11" s="8">
        <f t="shared" si="1"/>
        <v>844.64</v>
      </c>
    </row>
    <row r="12" spans="1:9">
      <c r="A12" s="7" t="s">
        <v>27</v>
      </c>
      <c r="B12" s="7" t="s">
        <v>34</v>
      </c>
      <c r="C12" s="7" t="s">
        <v>35</v>
      </c>
      <c r="D12" s="8">
        <v>0</v>
      </c>
      <c r="E12" s="9">
        <v>0</v>
      </c>
      <c r="F12" s="8">
        <f t="shared" si="2"/>
        <v>0</v>
      </c>
      <c r="G12" s="7">
        <v>1</v>
      </c>
      <c r="H12" s="8">
        <f t="shared" si="0"/>
        <v>0</v>
      </c>
      <c r="I12" s="8">
        <f t="shared" si="1"/>
        <v>0</v>
      </c>
    </row>
    <row r="13" spans="1:9">
      <c r="A13" s="7" t="s">
        <v>27</v>
      </c>
      <c r="B13" s="7" t="s">
        <v>36</v>
      </c>
      <c r="C13" s="7" t="s">
        <v>37</v>
      </c>
      <c r="D13" s="8">
        <v>0</v>
      </c>
      <c r="E13" s="9">
        <v>0</v>
      </c>
      <c r="F13" s="8">
        <f t="shared" si="2"/>
        <v>0</v>
      </c>
      <c r="G13" s="7">
        <v>1</v>
      </c>
      <c r="H13" s="8">
        <f t="shared" si="0"/>
        <v>0</v>
      </c>
      <c r="I13" s="8">
        <f t="shared" si="1"/>
        <v>0</v>
      </c>
    </row>
    <row r="14" spans="1:9">
      <c r="A14" s="7" t="s">
        <v>27</v>
      </c>
      <c r="B14" s="7" t="s">
        <v>38</v>
      </c>
      <c r="C14" s="7" t="s">
        <v>39</v>
      </c>
      <c r="D14" s="8">
        <v>0</v>
      </c>
      <c r="E14" s="9">
        <v>0</v>
      </c>
      <c r="F14" s="8">
        <f t="shared" si="2"/>
        <v>0</v>
      </c>
      <c r="G14" s="7">
        <v>15</v>
      </c>
      <c r="H14" s="8">
        <f t="shared" si="0"/>
        <v>0</v>
      </c>
      <c r="I14" s="8">
        <f t="shared" si="1"/>
        <v>0</v>
      </c>
    </row>
    <row r="15" spans="1:9">
      <c r="A15" s="7" t="s">
        <v>27</v>
      </c>
      <c r="B15" s="7" t="s">
        <v>40</v>
      </c>
      <c r="C15" s="7" t="s">
        <v>41</v>
      </c>
      <c r="D15" s="8">
        <v>0</v>
      </c>
      <c r="E15" s="9">
        <v>0</v>
      </c>
      <c r="F15" s="8">
        <f t="shared" si="2"/>
        <v>0</v>
      </c>
      <c r="G15" s="7">
        <v>1</v>
      </c>
      <c r="H15" s="8">
        <f t="shared" si="0"/>
        <v>0</v>
      </c>
      <c r="I15" s="8">
        <f t="shared" si="1"/>
        <v>0</v>
      </c>
    </row>
    <row r="16" spans="1:9">
      <c r="A16" s="7" t="s">
        <v>27</v>
      </c>
      <c r="B16" s="7" t="s">
        <v>42</v>
      </c>
      <c r="C16" s="7" t="s">
        <v>43</v>
      </c>
      <c r="D16" s="8">
        <v>0</v>
      </c>
      <c r="E16" s="9">
        <v>0</v>
      </c>
      <c r="F16" s="8">
        <f t="shared" si="2"/>
        <v>0</v>
      </c>
      <c r="G16" s="7">
        <v>1</v>
      </c>
      <c r="H16" s="8">
        <f t="shared" si="0"/>
        <v>0</v>
      </c>
      <c r="I16" s="8">
        <f t="shared" si="1"/>
        <v>0</v>
      </c>
    </row>
    <row r="17" spans="1:9">
      <c r="A17" s="7" t="s">
        <v>27</v>
      </c>
      <c r="B17" s="7" t="s">
        <v>44</v>
      </c>
      <c r="C17" s="7" t="s">
        <v>45</v>
      </c>
      <c r="D17" s="8">
        <v>0</v>
      </c>
      <c r="E17" s="9">
        <v>0</v>
      </c>
      <c r="F17" s="8">
        <f t="shared" si="2"/>
        <v>0</v>
      </c>
      <c r="G17" s="7">
        <v>2</v>
      </c>
      <c r="H17" s="8">
        <f t="shared" si="0"/>
        <v>0</v>
      </c>
      <c r="I17" s="8">
        <f t="shared" si="1"/>
        <v>0</v>
      </c>
    </row>
    <row r="18" spans="1:9">
      <c r="A18" s="7" t="s">
        <v>27</v>
      </c>
      <c r="B18" s="7" t="s">
        <v>46</v>
      </c>
      <c r="C18" s="7" t="s">
        <v>47</v>
      </c>
      <c r="D18" s="8">
        <v>3898.23</v>
      </c>
      <c r="E18" s="9">
        <v>0</v>
      </c>
      <c r="F18" s="8">
        <f t="shared" si="2"/>
        <v>3898.23</v>
      </c>
      <c r="G18" s="7">
        <v>2</v>
      </c>
      <c r="H18" s="8">
        <f t="shared" si="0"/>
        <v>7796.46</v>
      </c>
      <c r="I18" s="8">
        <f t="shared" si="1"/>
        <v>7796.46</v>
      </c>
    </row>
    <row r="19" spans="1:9">
      <c r="A19" s="7" t="s">
        <v>27</v>
      </c>
      <c r="B19" s="7" t="s">
        <v>48</v>
      </c>
      <c r="C19" s="7" t="s">
        <v>49</v>
      </c>
      <c r="D19" s="8">
        <v>0</v>
      </c>
      <c r="E19" s="9">
        <v>0</v>
      </c>
      <c r="F19" s="8">
        <f t="shared" si="2"/>
        <v>0</v>
      </c>
      <c r="G19" s="7">
        <v>2</v>
      </c>
      <c r="H19" s="8">
        <f t="shared" si="0"/>
        <v>0</v>
      </c>
      <c r="I19" s="8">
        <f t="shared" si="1"/>
        <v>0</v>
      </c>
    </row>
    <row r="20" spans="1:9">
      <c r="A20" s="7" t="s">
        <v>27</v>
      </c>
      <c r="B20" s="7" t="s">
        <v>50</v>
      </c>
      <c r="C20" s="7" t="s">
        <v>51</v>
      </c>
      <c r="D20" s="8">
        <v>0</v>
      </c>
      <c r="E20" s="9">
        <v>0</v>
      </c>
      <c r="F20" s="8">
        <f t="shared" si="2"/>
        <v>0</v>
      </c>
      <c r="G20" s="7">
        <v>2</v>
      </c>
      <c r="H20" s="8">
        <f t="shared" si="0"/>
        <v>0</v>
      </c>
      <c r="I20" s="8">
        <f t="shared" si="1"/>
        <v>0</v>
      </c>
    </row>
    <row r="21" spans="1:9">
      <c r="A21" s="7" t="s">
        <v>27</v>
      </c>
      <c r="B21" s="7" t="s">
        <v>52</v>
      </c>
      <c r="C21" s="7" t="s">
        <v>53</v>
      </c>
      <c r="D21" s="8">
        <v>6651.36</v>
      </c>
      <c r="E21" s="9">
        <v>0</v>
      </c>
      <c r="F21" s="8">
        <f t="shared" si="2"/>
        <v>6651.36</v>
      </c>
      <c r="G21" s="7">
        <v>4</v>
      </c>
      <c r="H21" s="8">
        <f t="shared" si="0"/>
        <v>26605.439999999999</v>
      </c>
      <c r="I21" s="8">
        <f t="shared" si="1"/>
        <v>26605.439999999999</v>
      </c>
    </row>
    <row r="22" spans="1:9">
      <c r="A22" s="7" t="s">
        <v>27</v>
      </c>
      <c r="B22" s="7" t="s">
        <v>54</v>
      </c>
      <c r="C22" s="7" t="s">
        <v>55</v>
      </c>
      <c r="D22" s="8">
        <v>0</v>
      </c>
      <c r="E22" s="9">
        <v>0</v>
      </c>
      <c r="F22" s="8">
        <f t="shared" si="2"/>
        <v>0</v>
      </c>
      <c r="G22" s="7">
        <v>1</v>
      </c>
      <c r="H22" s="8">
        <f t="shared" si="0"/>
        <v>0</v>
      </c>
      <c r="I22" s="8">
        <f t="shared" si="1"/>
        <v>0</v>
      </c>
    </row>
    <row r="23" spans="1:9">
      <c r="A23" s="7" t="s">
        <v>27</v>
      </c>
      <c r="B23" s="7" t="s">
        <v>56</v>
      </c>
      <c r="C23" s="7" t="s">
        <v>57</v>
      </c>
      <c r="D23" s="8">
        <v>0</v>
      </c>
      <c r="E23" s="9">
        <v>0</v>
      </c>
      <c r="F23" s="8">
        <f t="shared" si="2"/>
        <v>0</v>
      </c>
      <c r="G23" s="7">
        <v>1</v>
      </c>
      <c r="H23" s="8">
        <f t="shared" si="0"/>
        <v>0</v>
      </c>
      <c r="I23" s="8">
        <f t="shared" si="1"/>
        <v>0</v>
      </c>
    </row>
    <row r="24" spans="1:9">
      <c r="A24" s="7" t="s">
        <v>27</v>
      </c>
      <c r="B24" s="7" t="s">
        <v>58</v>
      </c>
      <c r="C24" s="7" t="s">
        <v>59</v>
      </c>
      <c r="D24" s="8">
        <v>0</v>
      </c>
      <c r="E24" s="9">
        <v>0</v>
      </c>
      <c r="F24" s="8">
        <f t="shared" si="2"/>
        <v>0</v>
      </c>
      <c r="G24" s="7">
        <v>1</v>
      </c>
      <c r="H24" s="8">
        <f t="shared" si="0"/>
        <v>0</v>
      </c>
      <c r="I24" s="8">
        <f t="shared" si="1"/>
        <v>0</v>
      </c>
    </row>
    <row r="25" spans="1:9">
      <c r="A25" s="7" t="s">
        <v>27</v>
      </c>
      <c r="B25" s="7" t="s">
        <v>60</v>
      </c>
      <c r="C25" s="7" t="s">
        <v>61</v>
      </c>
      <c r="D25" s="8">
        <v>0</v>
      </c>
      <c r="E25" s="9">
        <v>0</v>
      </c>
      <c r="F25" s="8">
        <f t="shared" si="2"/>
        <v>0</v>
      </c>
      <c r="G25" s="7">
        <v>80</v>
      </c>
      <c r="H25" s="8">
        <f t="shared" si="0"/>
        <v>0</v>
      </c>
      <c r="I25" s="8">
        <f t="shared" si="1"/>
        <v>0</v>
      </c>
    </row>
    <row r="26" spans="1:9">
      <c r="A26" s="7" t="s">
        <v>27</v>
      </c>
      <c r="B26" s="7" t="s">
        <v>62</v>
      </c>
      <c r="C26" s="7" t="s">
        <v>63</v>
      </c>
      <c r="D26" s="8">
        <v>0</v>
      </c>
      <c r="E26" s="9">
        <v>0</v>
      </c>
      <c r="F26" s="8">
        <f t="shared" si="2"/>
        <v>0</v>
      </c>
      <c r="G26" s="7">
        <v>2</v>
      </c>
      <c r="H26" s="8">
        <f t="shared" si="0"/>
        <v>0</v>
      </c>
      <c r="I26" s="8">
        <f t="shared" si="1"/>
        <v>0</v>
      </c>
    </row>
    <row r="27" spans="1:9">
      <c r="A27" s="7" t="s">
        <v>27</v>
      </c>
      <c r="B27" s="7" t="s">
        <v>64</v>
      </c>
      <c r="C27" s="7" t="s">
        <v>65</v>
      </c>
      <c r="D27" s="8">
        <v>0</v>
      </c>
      <c r="E27" s="9">
        <v>0</v>
      </c>
      <c r="F27" s="8">
        <f t="shared" si="2"/>
        <v>0</v>
      </c>
      <c r="G27" s="7">
        <v>4</v>
      </c>
      <c r="H27" s="8">
        <f t="shared" si="0"/>
        <v>0</v>
      </c>
      <c r="I27" s="8">
        <f t="shared" si="1"/>
        <v>0</v>
      </c>
    </row>
    <row r="28" spans="1:9">
      <c r="A28" s="7" t="s">
        <v>27</v>
      </c>
      <c r="B28" s="7" t="s">
        <v>66</v>
      </c>
      <c r="C28" s="7" t="s">
        <v>67</v>
      </c>
      <c r="D28" s="8">
        <v>0</v>
      </c>
      <c r="E28" s="9">
        <v>0</v>
      </c>
      <c r="F28" s="8">
        <f t="shared" si="2"/>
        <v>0</v>
      </c>
      <c r="G28" s="7">
        <v>2</v>
      </c>
      <c r="H28" s="8">
        <f t="shared" si="0"/>
        <v>0</v>
      </c>
      <c r="I28" s="8">
        <f t="shared" si="1"/>
        <v>0</v>
      </c>
    </row>
    <row r="29" spans="1:9">
      <c r="A29" s="7" t="s">
        <v>27</v>
      </c>
      <c r="B29" s="7" t="s">
        <v>68</v>
      </c>
      <c r="C29" s="7" t="s">
        <v>69</v>
      </c>
      <c r="D29" s="8">
        <v>0</v>
      </c>
      <c r="E29" s="9">
        <v>0</v>
      </c>
      <c r="F29" s="8">
        <f t="shared" si="2"/>
        <v>0</v>
      </c>
      <c r="G29" s="7">
        <v>14</v>
      </c>
      <c r="H29" s="8">
        <f t="shared" si="0"/>
        <v>0</v>
      </c>
      <c r="I29" s="8">
        <f t="shared" si="1"/>
        <v>0</v>
      </c>
    </row>
    <row r="30" spans="1:9">
      <c r="A30" s="7" t="s">
        <v>27</v>
      </c>
      <c r="B30" s="7" t="s">
        <v>70</v>
      </c>
      <c r="C30" s="7" t="s">
        <v>71</v>
      </c>
      <c r="D30" s="8">
        <v>0</v>
      </c>
      <c r="E30" s="9">
        <v>0</v>
      </c>
      <c r="F30" s="8">
        <f t="shared" si="2"/>
        <v>0</v>
      </c>
      <c r="G30" s="7">
        <v>1</v>
      </c>
      <c r="H30" s="8">
        <f t="shared" si="0"/>
        <v>0</v>
      </c>
      <c r="I30" s="8">
        <f t="shared" si="1"/>
        <v>0</v>
      </c>
    </row>
    <row r="31" spans="1:9">
      <c r="A31" s="7" t="s">
        <v>27</v>
      </c>
      <c r="B31" s="7" t="s">
        <v>72</v>
      </c>
      <c r="C31" s="7" t="s">
        <v>73</v>
      </c>
      <c r="D31" s="8">
        <v>0</v>
      </c>
      <c r="E31" s="9">
        <v>0</v>
      </c>
      <c r="F31" s="8">
        <f t="shared" si="2"/>
        <v>0</v>
      </c>
      <c r="G31" s="7">
        <v>4</v>
      </c>
      <c r="H31" s="8">
        <f t="shared" si="0"/>
        <v>0</v>
      </c>
      <c r="I31" s="8">
        <f t="shared" si="1"/>
        <v>0</v>
      </c>
    </row>
    <row r="32" spans="1:9">
      <c r="A32" s="7" t="s">
        <v>27</v>
      </c>
      <c r="B32" s="7" t="s">
        <v>74</v>
      </c>
      <c r="C32" s="7" t="s">
        <v>75</v>
      </c>
      <c r="D32" s="8">
        <v>480702.27</v>
      </c>
      <c r="E32" s="9">
        <v>0</v>
      </c>
      <c r="F32" s="8">
        <f t="shared" si="2"/>
        <v>480702.27</v>
      </c>
      <c r="G32" s="7">
        <v>1</v>
      </c>
      <c r="H32" s="8">
        <f t="shared" si="0"/>
        <v>480702.27</v>
      </c>
      <c r="I32" s="8">
        <f t="shared" si="1"/>
        <v>480702.27</v>
      </c>
    </row>
    <row r="33" spans="1:9">
      <c r="A33" s="7" t="s">
        <v>27</v>
      </c>
      <c r="B33" s="7" t="s">
        <v>76</v>
      </c>
      <c r="C33" s="7" t="s">
        <v>77</v>
      </c>
      <c r="D33" s="8">
        <v>12991.95</v>
      </c>
      <c r="E33" s="9">
        <v>0</v>
      </c>
      <c r="F33" s="8">
        <f t="shared" si="2"/>
        <v>12991.95</v>
      </c>
      <c r="G33" s="7">
        <v>1</v>
      </c>
      <c r="H33" s="8">
        <f t="shared" si="0"/>
        <v>12991.95</v>
      </c>
      <c r="I33" s="8">
        <f t="shared" si="1"/>
        <v>12991.95</v>
      </c>
    </row>
    <row r="34" spans="1:9">
      <c r="A34" s="7" t="s">
        <v>27</v>
      </c>
      <c r="B34" s="7" t="s">
        <v>78</v>
      </c>
      <c r="C34" s="7" t="s">
        <v>79</v>
      </c>
      <c r="D34" s="8">
        <v>0</v>
      </c>
      <c r="E34" s="9">
        <v>0</v>
      </c>
      <c r="F34" s="8">
        <f t="shared" si="2"/>
        <v>0</v>
      </c>
      <c r="G34" s="7">
        <v>1</v>
      </c>
      <c r="H34" s="8">
        <f t="shared" si="0"/>
        <v>0</v>
      </c>
      <c r="I34" s="8">
        <f t="shared" si="1"/>
        <v>0</v>
      </c>
    </row>
    <row r="35" spans="1:9">
      <c r="A35" s="7" t="s">
        <v>27</v>
      </c>
      <c r="B35" s="7" t="s">
        <v>80</v>
      </c>
      <c r="C35" s="7" t="s">
        <v>81</v>
      </c>
      <c r="D35" s="8">
        <v>0</v>
      </c>
      <c r="E35" s="9">
        <v>0</v>
      </c>
      <c r="F35" s="8">
        <f t="shared" si="2"/>
        <v>0</v>
      </c>
      <c r="G35" s="7">
        <v>2</v>
      </c>
      <c r="H35" s="8">
        <f t="shared" si="0"/>
        <v>0</v>
      </c>
      <c r="I35" s="8">
        <f t="shared" si="1"/>
        <v>0</v>
      </c>
    </row>
    <row r="36" spans="1:9">
      <c r="A36" s="7" t="s">
        <v>27</v>
      </c>
      <c r="B36" s="7" t="s">
        <v>82</v>
      </c>
      <c r="C36" s="7" t="s">
        <v>83</v>
      </c>
      <c r="D36" s="8">
        <v>0</v>
      </c>
      <c r="E36" s="9">
        <v>0</v>
      </c>
      <c r="F36" s="8">
        <f t="shared" si="2"/>
        <v>0</v>
      </c>
      <c r="G36" s="7">
        <v>2</v>
      </c>
      <c r="H36" s="8">
        <f t="shared" si="0"/>
        <v>0</v>
      </c>
      <c r="I36" s="8">
        <f t="shared" si="1"/>
        <v>0</v>
      </c>
    </row>
    <row r="37" spans="1:9">
      <c r="A37" s="7" t="s">
        <v>27</v>
      </c>
      <c r="B37" s="7" t="s">
        <v>84</v>
      </c>
      <c r="C37" s="7" t="s">
        <v>85</v>
      </c>
      <c r="D37" s="8">
        <v>0</v>
      </c>
      <c r="E37" s="9">
        <v>0</v>
      </c>
      <c r="F37" s="8">
        <f t="shared" si="2"/>
        <v>0</v>
      </c>
      <c r="G37" s="7">
        <v>1</v>
      </c>
      <c r="H37" s="8">
        <f t="shared" si="0"/>
        <v>0</v>
      </c>
      <c r="I37" s="8">
        <f t="shared" si="1"/>
        <v>0</v>
      </c>
    </row>
    <row r="38" spans="1:9">
      <c r="A38" s="7" t="s">
        <v>27</v>
      </c>
      <c r="B38" s="7" t="s">
        <v>86</v>
      </c>
      <c r="C38" s="7" t="s">
        <v>87</v>
      </c>
      <c r="D38" s="8">
        <v>0</v>
      </c>
      <c r="E38" s="9">
        <v>0</v>
      </c>
      <c r="F38" s="8">
        <f t="shared" si="2"/>
        <v>0</v>
      </c>
      <c r="G38" s="7">
        <v>1</v>
      </c>
      <c r="H38" s="8">
        <f t="shared" si="0"/>
        <v>0</v>
      </c>
      <c r="I38" s="8">
        <f t="shared" si="1"/>
        <v>0</v>
      </c>
    </row>
    <row r="39" spans="1:9">
      <c r="A39" s="7" t="s">
        <v>27</v>
      </c>
      <c r="B39" s="7" t="s">
        <v>88</v>
      </c>
      <c r="C39" s="7" t="s">
        <v>89</v>
      </c>
      <c r="D39" s="8">
        <v>0</v>
      </c>
      <c r="E39" s="9">
        <v>0</v>
      </c>
      <c r="F39" s="8">
        <f t="shared" si="2"/>
        <v>0</v>
      </c>
      <c r="G39" s="7">
        <v>2</v>
      </c>
      <c r="H39" s="8">
        <f t="shared" ref="H39:H70" si="3">(F39*G39)</f>
        <v>0</v>
      </c>
      <c r="I39" s="8">
        <f t="shared" ref="I39:I70" si="4">(D39*G39)</f>
        <v>0</v>
      </c>
    </row>
    <row r="40" spans="1:9">
      <c r="A40" s="7" t="s">
        <v>27</v>
      </c>
      <c r="B40" s="7" t="s">
        <v>90</v>
      </c>
      <c r="C40" s="7" t="s">
        <v>91</v>
      </c>
      <c r="D40" s="8">
        <v>10393.56</v>
      </c>
      <c r="E40" s="9">
        <v>0</v>
      </c>
      <c r="F40" s="8">
        <f t="shared" si="2"/>
        <v>10393.56</v>
      </c>
      <c r="G40" s="7">
        <v>22</v>
      </c>
      <c r="H40" s="8">
        <f t="shared" si="3"/>
        <v>228658.31999999998</v>
      </c>
      <c r="I40" s="8">
        <f t="shared" si="4"/>
        <v>228658.31999999998</v>
      </c>
    </row>
    <row r="41" spans="1:9">
      <c r="A41" s="7" t="s">
        <v>27</v>
      </c>
      <c r="B41" s="7" t="s">
        <v>92</v>
      </c>
      <c r="C41" s="7" t="s">
        <v>93</v>
      </c>
      <c r="D41" s="8">
        <v>1039.3599999999999</v>
      </c>
      <c r="E41" s="9">
        <v>0</v>
      </c>
      <c r="F41" s="8">
        <f t="shared" ref="F41:F72" si="5">(D41*(1-E41))</f>
        <v>1039.3599999999999</v>
      </c>
      <c r="G41" s="7">
        <v>8</v>
      </c>
      <c r="H41" s="8">
        <f t="shared" si="3"/>
        <v>8314.8799999999992</v>
      </c>
      <c r="I41" s="8">
        <f t="shared" si="4"/>
        <v>8314.8799999999992</v>
      </c>
    </row>
    <row r="42" spans="1:9">
      <c r="A42" s="7" t="s">
        <v>27</v>
      </c>
      <c r="B42" s="7" t="s">
        <v>94</v>
      </c>
      <c r="C42" s="7" t="s">
        <v>95</v>
      </c>
      <c r="D42" s="8">
        <v>6995.67</v>
      </c>
      <c r="E42" s="9">
        <v>0</v>
      </c>
      <c r="F42" s="8">
        <f t="shared" si="5"/>
        <v>6995.67</v>
      </c>
      <c r="G42" s="7">
        <v>1</v>
      </c>
      <c r="H42" s="8">
        <f t="shared" si="3"/>
        <v>6995.67</v>
      </c>
      <c r="I42" s="8">
        <f t="shared" si="4"/>
        <v>6995.67</v>
      </c>
    </row>
    <row r="43" spans="1:9">
      <c r="A43" s="7" t="s">
        <v>27</v>
      </c>
      <c r="B43" s="7" t="s">
        <v>96</v>
      </c>
      <c r="C43" s="7" t="s">
        <v>97</v>
      </c>
      <c r="D43" s="8">
        <v>999.38</v>
      </c>
      <c r="E43" s="9">
        <v>0</v>
      </c>
      <c r="F43" s="8">
        <f t="shared" si="5"/>
        <v>999.38</v>
      </c>
      <c r="G43" s="7">
        <v>1</v>
      </c>
      <c r="H43" s="8">
        <f t="shared" si="3"/>
        <v>999.38</v>
      </c>
      <c r="I43" s="8">
        <f t="shared" si="4"/>
        <v>999.38</v>
      </c>
    </row>
    <row r="44" spans="1:9">
      <c r="A44" s="7" t="s">
        <v>27</v>
      </c>
      <c r="B44" s="7" t="s">
        <v>98</v>
      </c>
      <c r="C44" s="7" t="s">
        <v>99</v>
      </c>
      <c r="D44" s="8">
        <v>0</v>
      </c>
      <c r="E44" s="9">
        <v>0</v>
      </c>
      <c r="F44" s="8">
        <f t="shared" si="5"/>
        <v>0</v>
      </c>
      <c r="G44" s="7">
        <v>1</v>
      </c>
      <c r="H44" s="8">
        <f t="shared" si="3"/>
        <v>0</v>
      </c>
      <c r="I44" s="8">
        <f t="shared" si="4"/>
        <v>0</v>
      </c>
    </row>
    <row r="45" spans="1:9">
      <c r="A45" s="7" t="s">
        <v>27</v>
      </c>
      <c r="B45" s="7" t="s">
        <v>100</v>
      </c>
      <c r="C45" s="7" t="s">
        <v>101</v>
      </c>
      <c r="D45" s="8">
        <v>0</v>
      </c>
      <c r="E45" s="9">
        <v>0</v>
      </c>
      <c r="F45" s="8">
        <f t="shared" si="5"/>
        <v>0</v>
      </c>
      <c r="G45" s="7">
        <v>20</v>
      </c>
      <c r="H45" s="8">
        <f t="shared" si="3"/>
        <v>0</v>
      </c>
      <c r="I45" s="8">
        <f t="shared" si="4"/>
        <v>0</v>
      </c>
    </row>
    <row r="46" spans="1:9">
      <c r="A46" s="7" t="s">
        <v>27</v>
      </c>
      <c r="B46" s="7" t="s">
        <v>102</v>
      </c>
      <c r="C46" s="7" t="s">
        <v>103</v>
      </c>
      <c r="D46" s="8">
        <v>584.15</v>
      </c>
      <c r="E46" s="9">
        <v>0</v>
      </c>
      <c r="F46" s="8">
        <f t="shared" si="5"/>
        <v>584.15</v>
      </c>
      <c r="G46" s="7">
        <v>3</v>
      </c>
      <c r="H46" s="8">
        <f t="shared" si="3"/>
        <v>1752.4499999999998</v>
      </c>
      <c r="I46" s="8">
        <f t="shared" si="4"/>
        <v>1752.4499999999998</v>
      </c>
    </row>
    <row r="47" spans="1:9">
      <c r="A47" s="7" t="s">
        <v>27</v>
      </c>
      <c r="B47" s="7" t="s">
        <v>104</v>
      </c>
      <c r="C47" s="7" t="s">
        <v>105</v>
      </c>
      <c r="D47" s="8">
        <v>64.48</v>
      </c>
      <c r="E47" s="9">
        <v>0</v>
      </c>
      <c r="F47" s="8">
        <f t="shared" si="5"/>
        <v>64.48</v>
      </c>
      <c r="G47" s="7">
        <v>1</v>
      </c>
      <c r="H47" s="8">
        <f t="shared" si="3"/>
        <v>64.48</v>
      </c>
      <c r="I47" s="8">
        <f t="shared" si="4"/>
        <v>64.48</v>
      </c>
    </row>
    <row r="48" spans="1:9">
      <c r="A48" s="7" t="s">
        <v>27</v>
      </c>
      <c r="B48" s="7" t="s">
        <v>106</v>
      </c>
      <c r="C48" s="7" t="s">
        <v>107</v>
      </c>
      <c r="D48" s="8">
        <v>0</v>
      </c>
      <c r="E48" s="9">
        <v>0</v>
      </c>
      <c r="F48" s="8">
        <f t="shared" si="5"/>
        <v>0</v>
      </c>
      <c r="G48" s="7">
        <v>1</v>
      </c>
      <c r="H48" s="8">
        <f t="shared" si="3"/>
        <v>0</v>
      </c>
      <c r="I48" s="8">
        <f t="shared" si="4"/>
        <v>0</v>
      </c>
    </row>
    <row r="49" spans="1:9">
      <c r="A49" s="7" t="s">
        <v>27</v>
      </c>
      <c r="B49" s="7" t="s">
        <v>108</v>
      </c>
      <c r="C49" s="7" t="s">
        <v>109</v>
      </c>
      <c r="D49" s="8">
        <v>0</v>
      </c>
      <c r="E49" s="9">
        <v>0</v>
      </c>
      <c r="F49" s="8">
        <f t="shared" si="5"/>
        <v>0</v>
      </c>
      <c r="G49" s="7">
        <v>1</v>
      </c>
      <c r="H49" s="8">
        <f t="shared" si="3"/>
        <v>0</v>
      </c>
      <c r="I49" s="8">
        <f t="shared" si="4"/>
        <v>0</v>
      </c>
    </row>
    <row r="50" spans="1:9">
      <c r="A50" s="7" t="s">
        <v>27</v>
      </c>
      <c r="B50" s="7" t="s">
        <v>110</v>
      </c>
      <c r="C50" s="7" t="s">
        <v>111</v>
      </c>
      <c r="D50" s="8">
        <v>0</v>
      </c>
      <c r="E50" s="9">
        <v>0</v>
      </c>
      <c r="F50" s="8">
        <f t="shared" si="5"/>
        <v>0</v>
      </c>
      <c r="G50" s="7">
        <v>1</v>
      </c>
      <c r="H50" s="8">
        <f t="shared" si="3"/>
        <v>0</v>
      </c>
      <c r="I50" s="8">
        <f t="shared" si="4"/>
        <v>0</v>
      </c>
    </row>
    <row r="51" spans="1:9">
      <c r="A51" s="7" t="s">
        <v>27</v>
      </c>
      <c r="B51" s="7" t="s">
        <v>112</v>
      </c>
      <c r="C51" s="7" t="s">
        <v>113</v>
      </c>
      <c r="D51" s="8">
        <v>0</v>
      </c>
      <c r="E51" s="9">
        <v>0</v>
      </c>
      <c r="F51" s="8">
        <f t="shared" si="5"/>
        <v>0</v>
      </c>
      <c r="G51" s="7">
        <v>1</v>
      </c>
      <c r="H51" s="8">
        <f t="shared" si="3"/>
        <v>0</v>
      </c>
      <c r="I51" s="8">
        <f t="shared" si="4"/>
        <v>0</v>
      </c>
    </row>
    <row r="52" spans="1:9">
      <c r="A52" s="7" t="s">
        <v>27</v>
      </c>
      <c r="B52" s="7" t="s">
        <v>114</v>
      </c>
      <c r="C52" s="7" t="s">
        <v>115</v>
      </c>
      <c r="D52" s="8">
        <v>0</v>
      </c>
      <c r="E52" s="9">
        <v>0</v>
      </c>
      <c r="F52" s="8">
        <f t="shared" si="5"/>
        <v>0</v>
      </c>
      <c r="G52" s="7">
        <v>1</v>
      </c>
      <c r="H52" s="8">
        <f t="shared" si="3"/>
        <v>0</v>
      </c>
      <c r="I52" s="8">
        <f t="shared" si="4"/>
        <v>0</v>
      </c>
    </row>
    <row r="53" spans="1:9">
      <c r="A53" s="7" t="s">
        <v>27</v>
      </c>
      <c r="B53" s="7" t="s">
        <v>116</v>
      </c>
      <c r="C53" s="7" t="s">
        <v>117</v>
      </c>
      <c r="D53" s="8">
        <v>0</v>
      </c>
      <c r="E53" s="9">
        <v>0</v>
      </c>
      <c r="F53" s="8">
        <f t="shared" si="5"/>
        <v>0</v>
      </c>
      <c r="G53" s="7">
        <v>1</v>
      </c>
      <c r="H53" s="8">
        <f t="shared" si="3"/>
        <v>0</v>
      </c>
      <c r="I53" s="8">
        <f t="shared" si="4"/>
        <v>0</v>
      </c>
    </row>
    <row r="54" spans="1:9">
      <c r="A54" s="7" t="s">
        <v>27</v>
      </c>
      <c r="B54" s="7" t="s">
        <v>118</v>
      </c>
      <c r="C54" s="7" t="s">
        <v>119</v>
      </c>
      <c r="D54" s="8">
        <v>0</v>
      </c>
      <c r="E54" s="9">
        <v>0</v>
      </c>
      <c r="F54" s="8">
        <f t="shared" si="5"/>
        <v>0</v>
      </c>
      <c r="G54" s="7">
        <v>1</v>
      </c>
      <c r="H54" s="8">
        <f t="shared" si="3"/>
        <v>0</v>
      </c>
      <c r="I54" s="8">
        <f t="shared" si="4"/>
        <v>0</v>
      </c>
    </row>
    <row r="55" spans="1:9">
      <c r="A55" s="7" t="s">
        <v>27</v>
      </c>
      <c r="B55" s="7" t="s">
        <v>120</v>
      </c>
      <c r="C55" s="7" t="s">
        <v>121</v>
      </c>
      <c r="D55" s="8">
        <v>0</v>
      </c>
      <c r="E55" s="9">
        <v>0</v>
      </c>
      <c r="F55" s="8">
        <f t="shared" si="5"/>
        <v>0</v>
      </c>
      <c r="G55" s="7">
        <v>1</v>
      </c>
      <c r="H55" s="8">
        <f t="shared" si="3"/>
        <v>0</v>
      </c>
      <c r="I55" s="8">
        <f t="shared" si="4"/>
        <v>0</v>
      </c>
    </row>
    <row r="56" spans="1:9">
      <c r="A56" s="7" t="s">
        <v>27</v>
      </c>
      <c r="B56" s="7" t="s">
        <v>122</v>
      </c>
      <c r="C56" s="7" t="s">
        <v>123</v>
      </c>
      <c r="D56" s="8">
        <v>0</v>
      </c>
      <c r="E56" s="9">
        <v>0</v>
      </c>
      <c r="F56" s="8">
        <f t="shared" si="5"/>
        <v>0</v>
      </c>
      <c r="G56" s="7">
        <v>1</v>
      </c>
      <c r="H56" s="8">
        <f t="shared" si="3"/>
        <v>0</v>
      </c>
      <c r="I56" s="8">
        <f t="shared" si="4"/>
        <v>0</v>
      </c>
    </row>
    <row r="57" spans="1:9">
      <c r="A57" s="7" t="s">
        <v>27</v>
      </c>
      <c r="B57" s="7" t="s">
        <v>124</v>
      </c>
      <c r="C57" s="7" t="s">
        <v>125</v>
      </c>
      <c r="D57" s="8">
        <v>0</v>
      </c>
      <c r="E57" s="9">
        <v>0</v>
      </c>
      <c r="F57" s="8">
        <f t="shared" si="5"/>
        <v>0</v>
      </c>
      <c r="G57" s="7">
        <v>1</v>
      </c>
      <c r="H57" s="8">
        <f t="shared" si="3"/>
        <v>0</v>
      </c>
      <c r="I57" s="8">
        <f t="shared" si="4"/>
        <v>0</v>
      </c>
    </row>
    <row r="58" spans="1:9">
      <c r="A58" s="7" t="s">
        <v>27</v>
      </c>
      <c r="B58" s="7" t="s">
        <v>126</v>
      </c>
      <c r="C58" s="7" t="s">
        <v>127</v>
      </c>
      <c r="D58" s="8">
        <v>0</v>
      </c>
      <c r="E58" s="9">
        <v>0</v>
      </c>
      <c r="F58" s="8">
        <f t="shared" si="5"/>
        <v>0</v>
      </c>
      <c r="G58" s="7">
        <v>1</v>
      </c>
      <c r="H58" s="8">
        <f t="shared" si="3"/>
        <v>0</v>
      </c>
      <c r="I58" s="8">
        <f t="shared" si="4"/>
        <v>0</v>
      </c>
    </row>
    <row r="59" spans="1:9">
      <c r="A59" s="7" t="s">
        <v>27</v>
      </c>
      <c r="B59" s="7" t="s">
        <v>128</v>
      </c>
      <c r="C59" s="7" t="s">
        <v>129</v>
      </c>
      <c r="D59" s="8">
        <v>0</v>
      </c>
      <c r="E59" s="9">
        <v>0</v>
      </c>
      <c r="F59" s="8">
        <f t="shared" si="5"/>
        <v>0</v>
      </c>
      <c r="G59" s="7">
        <v>1</v>
      </c>
      <c r="H59" s="8">
        <f t="shared" si="3"/>
        <v>0</v>
      </c>
      <c r="I59" s="8">
        <f t="shared" si="4"/>
        <v>0</v>
      </c>
    </row>
    <row r="60" spans="1:9">
      <c r="A60" s="7" t="s">
        <v>27</v>
      </c>
      <c r="B60" s="7" t="s">
        <v>130</v>
      </c>
      <c r="C60" s="7" t="s">
        <v>131</v>
      </c>
      <c r="D60" s="8">
        <v>0</v>
      </c>
      <c r="E60" s="9">
        <v>0</v>
      </c>
      <c r="F60" s="8">
        <f t="shared" si="5"/>
        <v>0</v>
      </c>
      <c r="G60" s="7">
        <v>1</v>
      </c>
      <c r="H60" s="8">
        <f t="shared" si="3"/>
        <v>0</v>
      </c>
      <c r="I60" s="8">
        <f t="shared" si="4"/>
        <v>0</v>
      </c>
    </row>
    <row r="61" spans="1:9">
      <c r="A61" s="7" t="s">
        <v>27</v>
      </c>
      <c r="B61" s="7" t="s">
        <v>132</v>
      </c>
      <c r="C61" s="7" t="s">
        <v>133</v>
      </c>
      <c r="D61" s="8">
        <v>0</v>
      </c>
      <c r="E61" s="9">
        <v>0</v>
      </c>
      <c r="F61" s="8">
        <f t="shared" si="5"/>
        <v>0</v>
      </c>
      <c r="G61" s="7">
        <v>1</v>
      </c>
      <c r="H61" s="8">
        <f t="shared" si="3"/>
        <v>0</v>
      </c>
      <c r="I61" s="8">
        <f t="shared" si="4"/>
        <v>0</v>
      </c>
    </row>
    <row r="62" spans="1:9">
      <c r="A62" s="7" t="s">
        <v>27</v>
      </c>
      <c r="B62" s="7" t="s">
        <v>134</v>
      </c>
      <c r="C62" s="7" t="s">
        <v>135</v>
      </c>
      <c r="D62" s="8">
        <v>0</v>
      </c>
      <c r="E62" s="9">
        <v>0</v>
      </c>
      <c r="F62" s="8">
        <f t="shared" si="5"/>
        <v>0</v>
      </c>
      <c r="G62" s="7">
        <v>1</v>
      </c>
      <c r="H62" s="8">
        <f t="shared" si="3"/>
        <v>0</v>
      </c>
      <c r="I62" s="8">
        <f t="shared" si="4"/>
        <v>0</v>
      </c>
    </row>
    <row r="63" spans="1:9">
      <c r="A63" s="7" t="s">
        <v>27</v>
      </c>
      <c r="B63" s="7" t="s">
        <v>136</v>
      </c>
      <c r="C63" s="7" t="s">
        <v>137</v>
      </c>
      <c r="D63" s="8">
        <v>0</v>
      </c>
      <c r="E63" s="9">
        <v>0</v>
      </c>
      <c r="F63" s="8">
        <f t="shared" si="5"/>
        <v>0</v>
      </c>
      <c r="G63" s="7">
        <v>1</v>
      </c>
      <c r="H63" s="8">
        <f t="shared" si="3"/>
        <v>0</v>
      </c>
      <c r="I63" s="8">
        <f t="shared" si="4"/>
        <v>0</v>
      </c>
    </row>
    <row r="64" spans="1:9">
      <c r="A64" s="7" t="s">
        <v>27</v>
      </c>
      <c r="B64" s="7" t="s">
        <v>138</v>
      </c>
      <c r="C64" s="7" t="s">
        <v>139</v>
      </c>
      <c r="D64" s="8">
        <v>0</v>
      </c>
      <c r="E64" s="9">
        <v>0</v>
      </c>
      <c r="F64" s="8">
        <f t="shared" si="5"/>
        <v>0</v>
      </c>
      <c r="G64" s="7">
        <v>1</v>
      </c>
      <c r="H64" s="8">
        <f t="shared" si="3"/>
        <v>0</v>
      </c>
      <c r="I64" s="8">
        <f t="shared" si="4"/>
        <v>0</v>
      </c>
    </row>
    <row r="65" spans="1:9">
      <c r="A65" s="7" t="s">
        <v>23</v>
      </c>
      <c r="B65" s="7" t="s">
        <v>140</v>
      </c>
      <c r="C65" s="7" t="s">
        <v>141</v>
      </c>
      <c r="D65" s="8">
        <v>0</v>
      </c>
      <c r="E65" s="9">
        <v>0</v>
      </c>
      <c r="F65" s="8">
        <f t="shared" si="5"/>
        <v>0</v>
      </c>
      <c r="G65" s="7">
        <v>1</v>
      </c>
      <c r="H65" s="8">
        <f t="shared" si="3"/>
        <v>0</v>
      </c>
      <c r="I65" s="8">
        <f t="shared" si="4"/>
        <v>0</v>
      </c>
    </row>
    <row r="66" spans="1:9">
      <c r="A66" s="7" t="s">
        <v>23</v>
      </c>
      <c r="B66" s="7" t="s">
        <v>142</v>
      </c>
      <c r="C66" s="7" t="s">
        <v>143</v>
      </c>
      <c r="D66" s="8">
        <v>0</v>
      </c>
      <c r="E66" s="9">
        <v>0</v>
      </c>
      <c r="F66" s="8">
        <f t="shared" si="5"/>
        <v>0</v>
      </c>
      <c r="G66" s="7">
        <v>1</v>
      </c>
      <c r="H66" s="8">
        <f t="shared" si="3"/>
        <v>0</v>
      </c>
      <c r="I66" s="8">
        <f t="shared" si="4"/>
        <v>0</v>
      </c>
    </row>
    <row r="67" spans="1:9">
      <c r="A67" s="7" t="s">
        <v>23</v>
      </c>
      <c r="B67" s="7" t="s">
        <v>144</v>
      </c>
      <c r="C67" s="7" t="s">
        <v>145</v>
      </c>
      <c r="D67" s="8">
        <v>0</v>
      </c>
      <c r="E67" s="9">
        <v>0</v>
      </c>
      <c r="F67" s="8">
        <f t="shared" si="5"/>
        <v>0</v>
      </c>
      <c r="G67" s="7">
        <v>1</v>
      </c>
      <c r="H67" s="8">
        <f t="shared" si="3"/>
        <v>0</v>
      </c>
      <c r="I67" s="8">
        <f t="shared" si="4"/>
        <v>0</v>
      </c>
    </row>
    <row r="68" spans="1:9">
      <c r="A68" s="7" t="s">
        <v>23</v>
      </c>
      <c r="B68" s="7" t="s">
        <v>146</v>
      </c>
      <c r="C68" s="7" t="s">
        <v>147</v>
      </c>
      <c r="D68" s="8">
        <v>0</v>
      </c>
      <c r="E68" s="9">
        <v>0</v>
      </c>
      <c r="F68" s="8">
        <f t="shared" si="5"/>
        <v>0</v>
      </c>
      <c r="G68" s="7">
        <v>1</v>
      </c>
      <c r="H68" s="8">
        <f t="shared" si="3"/>
        <v>0</v>
      </c>
      <c r="I68" s="8">
        <f t="shared" si="4"/>
        <v>0</v>
      </c>
    </row>
    <row r="69" spans="1:9">
      <c r="A69" s="4" t="s">
        <v>23</v>
      </c>
      <c r="B69" s="4" t="s">
        <v>23</v>
      </c>
      <c r="C69" s="4" t="s">
        <v>148</v>
      </c>
      <c r="D69" s="5">
        <f>SUM(I70)</f>
        <v>5653.9439999999995</v>
      </c>
      <c r="E69" s="6">
        <f>(IF(D69=0,0,(1-F69/D69)))</f>
        <v>0</v>
      </c>
      <c r="F69" s="5">
        <f>SUM(H70)</f>
        <v>5653.9439999999995</v>
      </c>
      <c r="G69" s="4">
        <v>1</v>
      </c>
      <c r="H69" s="5">
        <f t="shared" si="3"/>
        <v>5653.9439999999995</v>
      </c>
      <c r="I69" s="5">
        <f t="shared" si="4"/>
        <v>5653.9439999999995</v>
      </c>
    </row>
    <row r="70" spans="1:9">
      <c r="A70" s="7" t="s">
        <v>27</v>
      </c>
      <c r="B70" s="7" t="s">
        <v>149</v>
      </c>
      <c r="C70" s="7" t="s">
        <v>150</v>
      </c>
      <c r="D70" s="8">
        <v>5653.9439999999995</v>
      </c>
      <c r="E70" s="9">
        <v>0</v>
      </c>
      <c r="F70" s="8">
        <f>(D70*(1-E70))</f>
        <v>5653.9439999999995</v>
      </c>
      <c r="G70" s="7">
        <v>1</v>
      </c>
      <c r="H70" s="8">
        <f t="shared" si="3"/>
        <v>5653.9439999999995</v>
      </c>
      <c r="I70" s="8">
        <f t="shared" si="4"/>
        <v>5653.9439999999995</v>
      </c>
    </row>
    <row r="71" spans="1:9">
      <c r="A71" s="10"/>
      <c r="B71" s="10"/>
      <c r="C71" s="10" t="s">
        <v>151</v>
      </c>
      <c r="D71" s="11">
        <f>SUM(D7:D8,D69)</f>
        <v>783628.804</v>
      </c>
      <c r="E71" s="12">
        <f>(IF(D71=0,0,(1-F71/D71)))</f>
        <v>0</v>
      </c>
      <c r="F71" s="11">
        <f>SUM(F7:F8,F69)</f>
        <v>783628.804</v>
      </c>
      <c r="G71" s="10"/>
      <c r="H71" s="11">
        <f>SUM(H7:H8,H69)</f>
        <v>783628.804</v>
      </c>
      <c r="I71" s="11">
        <f>SUM(I7:I8,I69)</f>
        <v>783628.804</v>
      </c>
    </row>
  </sheetData>
  <mergeCells count="10">
    <mergeCell ref="A4:B4"/>
    <mergeCell ref="C4:H4"/>
    <mergeCell ref="A5:B5"/>
    <mergeCell ref="C5:H5"/>
    <mergeCell ref="A1:B1"/>
    <mergeCell ref="E1:H1"/>
    <mergeCell ref="A2:B2"/>
    <mergeCell ref="E2:H2"/>
    <mergeCell ref="A3:B3"/>
    <mergeCell ref="E3:H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workbookViewId="0">
      <pane ySplit="6" topLeftCell="A7" activePane="bottomLeft" state="frozen"/>
      <selection pane="bottomLeft"/>
    </sheetView>
  </sheetViews>
  <sheetFormatPr baseColWidth="10" defaultColWidth="8.83203125" defaultRowHeight="14" x14ac:dyDescent="0"/>
  <cols>
    <col min="1" max="1" width="5" customWidth="1"/>
    <col min="2" max="2" width="15" customWidth="1"/>
    <col min="3" max="3" width="64" customWidth="1"/>
    <col min="4" max="4" width="18" customWidth="1"/>
    <col min="5" max="5" width="8" customWidth="1"/>
    <col min="6" max="7" width="18" customWidth="1"/>
    <col min="8" max="8" width="0" hidden="1" customWidth="1"/>
  </cols>
  <sheetData>
    <row r="1" spans="1:8">
      <c r="A1" s="25" t="s">
        <v>0</v>
      </c>
      <c r="B1" s="26"/>
      <c r="C1" s="14" t="s">
        <v>152</v>
      </c>
      <c r="D1" s="13" t="s">
        <v>2</v>
      </c>
      <c r="E1" s="27">
        <v>42796.822272465281</v>
      </c>
      <c r="F1" s="26"/>
      <c r="G1" s="26"/>
    </row>
    <row r="2" spans="1:8">
      <c r="A2" s="25" t="s">
        <v>3</v>
      </c>
      <c r="B2" s="26"/>
      <c r="C2" s="14" t="s">
        <v>4</v>
      </c>
      <c r="D2" s="13" t="s">
        <v>5</v>
      </c>
      <c r="E2" s="25"/>
      <c r="F2" s="26"/>
      <c r="G2" s="26"/>
    </row>
    <row r="3" spans="1:8">
      <c r="A3" s="25" t="s">
        <v>6</v>
      </c>
      <c r="B3" s="26"/>
      <c r="C3" s="14" t="s">
        <v>7</v>
      </c>
      <c r="D3" s="13" t="s">
        <v>8</v>
      </c>
      <c r="E3" s="25" t="s">
        <v>9</v>
      </c>
      <c r="F3" s="26"/>
      <c r="G3" s="26"/>
    </row>
    <row r="4" spans="1:8">
      <c r="A4" s="25" t="s">
        <v>10</v>
      </c>
      <c r="B4" s="26"/>
      <c r="C4" s="25" t="s">
        <v>11</v>
      </c>
      <c r="D4" s="26"/>
      <c r="E4" s="26"/>
      <c r="F4" s="26"/>
      <c r="G4" s="26"/>
    </row>
    <row r="5" spans="1:8">
      <c r="A5" s="25" t="s">
        <v>12</v>
      </c>
      <c r="B5" s="26"/>
      <c r="C5" s="25"/>
      <c r="D5" s="26"/>
      <c r="E5" s="26"/>
      <c r="F5" s="26"/>
      <c r="G5" s="26"/>
    </row>
    <row r="6" spans="1:8">
      <c r="A6" s="15" t="s">
        <v>20</v>
      </c>
      <c r="B6" s="15" t="s">
        <v>15</v>
      </c>
      <c r="C6" s="15" t="s">
        <v>16</v>
      </c>
      <c r="D6" s="15" t="s">
        <v>17</v>
      </c>
      <c r="E6" s="15" t="s">
        <v>18</v>
      </c>
      <c r="F6" s="15" t="s">
        <v>19</v>
      </c>
      <c r="G6" s="15" t="s">
        <v>21</v>
      </c>
      <c r="H6" s="15" t="s">
        <v>22</v>
      </c>
    </row>
    <row r="7" spans="1:8">
      <c r="A7" s="16"/>
      <c r="B7" s="16"/>
      <c r="C7" s="16" t="s">
        <v>153</v>
      </c>
      <c r="D7" s="17">
        <f>SUM(H8)</f>
        <v>0</v>
      </c>
      <c r="E7" s="18">
        <f>(IF(D7=0,0,(1-F7/D7)))</f>
        <v>0</v>
      </c>
      <c r="F7" s="17">
        <f>SUM(G8)</f>
        <v>0</v>
      </c>
      <c r="G7" s="17">
        <f>SUM(G8)</f>
        <v>0</v>
      </c>
      <c r="H7" s="17">
        <f>SUM(H8)</f>
        <v>0</v>
      </c>
    </row>
    <row r="8" spans="1:8">
      <c r="A8" s="19">
        <v>1</v>
      </c>
      <c r="B8" s="19" t="s">
        <v>136</v>
      </c>
      <c r="C8" s="19" t="s">
        <v>137</v>
      </c>
      <c r="D8" s="20">
        <v>0</v>
      </c>
      <c r="E8" s="21">
        <v>0</v>
      </c>
      <c r="F8" s="20">
        <f>(D8*(1-E8))</f>
        <v>0</v>
      </c>
      <c r="G8" s="20">
        <f>(F8*A8)</f>
        <v>0</v>
      </c>
      <c r="H8" s="20">
        <f>(D8*A8)</f>
        <v>0</v>
      </c>
    </row>
    <row r="9" spans="1:8">
      <c r="A9" s="16"/>
      <c r="B9" s="16"/>
      <c r="C9" s="16" t="s">
        <v>154</v>
      </c>
      <c r="D9" s="17">
        <f>SUM(H10:H39)</f>
        <v>765069.32</v>
      </c>
      <c r="E9" s="18">
        <f>(IF(D9=0,0,(1-F9/D9)))</f>
        <v>0</v>
      </c>
      <c r="F9" s="17">
        <f>SUM(G10:G39)</f>
        <v>765069.32</v>
      </c>
      <c r="G9" s="17">
        <f>SUM(G10:G39)</f>
        <v>765069.32</v>
      </c>
      <c r="H9" s="17">
        <f>SUM(H10:H39)</f>
        <v>765069.32</v>
      </c>
    </row>
    <row r="10" spans="1:8">
      <c r="A10" s="19">
        <v>1</v>
      </c>
      <c r="B10" s="19" t="s">
        <v>34</v>
      </c>
      <c r="C10" s="19" t="s">
        <v>35</v>
      </c>
      <c r="D10" s="20">
        <v>0</v>
      </c>
      <c r="E10" s="21">
        <v>0</v>
      </c>
      <c r="F10" s="20">
        <f t="shared" ref="F10:F39" si="0">(D10*(1-E10))</f>
        <v>0</v>
      </c>
      <c r="G10" s="20">
        <f t="shared" ref="G10:G39" si="1">(F10*A10)</f>
        <v>0</v>
      </c>
      <c r="H10" s="20">
        <f t="shared" ref="H10:H39" si="2">(D10*A10)</f>
        <v>0</v>
      </c>
    </row>
    <row r="11" spans="1:8">
      <c r="A11" s="19">
        <v>1</v>
      </c>
      <c r="B11" s="19" t="s">
        <v>36</v>
      </c>
      <c r="C11" s="19" t="s">
        <v>37</v>
      </c>
      <c r="D11" s="20">
        <v>0</v>
      </c>
      <c r="E11" s="21">
        <v>0</v>
      </c>
      <c r="F11" s="20">
        <f t="shared" si="0"/>
        <v>0</v>
      </c>
      <c r="G11" s="20">
        <f t="shared" si="1"/>
        <v>0</v>
      </c>
      <c r="H11" s="20">
        <f t="shared" si="2"/>
        <v>0</v>
      </c>
    </row>
    <row r="12" spans="1:8">
      <c r="A12" s="19">
        <v>15</v>
      </c>
      <c r="B12" s="19" t="s">
        <v>38</v>
      </c>
      <c r="C12" s="19" t="s">
        <v>39</v>
      </c>
      <c r="D12" s="20">
        <v>0</v>
      </c>
      <c r="E12" s="21">
        <v>0</v>
      </c>
      <c r="F12" s="20">
        <f t="shared" si="0"/>
        <v>0</v>
      </c>
      <c r="G12" s="20">
        <f t="shared" si="1"/>
        <v>0</v>
      </c>
      <c r="H12" s="20">
        <f t="shared" si="2"/>
        <v>0</v>
      </c>
    </row>
    <row r="13" spans="1:8">
      <c r="A13" s="19">
        <v>1</v>
      </c>
      <c r="B13" s="19" t="s">
        <v>40</v>
      </c>
      <c r="C13" s="19" t="s">
        <v>41</v>
      </c>
      <c r="D13" s="20">
        <v>0</v>
      </c>
      <c r="E13" s="21">
        <v>0</v>
      </c>
      <c r="F13" s="20">
        <f t="shared" si="0"/>
        <v>0</v>
      </c>
      <c r="G13" s="20">
        <f t="shared" si="1"/>
        <v>0</v>
      </c>
      <c r="H13" s="20">
        <f t="shared" si="2"/>
        <v>0</v>
      </c>
    </row>
    <row r="14" spans="1:8">
      <c r="A14" s="19">
        <v>1</v>
      </c>
      <c r="B14" s="19" t="s">
        <v>42</v>
      </c>
      <c r="C14" s="19" t="s">
        <v>43</v>
      </c>
      <c r="D14" s="20">
        <v>0</v>
      </c>
      <c r="E14" s="21">
        <v>0</v>
      </c>
      <c r="F14" s="20">
        <f t="shared" si="0"/>
        <v>0</v>
      </c>
      <c r="G14" s="20">
        <f t="shared" si="1"/>
        <v>0</v>
      </c>
      <c r="H14" s="20">
        <f t="shared" si="2"/>
        <v>0</v>
      </c>
    </row>
    <row r="15" spans="1:8">
      <c r="A15" s="19">
        <v>2</v>
      </c>
      <c r="B15" s="19" t="s">
        <v>44</v>
      </c>
      <c r="C15" s="19" t="s">
        <v>45</v>
      </c>
      <c r="D15" s="20">
        <v>0</v>
      </c>
      <c r="E15" s="21">
        <v>0</v>
      </c>
      <c r="F15" s="20">
        <f t="shared" si="0"/>
        <v>0</v>
      </c>
      <c r="G15" s="20">
        <f t="shared" si="1"/>
        <v>0</v>
      </c>
      <c r="H15" s="20">
        <f t="shared" si="2"/>
        <v>0</v>
      </c>
    </row>
    <row r="16" spans="1:8">
      <c r="A16" s="19">
        <v>2</v>
      </c>
      <c r="B16" s="19" t="s">
        <v>46</v>
      </c>
      <c r="C16" s="19" t="s">
        <v>47</v>
      </c>
      <c r="D16" s="20">
        <v>3898.23</v>
      </c>
      <c r="E16" s="21">
        <v>0</v>
      </c>
      <c r="F16" s="20">
        <f t="shared" si="0"/>
        <v>3898.23</v>
      </c>
      <c r="G16" s="20">
        <f t="shared" si="1"/>
        <v>7796.46</v>
      </c>
      <c r="H16" s="20">
        <f t="shared" si="2"/>
        <v>7796.46</v>
      </c>
    </row>
    <row r="17" spans="1:8">
      <c r="A17" s="19">
        <v>2</v>
      </c>
      <c r="B17" s="19" t="s">
        <v>48</v>
      </c>
      <c r="C17" s="19" t="s">
        <v>49</v>
      </c>
      <c r="D17" s="20">
        <v>0</v>
      </c>
      <c r="E17" s="21">
        <v>0</v>
      </c>
      <c r="F17" s="20">
        <f t="shared" si="0"/>
        <v>0</v>
      </c>
      <c r="G17" s="20">
        <f t="shared" si="1"/>
        <v>0</v>
      </c>
      <c r="H17" s="20">
        <f t="shared" si="2"/>
        <v>0</v>
      </c>
    </row>
    <row r="18" spans="1:8">
      <c r="A18" s="19">
        <v>2</v>
      </c>
      <c r="B18" s="19" t="s">
        <v>50</v>
      </c>
      <c r="C18" s="19" t="s">
        <v>51</v>
      </c>
      <c r="D18" s="20">
        <v>0</v>
      </c>
      <c r="E18" s="21">
        <v>0</v>
      </c>
      <c r="F18" s="20">
        <f t="shared" si="0"/>
        <v>0</v>
      </c>
      <c r="G18" s="20">
        <f t="shared" si="1"/>
        <v>0</v>
      </c>
      <c r="H18" s="20">
        <f t="shared" si="2"/>
        <v>0</v>
      </c>
    </row>
    <row r="19" spans="1:8">
      <c r="A19" s="19">
        <v>4</v>
      </c>
      <c r="B19" s="19" t="s">
        <v>52</v>
      </c>
      <c r="C19" s="19" t="s">
        <v>53</v>
      </c>
      <c r="D19" s="20">
        <v>6651.36</v>
      </c>
      <c r="E19" s="21">
        <v>0</v>
      </c>
      <c r="F19" s="20">
        <f t="shared" si="0"/>
        <v>6651.36</v>
      </c>
      <c r="G19" s="20">
        <f t="shared" si="1"/>
        <v>26605.439999999999</v>
      </c>
      <c r="H19" s="20">
        <f t="shared" si="2"/>
        <v>26605.439999999999</v>
      </c>
    </row>
    <row r="20" spans="1:8">
      <c r="A20" s="19">
        <v>1</v>
      </c>
      <c r="B20" s="19" t="s">
        <v>54</v>
      </c>
      <c r="C20" s="19" t="s">
        <v>55</v>
      </c>
      <c r="D20" s="20">
        <v>0</v>
      </c>
      <c r="E20" s="21">
        <v>0</v>
      </c>
      <c r="F20" s="20">
        <f t="shared" si="0"/>
        <v>0</v>
      </c>
      <c r="G20" s="20">
        <f t="shared" si="1"/>
        <v>0</v>
      </c>
      <c r="H20" s="20">
        <f t="shared" si="2"/>
        <v>0</v>
      </c>
    </row>
    <row r="21" spans="1:8">
      <c r="A21" s="19">
        <v>1</v>
      </c>
      <c r="B21" s="19" t="s">
        <v>56</v>
      </c>
      <c r="C21" s="19" t="s">
        <v>57</v>
      </c>
      <c r="D21" s="20">
        <v>0</v>
      </c>
      <c r="E21" s="21">
        <v>0</v>
      </c>
      <c r="F21" s="20">
        <f t="shared" si="0"/>
        <v>0</v>
      </c>
      <c r="G21" s="20">
        <f t="shared" si="1"/>
        <v>0</v>
      </c>
      <c r="H21" s="20">
        <f t="shared" si="2"/>
        <v>0</v>
      </c>
    </row>
    <row r="22" spans="1:8">
      <c r="A22" s="19">
        <v>1</v>
      </c>
      <c r="B22" s="19" t="s">
        <v>58</v>
      </c>
      <c r="C22" s="19" t="s">
        <v>59</v>
      </c>
      <c r="D22" s="20">
        <v>0</v>
      </c>
      <c r="E22" s="21">
        <v>0</v>
      </c>
      <c r="F22" s="20">
        <f t="shared" si="0"/>
        <v>0</v>
      </c>
      <c r="G22" s="20">
        <f t="shared" si="1"/>
        <v>0</v>
      </c>
      <c r="H22" s="20">
        <f t="shared" si="2"/>
        <v>0</v>
      </c>
    </row>
    <row r="23" spans="1:8">
      <c r="A23" s="19">
        <v>80</v>
      </c>
      <c r="B23" s="19" t="s">
        <v>60</v>
      </c>
      <c r="C23" s="19" t="s">
        <v>61</v>
      </c>
      <c r="D23" s="20">
        <v>0</v>
      </c>
      <c r="E23" s="21">
        <v>0</v>
      </c>
      <c r="F23" s="20">
        <f t="shared" si="0"/>
        <v>0</v>
      </c>
      <c r="G23" s="20">
        <f t="shared" si="1"/>
        <v>0</v>
      </c>
      <c r="H23" s="20">
        <f t="shared" si="2"/>
        <v>0</v>
      </c>
    </row>
    <row r="24" spans="1:8">
      <c r="A24" s="19">
        <v>2</v>
      </c>
      <c r="B24" s="19" t="s">
        <v>62</v>
      </c>
      <c r="C24" s="19" t="s">
        <v>63</v>
      </c>
      <c r="D24" s="20">
        <v>0</v>
      </c>
      <c r="E24" s="21">
        <v>0</v>
      </c>
      <c r="F24" s="20">
        <f t="shared" si="0"/>
        <v>0</v>
      </c>
      <c r="G24" s="20">
        <f t="shared" si="1"/>
        <v>0</v>
      </c>
      <c r="H24" s="20">
        <f t="shared" si="2"/>
        <v>0</v>
      </c>
    </row>
    <row r="25" spans="1:8">
      <c r="A25" s="19">
        <v>4</v>
      </c>
      <c r="B25" s="19" t="s">
        <v>64</v>
      </c>
      <c r="C25" s="19" t="s">
        <v>65</v>
      </c>
      <c r="D25" s="20">
        <v>0</v>
      </c>
      <c r="E25" s="21">
        <v>0</v>
      </c>
      <c r="F25" s="20">
        <f t="shared" si="0"/>
        <v>0</v>
      </c>
      <c r="G25" s="20">
        <f t="shared" si="1"/>
        <v>0</v>
      </c>
      <c r="H25" s="20">
        <f t="shared" si="2"/>
        <v>0</v>
      </c>
    </row>
    <row r="26" spans="1:8">
      <c r="A26" s="19">
        <v>2</v>
      </c>
      <c r="B26" s="19" t="s">
        <v>66</v>
      </c>
      <c r="C26" s="19" t="s">
        <v>67</v>
      </c>
      <c r="D26" s="20">
        <v>0</v>
      </c>
      <c r="E26" s="21">
        <v>0</v>
      </c>
      <c r="F26" s="20">
        <f t="shared" si="0"/>
        <v>0</v>
      </c>
      <c r="G26" s="20">
        <f t="shared" si="1"/>
        <v>0</v>
      </c>
      <c r="H26" s="20">
        <f t="shared" si="2"/>
        <v>0</v>
      </c>
    </row>
    <row r="27" spans="1:8">
      <c r="A27" s="19">
        <v>14</v>
      </c>
      <c r="B27" s="19" t="s">
        <v>68</v>
      </c>
      <c r="C27" s="19" t="s">
        <v>69</v>
      </c>
      <c r="D27" s="20">
        <v>0</v>
      </c>
      <c r="E27" s="21">
        <v>0</v>
      </c>
      <c r="F27" s="20">
        <f t="shared" si="0"/>
        <v>0</v>
      </c>
      <c r="G27" s="20">
        <f t="shared" si="1"/>
        <v>0</v>
      </c>
      <c r="H27" s="20">
        <f t="shared" si="2"/>
        <v>0</v>
      </c>
    </row>
    <row r="28" spans="1:8">
      <c r="A28" s="19">
        <v>1</v>
      </c>
      <c r="B28" s="19" t="s">
        <v>70</v>
      </c>
      <c r="C28" s="19" t="s">
        <v>71</v>
      </c>
      <c r="D28" s="20">
        <v>0</v>
      </c>
      <c r="E28" s="21">
        <v>0</v>
      </c>
      <c r="F28" s="20">
        <f t="shared" si="0"/>
        <v>0</v>
      </c>
      <c r="G28" s="20">
        <f t="shared" si="1"/>
        <v>0</v>
      </c>
      <c r="H28" s="20">
        <f t="shared" si="2"/>
        <v>0</v>
      </c>
    </row>
    <row r="29" spans="1:8">
      <c r="A29" s="19">
        <v>4</v>
      </c>
      <c r="B29" s="19" t="s">
        <v>72</v>
      </c>
      <c r="C29" s="19" t="s">
        <v>73</v>
      </c>
      <c r="D29" s="20">
        <v>0</v>
      </c>
      <c r="E29" s="21">
        <v>0</v>
      </c>
      <c r="F29" s="20">
        <f t="shared" si="0"/>
        <v>0</v>
      </c>
      <c r="G29" s="20">
        <f t="shared" si="1"/>
        <v>0</v>
      </c>
      <c r="H29" s="20">
        <f t="shared" si="2"/>
        <v>0</v>
      </c>
    </row>
    <row r="30" spans="1:8">
      <c r="A30" s="19">
        <v>1</v>
      </c>
      <c r="B30" s="19" t="s">
        <v>74</v>
      </c>
      <c r="C30" s="19" t="s">
        <v>75</v>
      </c>
      <c r="D30" s="20">
        <v>480702.27</v>
      </c>
      <c r="E30" s="21">
        <v>0</v>
      </c>
      <c r="F30" s="20">
        <f t="shared" si="0"/>
        <v>480702.27</v>
      </c>
      <c r="G30" s="20">
        <f t="shared" si="1"/>
        <v>480702.27</v>
      </c>
      <c r="H30" s="20">
        <f t="shared" si="2"/>
        <v>480702.27</v>
      </c>
    </row>
    <row r="31" spans="1:8">
      <c r="A31" s="19">
        <v>1</v>
      </c>
      <c r="B31" s="19" t="s">
        <v>76</v>
      </c>
      <c r="C31" s="19" t="s">
        <v>77</v>
      </c>
      <c r="D31" s="20">
        <v>12991.95</v>
      </c>
      <c r="E31" s="21">
        <v>0</v>
      </c>
      <c r="F31" s="20">
        <f t="shared" si="0"/>
        <v>12991.95</v>
      </c>
      <c r="G31" s="20">
        <f t="shared" si="1"/>
        <v>12991.95</v>
      </c>
      <c r="H31" s="20">
        <f t="shared" si="2"/>
        <v>12991.95</v>
      </c>
    </row>
    <row r="32" spans="1:8">
      <c r="A32" s="19">
        <v>1</v>
      </c>
      <c r="B32" s="19" t="s">
        <v>78</v>
      </c>
      <c r="C32" s="19" t="s">
        <v>79</v>
      </c>
      <c r="D32" s="20">
        <v>0</v>
      </c>
      <c r="E32" s="21">
        <v>0</v>
      </c>
      <c r="F32" s="20">
        <f t="shared" si="0"/>
        <v>0</v>
      </c>
      <c r="G32" s="20">
        <f t="shared" si="1"/>
        <v>0</v>
      </c>
      <c r="H32" s="20">
        <f t="shared" si="2"/>
        <v>0</v>
      </c>
    </row>
    <row r="33" spans="1:8">
      <c r="A33" s="19">
        <v>2</v>
      </c>
      <c r="B33" s="19" t="s">
        <v>80</v>
      </c>
      <c r="C33" s="19" t="s">
        <v>81</v>
      </c>
      <c r="D33" s="20">
        <v>0</v>
      </c>
      <c r="E33" s="21">
        <v>0</v>
      </c>
      <c r="F33" s="20">
        <f t="shared" si="0"/>
        <v>0</v>
      </c>
      <c r="G33" s="20">
        <f t="shared" si="1"/>
        <v>0</v>
      </c>
      <c r="H33" s="20">
        <f t="shared" si="2"/>
        <v>0</v>
      </c>
    </row>
    <row r="34" spans="1:8">
      <c r="A34" s="19">
        <v>2</v>
      </c>
      <c r="B34" s="19" t="s">
        <v>82</v>
      </c>
      <c r="C34" s="19" t="s">
        <v>83</v>
      </c>
      <c r="D34" s="20">
        <v>0</v>
      </c>
      <c r="E34" s="21">
        <v>0</v>
      </c>
      <c r="F34" s="20">
        <f t="shared" si="0"/>
        <v>0</v>
      </c>
      <c r="G34" s="20">
        <f t="shared" si="1"/>
        <v>0</v>
      </c>
      <c r="H34" s="20">
        <f t="shared" si="2"/>
        <v>0</v>
      </c>
    </row>
    <row r="35" spans="1:8">
      <c r="A35" s="19">
        <v>1</v>
      </c>
      <c r="B35" s="19" t="s">
        <v>84</v>
      </c>
      <c r="C35" s="19" t="s">
        <v>85</v>
      </c>
      <c r="D35" s="20">
        <v>0</v>
      </c>
      <c r="E35" s="21">
        <v>0</v>
      </c>
      <c r="F35" s="20">
        <f t="shared" si="0"/>
        <v>0</v>
      </c>
      <c r="G35" s="20">
        <f t="shared" si="1"/>
        <v>0</v>
      </c>
      <c r="H35" s="20">
        <f t="shared" si="2"/>
        <v>0</v>
      </c>
    </row>
    <row r="36" spans="1:8">
      <c r="A36" s="19">
        <v>1</v>
      </c>
      <c r="B36" s="19" t="s">
        <v>86</v>
      </c>
      <c r="C36" s="19" t="s">
        <v>87</v>
      </c>
      <c r="D36" s="20">
        <v>0</v>
      </c>
      <c r="E36" s="21">
        <v>0</v>
      </c>
      <c r="F36" s="20">
        <f t="shared" si="0"/>
        <v>0</v>
      </c>
      <c r="G36" s="20">
        <f t="shared" si="1"/>
        <v>0</v>
      </c>
      <c r="H36" s="20">
        <f t="shared" si="2"/>
        <v>0</v>
      </c>
    </row>
    <row r="37" spans="1:8">
      <c r="A37" s="19">
        <v>2</v>
      </c>
      <c r="B37" s="19" t="s">
        <v>88</v>
      </c>
      <c r="C37" s="19" t="s">
        <v>89</v>
      </c>
      <c r="D37" s="20">
        <v>0</v>
      </c>
      <c r="E37" s="21">
        <v>0</v>
      </c>
      <c r="F37" s="20">
        <f t="shared" si="0"/>
        <v>0</v>
      </c>
      <c r="G37" s="20">
        <f t="shared" si="1"/>
        <v>0</v>
      </c>
      <c r="H37" s="20">
        <f t="shared" si="2"/>
        <v>0</v>
      </c>
    </row>
    <row r="38" spans="1:8">
      <c r="A38" s="19">
        <v>22</v>
      </c>
      <c r="B38" s="19" t="s">
        <v>90</v>
      </c>
      <c r="C38" s="19" t="s">
        <v>91</v>
      </c>
      <c r="D38" s="20">
        <v>10393.56</v>
      </c>
      <c r="E38" s="21">
        <v>0</v>
      </c>
      <c r="F38" s="20">
        <f t="shared" si="0"/>
        <v>10393.56</v>
      </c>
      <c r="G38" s="20">
        <f t="shared" si="1"/>
        <v>228658.31999999998</v>
      </c>
      <c r="H38" s="20">
        <f t="shared" si="2"/>
        <v>228658.31999999998</v>
      </c>
    </row>
    <row r="39" spans="1:8">
      <c r="A39" s="19">
        <v>8</v>
      </c>
      <c r="B39" s="19" t="s">
        <v>92</v>
      </c>
      <c r="C39" s="19" t="s">
        <v>93</v>
      </c>
      <c r="D39" s="20">
        <v>1039.3599999999999</v>
      </c>
      <c r="E39" s="21">
        <v>0</v>
      </c>
      <c r="F39" s="20">
        <f t="shared" si="0"/>
        <v>1039.3599999999999</v>
      </c>
      <c r="G39" s="20">
        <f t="shared" si="1"/>
        <v>8314.8799999999992</v>
      </c>
      <c r="H39" s="20">
        <f t="shared" si="2"/>
        <v>8314.8799999999992</v>
      </c>
    </row>
    <row r="40" spans="1:8">
      <c r="A40" s="16"/>
      <c r="B40" s="16"/>
      <c r="C40" s="16" t="s">
        <v>155</v>
      </c>
      <c r="D40" s="17">
        <f>SUM(H41:H42)</f>
        <v>7995.05</v>
      </c>
      <c r="E40" s="18">
        <f>(IF(D40=0,0,(1-F40/D40)))</f>
        <v>0</v>
      </c>
      <c r="F40" s="17">
        <f>SUM(G41:G42)</f>
        <v>7995.05</v>
      </c>
      <c r="G40" s="17">
        <f>SUM(G41:G42)</f>
        <v>7995.05</v>
      </c>
      <c r="H40" s="17">
        <f>SUM(H41:H42)</f>
        <v>7995.05</v>
      </c>
    </row>
    <row r="41" spans="1:8">
      <c r="A41" s="19">
        <v>1</v>
      </c>
      <c r="B41" s="19" t="s">
        <v>94</v>
      </c>
      <c r="C41" s="19" t="s">
        <v>95</v>
      </c>
      <c r="D41" s="20">
        <v>6995.67</v>
      </c>
      <c r="E41" s="21">
        <v>0</v>
      </c>
      <c r="F41" s="20">
        <f>(D41*(1-E41))</f>
        <v>6995.67</v>
      </c>
      <c r="G41" s="20">
        <f>(F41*A41)</f>
        <v>6995.67</v>
      </c>
      <c r="H41" s="20">
        <f>(D41*A41)</f>
        <v>6995.67</v>
      </c>
    </row>
    <row r="42" spans="1:8">
      <c r="A42" s="19">
        <v>1</v>
      </c>
      <c r="B42" s="19" t="s">
        <v>96</v>
      </c>
      <c r="C42" s="19" t="s">
        <v>97</v>
      </c>
      <c r="D42" s="20">
        <v>999.38</v>
      </c>
      <c r="E42" s="21">
        <v>0</v>
      </c>
      <c r="F42" s="20">
        <f>(D42*(1-E42))</f>
        <v>999.38</v>
      </c>
      <c r="G42" s="20">
        <f>(F42*A42)</f>
        <v>999.38</v>
      </c>
      <c r="H42" s="20">
        <f>(D42*A42)</f>
        <v>999.38</v>
      </c>
    </row>
    <row r="43" spans="1:8">
      <c r="A43" s="16"/>
      <c r="B43" s="16"/>
      <c r="C43" s="16" t="s">
        <v>156</v>
      </c>
      <c r="D43" s="17">
        <f>SUM(H44:H45)</f>
        <v>1816.9299999999998</v>
      </c>
      <c r="E43" s="18">
        <f>(IF(D43=0,0,(1-F43/D43)))</f>
        <v>0</v>
      </c>
      <c r="F43" s="17">
        <f>SUM(G44:G45)</f>
        <v>1816.9299999999998</v>
      </c>
      <c r="G43" s="17">
        <f>SUM(G44:G45)</f>
        <v>1816.9299999999998</v>
      </c>
      <c r="H43" s="17">
        <f>SUM(H44:H45)</f>
        <v>1816.9299999999998</v>
      </c>
    </row>
    <row r="44" spans="1:8">
      <c r="A44" s="19">
        <v>3</v>
      </c>
      <c r="B44" s="19" t="s">
        <v>102</v>
      </c>
      <c r="C44" s="19" t="s">
        <v>103</v>
      </c>
      <c r="D44" s="20">
        <v>584.15</v>
      </c>
      <c r="E44" s="21">
        <v>0</v>
      </c>
      <c r="F44" s="20">
        <f>(D44*(1-E44))</f>
        <v>584.15</v>
      </c>
      <c r="G44" s="20">
        <f>(F44*A44)</f>
        <v>1752.4499999999998</v>
      </c>
      <c r="H44" s="20">
        <f>(D44*A44)</f>
        <v>1752.4499999999998</v>
      </c>
    </row>
    <row r="45" spans="1:8">
      <c r="A45" s="19">
        <v>1</v>
      </c>
      <c r="B45" s="19" t="s">
        <v>104</v>
      </c>
      <c r="C45" s="19" t="s">
        <v>105</v>
      </c>
      <c r="D45" s="20">
        <v>64.48</v>
      </c>
      <c r="E45" s="21">
        <v>0</v>
      </c>
      <c r="F45" s="20">
        <f>(D45*(1-E45))</f>
        <v>64.48</v>
      </c>
      <c r="G45" s="20">
        <f>(F45*A45)</f>
        <v>64.48</v>
      </c>
      <c r="H45" s="20">
        <f>(D45*A45)</f>
        <v>64.48</v>
      </c>
    </row>
    <row r="46" spans="1:8">
      <c r="A46" s="16"/>
      <c r="B46" s="16"/>
      <c r="C46" s="16" t="s">
        <v>157</v>
      </c>
      <c r="D46" s="17">
        <f>SUM(H47:H48)</f>
        <v>0</v>
      </c>
      <c r="E46" s="18">
        <f>(IF(D46=0,0,(1-F46/D46)))</f>
        <v>0</v>
      </c>
      <c r="F46" s="17">
        <f>SUM(G47:G48)</f>
        <v>0</v>
      </c>
      <c r="G46" s="17">
        <f>SUM(G47:G48)</f>
        <v>0</v>
      </c>
      <c r="H46" s="17">
        <f>SUM(H47:H48)</f>
        <v>0</v>
      </c>
    </row>
    <row r="47" spans="1:8">
      <c r="A47" s="19">
        <v>1</v>
      </c>
      <c r="B47" s="19" t="s">
        <v>98</v>
      </c>
      <c r="C47" s="19" t="s">
        <v>99</v>
      </c>
      <c r="D47" s="20">
        <v>0</v>
      </c>
      <c r="E47" s="21">
        <v>0</v>
      </c>
      <c r="F47" s="20">
        <f>(D47*(1-E47))</f>
        <v>0</v>
      </c>
      <c r="G47" s="20">
        <f>(F47*A47)</f>
        <v>0</v>
      </c>
      <c r="H47" s="20">
        <f>(D47*A47)</f>
        <v>0</v>
      </c>
    </row>
    <row r="48" spans="1:8">
      <c r="A48" s="19">
        <v>20</v>
      </c>
      <c r="B48" s="19" t="s">
        <v>100</v>
      </c>
      <c r="C48" s="19" t="s">
        <v>101</v>
      </c>
      <c r="D48" s="20">
        <v>0</v>
      </c>
      <c r="E48" s="21">
        <v>0</v>
      </c>
      <c r="F48" s="20">
        <f>(D48*(1-E48))</f>
        <v>0</v>
      </c>
      <c r="G48" s="20">
        <f>(F48*A48)</f>
        <v>0</v>
      </c>
      <c r="H48" s="20">
        <f>(D48*A48)</f>
        <v>0</v>
      </c>
    </row>
    <row r="49" spans="1:8">
      <c r="A49" s="16"/>
      <c r="B49" s="16"/>
      <c r="C49" s="16" t="s">
        <v>158</v>
      </c>
      <c r="D49" s="17">
        <f>SUM(H50)</f>
        <v>5653.9439999999995</v>
      </c>
      <c r="E49" s="18">
        <f>(IF(D49=0,0,(1-F49/D49)))</f>
        <v>0</v>
      </c>
      <c r="F49" s="17">
        <f>SUM(G50)</f>
        <v>5653.9439999999995</v>
      </c>
      <c r="G49" s="17">
        <f>SUM(G50)</f>
        <v>5653.9439999999995</v>
      </c>
      <c r="H49" s="17">
        <f>SUM(H50)</f>
        <v>5653.9439999999995</v>
      </c>
    </row>
    <row r="50" spans="1:8">
      <c r="A50" s="19">
        <v>1</v>
      </c>
      <c r="B50" s="19" t="s">
        <v>149</v>
      </c>
      <c r="C50" s="19" t="s">
        <v>150</v>
      </c>
      <c r="D50" s="20">
        <v>5653.9439999999995</v>
      </c>
      <c r="E50" s="21">
        <v>0</v>
      </c>
      <c r="F50" s="20">
        <f>(D50*(1-E50))</f>
        <v>5653.9439999999995</v>
      </c>
      <c r="G50" s="20">
        <f>(F50*A50)</f>
        <v>5653.9439999999995</v>
      </c>
      <c r="H50" s="20">
        <f>(D50*A50)</f>
        <v>5653.9439999999995</v>
      </c>
    </row>
    <row r="51" spans="1:8">
      <c r="A51" s="16"/>
      <c r="B51" s="16"/>
      <c r="C51" s="16" t="s">
        <v>159</v>
      </c>
      <c r="D51" s="17">
        <f>SUM(H52:H67)</f>
        <v>0</v>
      </c>
      <c r="E51" s="18">
        <f>(IF(D51=0,0,(1-F51/D51)))</f>
        <v>0</v>
      </c>
      <c r="F51" s="17">
        <f>SUM(G52:G67)</f>
        <v>0</v>
      </c>
      <c r="G51" s="17">
        <f>SUM(G52:G67)</f>
        <v>0</v>
      </c>
      <c r="H51" s="17">
        <f>SUM(H52:H67)</f>
        <v>0</v>
      </c>
    </row>
    <row r="52" spans="1:8">
      <c r="A52" s="19">
        <v>1</v>
      </c>
      <c r="B52" s="19" t="s">
        <v>106</v>
      </c>
      <c r="C52" s="19" t="s">
        <v>107</v>
      </c>
      <c r="D52" s="20">
        <v>0</v>
      </c>
      <c r="E52" s="21">
        <v>0</v>
      </c>
      <c r="F52" s="20">
        <f t="shared" ref="F52:F67" si="3">(D52*(1-E52))</f>
        <v>0</v>
      </c>
      <c r="G52" s="20">
        <f t="shared" ref="G52:G67" si="4">(F52*A52)</f>
        <v>0</v>
      </c>
      <c r="H52" s="20">
        <f t="shared" ref="H52:H67" si="5">(D52*A52)</f>
        <v>0</v>
      </c>
    </row>
    <row r="53" spans="1:8">
      <c r="A53" s="19">
        <v>1</v>
      </c>
      <c r="B53" s="19" t="s">
        <v>108</v>
      </c>
      <c r="C53" s="19" t="s">
        <v>109</v>
      </c>
      <c r="D53" s="20">
        <v>0</v>
      </c>
      <c r="E53" s="21">
        <v>0</v>
      </c>
      <c r="F53" s="20">
        <f t="shared" si="3"/>
        <v>0</v>
      </c>
      <c r="G53" s="20">
        <f t="shared" si="4"/>
        <v>0</v>
      </c>
      <c r="H53" s="20">
        <f t="shared" si="5"/>
        <v>0</v>
      </c>
    </row>
    <row r="54" spans="1:8">
      <c r="A54" s="19">
        <v>1</v>
      </c>
      <c r="B54" s="19" t="s">
        <v>110</v>
      </c>
      <c r="C54" s="19" t="s">
        <v>111</v>
      </c>
      <c r="D54" s="20">
        <v>0</v>
      </c>
      <c r="E54" s="21">
        <v>0</v>
      </c>
      <c r="F54" s="20">
        <f t="shared" si="3"/>
        <v>0</v>
      </c>
      <c r="G54" s="20">
        <f t="shared" si="4"/>
        <v>0</v>
      </c>
      <c r="H54" s="20">
        <f t="shared" si="5"/>
        <v>0</v>
      </c>
    </row>
    <row r="55" spans="1:8">
      <c r="A55" s="19">
        <v>1</v>
      </c>
      <c r="B55" s="19" t="s">
        <v>112</v>
      </c>
      <c r="C55" s="19" t="s">
        <v>113</v>
      </c>
      <c r="D55" s="20">
        <v>0</v>
      </c>
      <c r="E55" s="21">
        <v>0</v>
      </c>
      <c r="F55" s="20">
        <f t="shared" si="3"/>
        <v>0</v>
      </c>
      <c r="G55" s="20">
        <f t="shared" si="4"/>
        <v>0</v>
      </c>
      <c r="H55" s="20">
        <f t="shared" si="5"/>
        <v>0</v>
      </c>
    </row>
    <row r="56" spans="1:8">
      <c r="A56" s="19">
        <v>1</v>
      </c>
      <c r="B56" s="19" t="s">
        <v>114</v>
      </c>
      <c r="C56" s="19" t="s">
        <v>115</v>
      </c>
      <c r="D56" s="20">
        <v>0</v>
      </c>
      <c r="E56" s="21">
        <v>0</v>
      </c>
      <c r="F56" s="20">
        <f t="shared" si="3"/>
        <v>0</v>
      </c>
      <c r="G56" s="20">
        <f t="shared" si="4"/>
        <v>0</v>
      </c>
      <c r="H56" s="20">
        <f t="shared" si="5"/>
        <v>0</v>
      </c>
    </row>
    <row r="57" spans="1:8">
      <c r="A57" s="19">
        <v>1</v>
      </c>
      <c r="B57" s="19" t="s">
        <v>116</v>
      </c>
      <c r="C57" s="19" t="s">
        <v>117</v>
      </c>
      <c r="D57" s="20">
        <v>0</v>
      </c>
      <c r="E57" s="21">
        <v>0</v>
      </c>
      <c r="F57" s="20">
        <f t="shared" si="3"/>
        <v>0</v>
      </c>
      <c r="G57" s="20">
        <f t="shared" si="4"/>
        <v>0</v>
      </c>
      <c r="H57" s="20">
        <f t="shared" si="5"/>
        <v>0</v>
      </c>
    </row>
    <row r="58" spans="1:8">
      <c r="A58" s="19">
        <v>1</v>
      </c>
      <c r="B58" s="19" t="s">
        <v>118</v>
      </c>
      <c r="C58" s="19" t="s">
        <v>119</v>
      </c>
      <c r="D58" s="20">
        <v>0</v>
      </c>
      <c r="E58" s="21">
        <v>0</v>
      </c>
      <c r="F58" s="20">
        <f t="shared" si="3"/>
        <v>0</v>
      </c>
      <c r="G58" s="20">
        <f t="shared" si="4"/>
        <v>0</v>
      </c>
      <c r="H58" s="20">
        <f t="shared" si="5"/>
        <v>0</v>
      </c>
    </row>
    <row r="59" spans="1:8">
      <c r="A59" s="19">
        <v>1</v>
      </c>
      <c r="B59" s="19" t="s">
        <v>120</v>
      </c>
      <c r="C59" s="19" t="s">
        <v>121</v>
      </c>
      <c r="D59" s="20">
        <v>0</v>
      </c>
      <c r="E59" s="21">
        <v>0</v>
      </c>
      <c r="F59" s="20">
        <f t="shared" si="3"/>
        <v>0</v>
      </c>
      <c r="G59" s="20">
        <f t="shared" si="4"/>
        <v>0</v>
      </c>
      <c r="H59" s="20">
        <f t="shared" si="5"/>
        <v>0</v>
      </c>
    </row>
    <row r="60" spans="1:8">
      <c r="A60" s="19">
        <v>1</v>
      </c>
      <c r="B60" s="19" t="s">
        <v>122</v>
      </c>
      <c r="C60" s="19" t="s">
        <v>123</v>
      </c>
      <c r="D60" s="20">
        <v>0</v>
      </c>
      <c r="E60" s="21">
        <v>0</v>
      </c>
      <c r="F60" s="20">
        <f t="shared" si="3"/>
        <v>0</v>
      </c>
      <c r="G60" s="20">
        <f t="shared" si="4"/>
        <v>0</v>
      </c>
      <c r="H60" s="20">
        <f t="shared" si="5"/>
        <v>0</v>
      </c>
    </row>
    <row r="61" spans="1:8">
      <c r="A61" s="19">
        <v>1</v>
      </c>
      <c r="B61" s="19" t="s">
        <v>124</v>
      </c>
      <c r="C61" s="19" t="s">
        <v>125</v>
      </c>
      <c r="D61" s="20">
        <v>0</v>
      </c>
      <c r="E61" s="21">
        <v>0</v>
      </c>
      <c r="F61" s="20">
        <f t="shared" si="3"/>
        <v>0</v>
      </c>
      <c r="G61" s="20">
        <f t="shared" si="4"/>
        <v>0</v>
      </c>
      <c r="H61" s="20">
        <f t="shared" si="5"/>
        <v>0</v>
      </c>
    </row>
    <row r="62" spans="1:8">
      <c r="A62" s="19">
        <v>1</v>
      </c>
      <c r="B62" s="19" t="s">
        <v>126</v>
      </c>
      <c r="C62" s="19" t="s">
        <v>127</v>
      </c>
      <c r="D62" s="20">
        <v>0</v>
      </c>
      <c r="E62" s="21">
        <v>0</v>
      </c>
      <c r="F62" s="20">
        <f t="shared" si="3"/>
        <v>0</v>
      </c>
      <c r="G62" s="20">
        <f t="shared" si="4"/>
        <v>0</v>
      </c>
      <c r="H62" s="20">
        <f t="shared" si="5"/>
        <v>0</v>
      </c>
    </row>
    <row r="63" spans="1:8">
      <c r="A63" s="19">
        <v>1</v>
      </c>
      <c r="B63" s="19" t="s">
        <v>128</v>
      </c>
      <c r="C63" s="19" t="s">
        <v>129</v>
      </c>
      <c r="D63" s="20">
        <v>0</v>
      </c>
      <c r="E63" s="21">
        <v>0</v>
      </c>
      <c r="F63" s="20">
        <f t="shared" si="3"/>
        <v>0</v>
      </c>
      <c r="G63" s="20">
        <f t="shared" si="4"/>
        <v>0</v>
      </c>
      <c r="H63" s="20">
        <f t="shared" si="5"/>
        <v>0</v>
      </c>
    </row>
    <row r="64" spans="1:8">
      <c r="A64" s="19">
        <v>1</v>
      </c>
      <c r="B64" s="19" t="s">
        <v>130</v>
      </c>
      <c r="C64" s="19" t="s">
        <v>131</v>
      </c>
      <c r="D64" s="20">
        <v>0</v>
      </c>
      <c r="E64" s="21">
        <v>0</v>
      </c>
      <c r="F64" s="20">
        <f t="shared" si="3"/>
        <v>0</v>
      </c>
      <c r="G64" s="20">
        <f t="shared" si="4"/>
        <v>0</v>
      </c>
      <c r="H64" s="20">
        <f t="shared" si="5"/>
        <v>0</v>
      </c>
    </row>
    <row r="65" spans="1:8">
      <c r="A65" s="19">
        <v>1</v>
      </c>
      <c r="B65" s="19" t="s">
        <v>132</v>
      </c>
      <c r="C65" s="19" t="s">
        <v>133</v>
      </c>
      <c r="D65" s="20">
        <v>0</v>
      </c>
      <c r="E65" s="21">
        <v>0</v>
      </c>
      <c r="F65" s="20">
        <f t="shared" si="3"/>
        <v>0</v>
      </c>
      <c r="G65" s="20">
        <f t="shared" si="4"/>
        <v>0</v>
      </c>
      <c r="H65" s="20">
        <f t="shared" si="5"/>
        <v>0</v>
      </c>
    </row>
    <row r="66" spans="1:8">
      <c r="A66" s="19">
        <v>1</v>
      </c>
      <c r="B66" s="19" t="s">
        <v>134</v>
      </c>
      <c r="C66" s="19" t="s">
        <v>135</v>
      </c>
      <c r="D66" s="20">
        <v>0</v>
      </c>
      <c r="E66" s="21">
        <v>0</v>
      </c>
      <c r="F66" s="20">
        <f t="shared" si="3"/>
        <v>0</v>
      </c>
      <c r="G66" s="20">
        <f t="shared" si="4"/>
        <v>0</v>
      </c>
      <c r="H66" s="20">
        <f t="shared" si="5"/>
        <v>0</v>
      </c>
    </row>
    <row r="67" spans="1:8">
      <c r="A67" s="19">
        <v>1</v>
      </c>
      <c r="B67" s="19" t="s">
        <v>138</v>
      </c>
      <c r="C67" s="19" t="s">
        <v>139</v>
      </c>
      <c r="D67" s="20">
        <v>0</v>
      </c>
      <c r="E67" s="21">
        <v>0</v>
      </c>
      <c r="F67" s="20">
        <f t="shared" si="3"/>
        <v>0</v>
      </c>
      <c r="G67" s="20">
        <f t="shared" si="4"/>
        <v>0</v>
      </c>
      <c r="H67" s="20">
        <f t="shared" si="5"/>
        <v>0</v>
      </c>
    </row>
    <row r="68" spans="1:8">
      <c r="A68" s="16"/>
      <c r="B68" s="16"/>
      <c r="C68" s="16" t="s">
        <v>160</v>
      </c>
      <c r="D68" s="17">
        <f>SUM(H69:H71)</f>
        <v>3093.56</v>
      </c>
      <c r="E68" s="18">
        <f>(IF(D68=0,0,(1-F68/D68)))</f>
        <v>0</v>
      </c>
      <c r="F68" s="17">
        <f>SUM(G69:G71)</f>
        <v>3093.56</v>
      </c>
      <c r="G68" s="17">
        <f>SUM(G69:G71)</f>
        <v>3093.56</v>
      </c>
      <c r="H68" s="17">
        <f>SUM(H69:H71)</f>
        <v>3093.56</v>
      </c>
    </row>
    <row r="69" spans="1:8">
      <c r="A69" s="19">
        <v>1</v>
      </c>
      <c r="B69" s="19" t="s">
        <v>28</v>
      </c>
      <c r="C69" s="19" t="s">
        <v>29</v>
      </c>
      <c r="D69" s="20">
        <v>324.95999999999998</v>
      </c>
      <c r="E69" s="21">
        <v>0</v>
      </c>
      <c r="F69" s="20">
        <f>(D69*(1-E69))</f>
        <v>324.95999999999998</v>
      </c>
      <c r="G69" s="20">
        <f>(F69*A69)</f>
        <v>324.95999999999998</v>
      </c>
      <c r="H69" s="20">
        <f>(D69*A69)</f>
        <v>324.95999999999998</v>
      </c>
    </row>
    <row r="70" spans="1:8">
      <c r="A70" s="19">
        <v>4</v>
      </c>
      <c r="B70" s="19" t="s">
        <v>30</v>
      </c>
      <c r="C70" s="19" t="s">
        <v>31</v>
      </c>
      <c r="D70" s="20">
        <v>480.99</v>
      </c>
      <c r="E70" s="21">
        <v>0</v>
      </c>
      <c r="F70" s="20">
        <f>(D70*(1-E70))</f>
        <v>480.99</v>
      </c>
      <c r="G70" s="20">
        <f>(F70*A70)</f>
        <v>1923.96</v>
      </c>
      <c r="H70" s="20">
        <f>(D70*A70)</f>
        <v>1923.96</v>
      </c>
    </row>
    <row r="71" spans="1:8">
      <c r="A71" s="19">
        <v>1</v>
      </c>
      <c r="B71" s="19" t="s">
        <v>32</v>
      </c>
      <c r="C71" s="19" t="s">
        <v>33</v>
      </c>
      <c r="D71" s="20">
        <v>844.64</v>
      </c>
      <c r="E71" s="21">
        <v>0</v>
      </c>
      <c r="F71" s="20">
        <f>(D71*(1-E71))</f>
        <v>844.64</v>
      </c>
      <c r="G71" s="20">
        <f>(F71*A71)</f>
        <v>844.64</v>
      </c>
      <c r="H71" s="20">
        <f>(D71*A71)</f>
        <v>844.64</v>
      </c>
    </row>
    <row r="72" spans="1:8">
      <c r="A72" s="16"/>
      <c r="B72" s="16"/>
      <c r="C72" s="16" t="s">
        <v>161</v>
      </c>
      <c r="D72" s="17">
        <f>SUM(H73:H76)</f>
        <v>0</v>
      </c>
      <c r="E72" s="18">
        <f>(IF(D72=0,0,(1-F72/D72)))</f>
        <v>0</v>
      </c>
      <c r="F72" s="17">
        <f>SUM(G73:G76)</f>
        <v>0</v>
      </c>
      <c r="G72" s="17">
        <f>SUM(G73:G76)</f>
        <v>0</v>
      </c>
      <c r="H72" s="17">
        <f>SUM(H73:H76)</f>
        <v>0</v>
      </c>
    </row>
    <row r="73" spans="1:8">
      <c r="A73" s="19">
        <v>1</v>
      </c>
      <c r="B73" s="19" t="s">
        <v>140</v>
      </c>
      <c r="C73" s="19" t="s">
        <v>141</v>
      </c>
      <c r="D73" s="20">
        <v>0</v>
      </c>
      <c r="E73" s="21">
        <v>0</v>
      </c>
      <c r="F73" s="20">
        <f>(D73*(1-E73))</f>
        <v>0</v>
      </c>
      <c r="G73" s="20">
        <f>(F73*A73)</f>
        <v>0</v>
      </c>
      <c r="H73" s="20">
        <f>(D73*A73)</f>
        <v>0</v>
      </c>
    </row>
    <row r="74" spans="1:8">
      <c r="A74" s="19">
        <v>1</v>
      </c>
      <c r="B74" s="19" t="s">
        <v>142</v>
      </c>
      <c r="C74" s="19" t="s">
        <v>143</v>
      </c>
      <c r="D74" s="20">
        <v>0</v>
      </c>
      <c r="E74" s="21">
        <v>0</v>
      </c>
      <c r="F74" s="20">
        <f>(D74*(1-E74))</f>
        <v>0</v>
      </c>
      <c r="G74" s="20">
        <f>(F74*A74)</f>
        <v>0</v>
      </c>
      <c r="H74" s="20">
        <f>(D74*A74)</f>
        <v>0</v>
      </c>
    </row>
    <row r="75" spans="1:8">
      <c r="A75" s="19">
        <v>1</v>
      </c>
      <c r="B75" s="19" t="s">
        <v>144</v>
      </c>
      <c r="C75" s="19" t="s">
        <v>145</v>
      </c>
      <c r="D75" s="20">
        <v>0</v>
      </c>
      <c r="E75" s="21">
        <v>0</v>
      </c>
      <c r="F75" s="20">
        <f>(D75*(1-E75))</f>
        <v>0</v>
      </c>
      <c r="G75" s="20">
        <f>(F75*A75)</f>
        <v>0</v>
      </c>
      <c r="H75" s="20">
        <f>(D75*A75)</f>
        <v>0</v>
      </c>
    </row>
    <row r="76" spans="1:8">
      <c r="A76" s="19">
        <v>1</v>
      </c>
      <c r="B76" s="19" t="s">
        <v>146</v>
      </c>
      <c r="C76" s="19" t="s">
        <v>147</v>
      </c>
      <c r="D76" s="20">
        <v>0</v>
      </c>
      <c r="E76" s="21">
        <v>0</v>
      </c>
      <c r="F76" s="20">
        <f>(D76*(1-E76))</f>
        <v>0</v>
      </c>
      <c r="G76" s="20">
        <f>(F76*A76)</f>
        <v>0</v>
      </c>
      <c r="H76" s="20">
        <f>(D76*A76)</f>
        <v>0</v>
      </c>
    </row>
    <row r="77" spans="1:8">
      <c r="A77" s="22"/>
      <c r="B77" s="22"/>
      <c r="C77" s="22" t="s">
        <v>151</v>
      </c>
      <c r="D77" s="23">
        <f>SUM(D7,D9,D40,D43,D46,D49,D51,D68,D72)</f>
        <v>783628.80400000012</v>
      </c>
      <c r="E77" s="24">
        <f>(IF(D77=0,0,(1-F77/D77)))</f>
        <v>0</v>
      </c>
      <c r="F77" s="23">
        <f>SUM(F7,F9,F40,F43,F46,F49,F51,F68,F72)</f>
        <v>783628.80400000012</v>
      </c>
      <c r="G77" s="23">
        <f>SUM(G7,G9,G40,G43,G46,G49,G51,G68,G72)</f>
        <v>783628.80400000012</v>
      </c>
      <c r="H77" s="23">
        <f>SUM(H7,H9,H40,H43,H46,H49,H51,H68,H72)</f>
        <v>783628.80400000012</v>
      </c>
    </row>
  </sheetData>
  <mergeCells count="10">
    <mergeCell ref="A4:B4"/>
    <mergeCell ref="C4:G4"/>
    <mergeCell ref="A5:B5"/>
    <mergeCell ref="C5:G5"/>
    <mergeCell ref="A1:B1"/>
    <mergeCell ref="E1:G1"/>
    <mergeCell ref="A2:B2"/>
    <mergeCell ref="E2:G2"/>
    <mergeCell ref="A3:B3"/>
    <mergeCell ref="E3:G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Quote</vt:lpstr>
      <vt:lpstr>P&amp;L Categorized</vt:lpstr>
    </vt:vector>
  </TitlesOfParts>
  <Company>Teradata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Current Quote / 700411759</dc:title>
  <dc:subject>TERADATA (CHINA) LIMITED / 5399738 / QINGDAO AIRPORT 2N2800 900G</dc:subject>
  <dc:creator>Wei Yao / wy186000</dc:creator>
  <cp:lastModifiedBy>teradata</cp:lastModifiedBy>
  <dcterms:created xsi:type="dcterms:W3CDTF">2017-03-03T00:44:08Z</dcterms:created>
  <dcterms:modified xsi:type="dcterms:W3CDTF">2017-03-03T00:48:52Z</dcterms:modified>
</cp:coreProperties>
</file>