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data'!$A$3:$CB$23</definedName>
  </definedNames>
  <calcPr calcId="125725"/>
</workbook>
</file>

<file path=xl/calcChain.xml><?xml version="1.0" encoding="utf-8"?>
<calcChain xmlns="http://schemas.openxmlformats.org/spreadsheetml/2006/main">
  <c r="AB23" i="2"/>
  <c r="AF4"/>
  <c r="AE5"/>
  <c r="AE6"/>
  <c r="AI6" s="1"/>
  <c r="AW6" s="1"/>
  <c r="BL6" s="1"/>
  <c r="BP6" s="1"/>
  <c r="AE7"/>
  <c r="AE8"/>
  <c r="AE9"/>
  <c r="AE10"/>
  <c r="AE11"/>
  <c r="AE12"/>
  <c r="AE13"/>
  <c r="AE14"/>
  <c r="AI14" s="1"/>
  <c r="AW14" s="1"/>
  <c r="BL14" s="1"/>
  <c r="BP14" s="1"/>
  <c r="AE15"/>
  <c r="AE16"/>
  <c r="AE17"/>
  <c r="AE18"/>
  <c r="AI18" s="1"/>
  <c r="AW18" s="1"/>
  <c r="BL18" s="1"/>
  <c r="BP18" s="1"/>
  <c r="AE19"/>
  <c r="AE20"/>
  <c r="AE21"/>
  <c r="AE22"/>
  <c r="AI22" s="1"/>
  <c r="AW22" s="1"/>
  <c r="BL22" s="1"/>
  <c r="BP22" s="1"/>
  <c r="AE23"/>
  <c r="AE4"/>
  <c r="AC5"/>
  <c r="AC6"/>
  <c r="AC7"/>
  <c r="AG7" s="1"/>
  <c r="AU7" s="1"/>
  <c r="BJ7" s="1"/>
  <c r="BN7" s="1"/>
  <c r="AC8"/>
  <c r="AC9"/>
  <c r="AC10"/>
  <c r="AG10" s="1"/>
  <c r="AU10" s="1"/>
  <c r="BJ10" s="1"/>
  <c r="BN10" s="1"/>
  <c r="AC11"/>
  <c r="AC12"/>
  <c r="AC13"/>
  <c r="AC14"/>
  <c r="AG14" s="1"/>
  <c r="AU14" s="1"/>
  <c r="BJ14" s="1"/>
  <c r="BN14" s="1"/>
  <c r="AC15"/>
  <c r="AC16"/>
  <c r="AC17"/>
  <c r="AC18"/>
  <c r="AG18" s="1"/>
  <c r="AU18" s="1"/>
  <c r="BJ18" s="1"/>
  <c r="BN18" s="1"/>
  <c r="AC19"/>
  <c r="AG19" s="1"/>
  <c r="AU19" s="1"/>
  <c r="BJ19" s="1"/>
  <c r="BN19" s="1"/>
  <c r="AC20"/>
  <c r="AC21"/>
  <c r="AC22"/>
  <c r="AG22" s="1"/>
  <c r="AU22" s="1"/>
  <c r="BJ22" s="1"/>
  <c r="BN22" s="1"/>
  <c r="AC23"/>
  <c r="AG23" s="1"/>
  <c r="AU23" s="1"/>
  <c r="BJ23" s="1"/>
  <c r="BN23" s="1"/>
  <c r="AC4"/>
  <c r="AD5"/>
  <c r="AH5" s="1"/>
  <c r="AV5" s="1"/>
  <c r="BK5" s="1"/>
  <c r="BO5" s="1"/>
  <c r="AD6"/>
  <c r="AD7"/>
  <c r="AD8"/>
  <c r="AD9"/>
  <c r="AH9" s="1"/>
  <c r="AV9" s="1"/>
  <c r="BK9" s="1"/>
  <c r="BO9" s="1"/>
  <c r="AD10"/>
  <c r="AD11"/>
  <c r="AD12"/>
  <c r="AD13"/>
  <c r="AD14"/>
  <c r="AH14" s="1"/>
  <c r="AV14" s="1"/>
  <c r="BK14" s="1"/>
  <c r="BO14" s="1"/>
  <c r="AD15"/>
  <c r="AD16"/>
  <c r="AD17"/>
  <c r="AH17" s="1"/>
  <c r="AV17" s="1"/>
  <c r="BK17" s="1"/>
  <c r="BO17" s="1"/>
  <c r="AD18"/>
  <c r="AH18" s="1"/>
  <c r="AV18" s="1"/>
  <c r="BK18" s="1"/>
  <c r="BO18" s="1"/>
  <c r="AD19"/>
  <c r="AD20"/>
  <c r="AD21"/>
  <c r="AH21" s="1"/>
  <c r="AV21" s="1"/>
  <c r="BK21" s="1"/>
  <c r="BO21" s="1"/>
  <c r="AD22"/>
  <c r="AD23"/>
  <c r="AD4"/>
  <c r="AH4" s="1"/>
  <c r="AV4" s="1"/>
  <c r="BK4" s="1"/>
  <c r="BO4" s="1"/>
  <c r="AG11"/>
  <c r="AU11" s="1"/>
  <c r="BJ11" s="1"/>
  <c r="BN11" s="1"/>
  <c r="AG15"/>
  <c r="AU15" s="1"/>
  <c r="BJ15" s="1"/>
  <c r="BN15" s="1"/>
  <c r="AG4"/>
  <c r="AU4" s="1"/>
  <c r="BJ4" s="1"/>
  <c r="BN4" s="1"/>
  <c r="AB5"/>
  <c r="AB6"/>
  <c r="AB7"/>
  <c r="AB8"/>
  <c r="AB9"/>
  <c r="AB10"/>
  <c r="AB11"/>
  <c r="AB12"/>
  <c r="AB13"/>
  <c r="AB14"/>
  <c r="AB15"/>
  <c r="AB16"/>
  <c r="AB17"/>
  <c r="AB18"/>
  <c r="AB19"/>
  <c r="AB20"/>
  <c r="AB21"/>
  <c r="AB22"/>
  <c r="AB4"/>
  <c r="AI4"/>
  <c r="AW4" s="1"/>
  <c r="BL4" s="1"/>
  <c r="BP4" s="1"/>
  <c r="AG5"/>
  <c r="AU5" s="1"/>
  <c r="BJ5" s="1"/>
  <c r="BN5" s="1"/>
  <c r="AI5"/>
  <c r="AW5" s="1"/>
  <c r="BL5" s="1"/>
  <c r="BP5" s="1"/>
  <c r="AG6"/>
  <c r="AU6" s="1"/>
  <c r="BJ6" s="1"/>
  <c r="BN6" s="1"/>
  <c r="AH6"/>
  <c r="AV6" s="1"/>
  <c r="BK6" s="1"/>
  <c r="BO6" s="1"/>
  <c r="AH7"/>
  <c r="AV7" s="1"/>
  <c r="BK7" s="1"/>
  <c r="BO7" s="1"/>
  <c r="AI7"/>
  <c r="AW7" s="1"/>
  <c r="BL7" s="1"/>
  <c r="BP7" s="1"/>
  <c r="AG8"/>
  <c r="AU8" s="1"/>
  <c r="BJ8" s="1"/>
  <c r="BN8" s="1"/>
  <c r="AH8"/>
  <c r="AV8" s="1"/>
  <c r="BK8" s="1"/>
  <c r="BO8" s="1"/>
  <c r="AI8"/>
  <c r="AW8" s="1"/>
  <c r="BL8" s="1"/>
  <c r="BP8" s="1"/>
  <c r="AG9"/>
  <c r="AU9" s="1"/>
  <c r="BJ9" s="1"/>
  <c r="BN9" s="1"/>
  <c r="AI9"/>
  <c r="AW9" s="1"/>
  <c r="BL9" s="1"/>
  <c r="BP9" s="1"/>
  <c r="AH10"/>
  <c r="AV10" s="1"/>
  <c r="BK10" s="1"/>
  <c r="BO10" s="1"/>
  <c r="AI10"/>
  <c r="AW10" s="1"/>
  <c r="BL10" s="1"/>
  <c r="BP10" s="1"/>
  <c r="AH11"/>
  <c r="AV11" s="1"/>
  <c r="BK11" s="1"/>
  <c r="BO11" s="1"/>
  <c r="AI11"/>
  <c r="AW11" s="1"/>
  <c r="BL11" s="1"/>
  <c r="BP11" s="1"/>
  <c r="AG12"/>
  <c r="AU12" s="1"/>
  <c r="BJ12" s="1"/>
  <c r="BN12" s="1"/>
  <c r="AH12"/>
  <c r="AV12" s="1"/>
  <c r="BK12" s="1"/>
  <c r="BO12" s="1"/>
  <c r="AI12"/>
  <c r="AW12" s="1"/>
  <c r="BL12" s="1"/>
  <c r="BP12" s="1"/>
  <c r="AG13"/>
  <c r="AU13" s="1"/>
  <c r="BJ13" s="1"/>
  <c r="BN13" s="1"/>
  <c r="AH13"/>
  <c r="AV13" s="1"/>
  <c r="BK13" s="1"/>
  <c r="BO13" s="1"/>
  <c r="AI13"/>
  <c r="AW13" s="1"/>
  <c r="BL13" s="1"/>
  <c r="BP13" s="1"/>
  <c r="AH15"/>
  <c r="AV15" s="1"/>
  <c r="BK15" s="1"/>
  <c r="BO15" s="1"/>
  <c r="AI15"/>
  <c r="AW15" s="1"/>
  <c r="BL15" s="1"/>
  <c r="BP15" s="1"/>
  <c r="AG16"/>
  <c r="AU16" s="1"/>
  <c r="BJ16" s="1"/>
  <c r="BN16" s="1"/>
  <c r="AH16"/>
  <c r="AV16" s="1"/>
  <c r="BK16" s="1"/>
  <c r="BO16" s="1"/>
  <c r="AI16"/>
  <c r="AW16" s="1"/>
  <c r="BL16" s="1"/>
  <c r="BP16" s="1"/>
  <c r="AG17"/>
  <c r="AU17" s="1"/>
  <c r="BJ17" s="1"/>
  <c r="BN17" s="1"/>
  <c r="AI17"/>
  <c r="AW17" s="1"/>
  <c r="BL17" s="1"/>
  <c r="BP17" s="1"/>
  <c r="AH19"/>
  <c r="AV19" s="1"/>
  <c r="BK19" s="1"/>
  <c r="BO19" s="1"/>
  <c r="AI19"/>
  <c r="AW19" s="1"/>
  <c r="BL19" s="1"/>
  <c r="BP19" s="1"/>
  <c r="AG20"/>
  <c r="AU20" s="1"/>
  <c r="BJ20" s="1"/>
  <c r="BN20" s="1"/>
  <c r="AH20"/>
  <c r="AV20" s="1"/>
  <c r="BK20" s="1"/>
  <c r="BO20" s="1"/>
  <c r="AI20"/>
  <c r="AW20" s="1"/>
  <c r="BL20" s="1"/>
  <c r="BP20" s="1"/>
  <c r="AG21"/>
  <c r="AU21" s="1"/>
  <c r="BJ21" s="1"/>
  <c r="BN21" s="1"/>
  <c r="AI21"/>
  <c r="AW21" s="1"/>
  <c r="BL21" s="1"/>
  <c r="BP21" s="1"/>
  <c r="AH22"/>
  <c r="AV22" s="1"/>
  <c r="BK22" s="1"/>
  <c r="BO22" s="1"/>
  <c r="AH23"/>
  <c r="AV23" s="1"/>
  <c r="BK23" s="1"/>
  <c r="BO23" s="1"/>
  <c r="AI23"/>
  <c r="AW23" s="1"/>
  <c r="BL23" s="1"/>
  <c r="BP23" s="1"/>
  <c r="AF5"/>
  <c r="AT5" s="1"/>
  <c r="BI5" s="1"/>
  <c r="BM5" s="1"/>
  <c r="AF6"/>
  <c r="AT6" s="1"/>
  <c r="BI6" s="1"/>
  <c r="BM6" s="1"/>
  <c r="AF7"/>
  <c r="AT7" s="1"/>
  <c r="BI7" s="1"/>
  <c r="BM7" s="1"/>
  <c r="AF8"/>
  <c r="AT8" s="1"/>
  <c r="BI8" s="1"/>
  <c r="BM8" s="1"/>
  <c r="AF9"/>
  <c r="AT9" s="1"/>
  <c r="BI9" s="1"/>
  <c r="BM9" s="1"/>
  <c r="AF10"/>
  <c r="AT10" s="1"/>
  <c r="BI10" s="1"/>
  <c r="BM10" s="1"/>
  <c r="AF11"/>
  <c r="AT11" s="1"/>
  <c r="BI11" s="1"/>
  <c r="BM11" s="1"/>
  <c r="AF12"/>
  <c r="AT12" s="1"/>
  <c r="BI12" s="1"/>
  <c r="BM12" s="1"/>
  <c r="AF13"/>
  <c r="AT13" s="1"/>
  <c r="BI13" s="1"/>
  <c r="BM13" s="1"/>
  <c r="AF14"/>
  <c r="AT14" s="1"/>
  <c r="BI14" s="1"/>
  <c r="BM14" s="1"/>
  <c r="AF15"/>
  <c r="AT15" s="1"/>
  <c r="BI15" s="1"/>
  <c r="BM15" s="1"/>
  <c r="AF16"/>
  <c r="AT16" s="1"/>
  <c r="BI16" s="1"/>
  <c r="BM16" s="1"/>
  <c r="AF17"/>
  <c r="AT17" s="1"/>
  <c r="BI17" s="1"/>
  <c r="BM17" s="1"/>
  <c r="AF18"/>
  <c r="AT18" s="1"/>
  <c r="BI18" s="1"/>
  <c r="BM18" s="1"/>
  <c r="AF19"/>
  <c r="AT19" s="1"/>
  <c r="BI19" s="1"/>
  <c r="BM19" s="1"/>
  <c r="AF20"/>
  <c r="AT20" s="1"/>
  <c r="BI20" s="1"/>
  <c r="BM20" s="1"/>
  <c r="AF21"/>
  <c r="AT21" s="1"/>
  <c r="BI21" s="1"/>
  <c r="BM21" s="1"/>
  <c r="AF22"/>
  <c r="AT22" s="1"/>
  <c r="BI22" s="1"/>
  <c r="BM22" s="1"/>
  <c r="AF23"/>
  <c r="AT23" s="1"/>
  <c r="BI23" s="1"/>
  <c r="BM23" s="1"/>
  <c r="AT4"/>
  <c r="BI4" s="1"/>
  <c r="BM4" s="1"/>
</calcChain>
</file>

<file path=xl/sharedStrings.xml><?xml version="1.0" encoding="utf-8"?>
<sst xmlns="http://schemas.openxmlformats.org/spreadsheetml/2006/main" count="675" uniqueCount="416">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</sst>
</file>

<file path=xl/styles.xml><?xml version="1.0" encoding="utf-8"?>
<styleSheet xmlns="http://schemas.openxmlformats.org/spreadsheetml/2006/main">
  <numFmts count="2">
    <numFmt numFmtId="6" formatCode="&quot;$&quot;#,##0_);[Red]\(&quot;$&quot;#,##0\)"/>
    <numFmt numFmtId="8" formatCode="&quot;$&quot;#,##0.00_);[Red]\(&quot;$&quot;#,##0.00\)"/>
  </numFmts>
  <fonts count="3">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F73"/>
  <sheetViews>
    <sheetView tabSelected="1" zoomScaleNormal="100" workbookViewId="0">
      <pane xSplit="3" ySplit="3" topLeftCell="BM4" activePane="bottomRight" state="frozen"/>
      <selection pane="topRight" activeCell="D1" sqref="D1"/>
      <selection pane="bottomLeft" activeCell="A4" sqref="A4"/>
      <selection pane="bottomRight" activeCell="BQ15" sqref="BQ15"/>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4" width="20.42578125" customWidth="1"/>
    <col min="65" max="65" width="16.85546875" bestFit="1" customWidth="1"/>
    <col min="66" max="68" width="16.85546875" customWidth="1"/>
    <col min="69" max="69" width="17.140625" bestFit="1" customWidth="1"/>
    <col min="70" max="70" width="18.5703125" bestFit="1" customWidth="1"/>
    <col min="71" max="71" width="14.5703125" customWidth="1"/>
    <col min="72" max="72" width="17.28515625" bestFit="1" customWidth="1"/>
    <col min="73" max="73" width="13.42578125" bestFit="1" customWidth="1"/>
    <col min="74" max="74" width="10.28515625" bestFit="1" customWidth="1"/>
    <col min="75" max="75" width="19.42578125" bestFit="1" customWidth="1"/>
    <col min="76" max="76" width="15.85546875" bestFit="1" customWidth="1"/>
    <col min="77" max="77" width="15.28515625" bestFit="1" customWidth="1"/>
    <col min="78" max="78" width="15.42578125" bestFit="1" customWidth="1"/>
    <col min="79" max="79" width="12.28515625" customWidth="1"/>
    <col min="80" max="80" width="15.140625" customWidth="1"/>
    <col min="81" max="81" width="17.7109375" customWidth="1"/>
  </cols>
  <sheetData>
    <row r="1" spans="1:84">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M1" t="s">
        <v>404</v>
      </c>
      <c r="BN1" t="s">
        <v>405</v>
      </c>
      <c r="BO1" t="s">
        <v>406</v>
      </c>
      <c r="BP1" t="s">
        <v>407</v>
      </c>
    </row>
    <row r="2" spans="1:84">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t="s">
        <v>402</v>
      </c>
      <c r="BN2" s="4"/>
      <c r="BO2" s="4"/>
      <c r="BP2" s="4"/>
      <c r="BQ2" s="7" t="s">
        <v>388</v>
      </c>
      <c r="BR2" t="s">
        <v>388</v>
      </c>
      <c r="BS2" t="s">
        <v>388</v>
      </c>
      <c r="BT2" t="s">
        <v>388</v>
      </c>
      <c r="BU2" t="s">
        <v>388</v>
      </c>
      <c r="BV2" t="s">
        <v>388</v>
      </c>
      <c r="BW2" t="s">
        <v>386</v>
      </c>
      <c r="BX2" t="s">
        <v>386</v>
      </c>
      <c r="BY2" t="s">
        <v>386</v>
      </c>
      <c r="BZ2" t="s">
        <v>386</v>
      </c>
      <c r="CA2" t="s">
        <v>386</v>
      </c>
      <c r="CB2" t="s">
        <v>386</v>
      </c>
    </row>
    <row r="3" spans="1:84">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t="s">
        <v>401</v>
      </c>
      <c r="BN3" s="4" t="s">
        <v>401</v>
      </c>
      <c r="BO3" s="4" t="s">
        <v>401</v>
      </c>
      <c r="BP3" s="4" t="s">
        <v>401</v>
      </c>
      <c r="BQ3" s="7" t="s">
        <v>381</v>
      </c>
      <c r="BR3" t="s">
        <v>380</v>
      </c>
      <c r="BS3" t="s">
        <v>379</v>
      </c>
      <c r="BT3" t="s">
        <v>378</v>
      </c>
      <c r="BU3" t="s">
        <v>376</v>
      </c>
      <c r="BV3" t="s">
        <v>377</v>
      </c>
      <c r="BW3" t="s">
        <v>366</v>
      </c>
      <c r="BX3" t="s">
        <v>369</v>
      </c>
      <c r="BY3" t="s">
        <v>370</v>
      </c>
      <c r="BZ3" t="s">
        <v>371</v>
      </c>
      <c r="CA3" t="s">
        <v>367</v>
      </c>
      <c r="CB3" t="s">
        <v>368</v>
      </c>
      <c r="CE3" t="s">
        <v>291</v>
      </c>
    </row>
    <row r="4" spans="1:84">
      <c r="A4" s="8" t="s">
        <v>52</v>
      </c>
      <c r="B4" s="2" t="s">
        <v>94</v>
      </c>
      <c r="C4" s="6">
        <v>120774</v>
      </c>
      <c r="D4" s="2">
        <v>827</v>
      </c>
      <c r="E4">
        <v>9.25</v>
      </c>
      <c r="F4" s="9">
        <v>22079</v>
      </c>
      <c r="G4" s="9">
        <v>9239</v>
      </c>
      <c r="H4" s="9">
        <v>7806</v>
      </c>
      <c r="I4" s="9">
        <v>0</v>
      </c>
      <c r="J4" s="9">
        <v>2414</v>
      </c>
      <c r="K4" s="9">
        <v>255</v>
      </c>
      <c r="L4" s="9">
        <v>1921</v>
      </c>
      <c r="M4" s="9">
        <v>19195</v>
      </c>
      <c r="N4" s="9">
        <v>9239</v>
      </c>
      <c r="O4" s="9">
        <v>7747</v>
      </c>
      <c r="P4" s="9">
        <v>0</v>
      </c>
      <c r="Q4" s="9">
        <v>15221</v>
      </c>
      <c r="R4" s="9">
        <v>9239</v>
      </c>
      <c r="S4" s="9">
        <v>4846</v>
      </c>
      <c r="T4" s="9">
        <v>0</v>
      </c>
      <c r="U4" s="9">
        <v>2724</v>
      </c>
      <c r="V4" s="9">
        <v>511</v>
      </c>
      <c r="W4" s="9">
        <v>1921</v>
      </c>
      <c r="X4" s="9">
        <v>12069</v>
      </c>
      <c r="Y4" s="9">
        <v>9239</v>
      </c>
      <c r="Z4" s="9">
        <v>4728</v>
      </c>
      <c r="AA4" s="9">
        <v>0</v>
      </c>
      <c r="AB4" s="9">
        <f>SUM(F4:L4)</f>
        <v>43714</v>
      </c>
      <c r="AC4" s="9">
        <f>SUM(Q4:W4)</f>
        <v>34462</v>
      </c>
      <c r="AD4" s="9">
        <f>SUM(J4:P4)</f>
        <v>40771</v>
      </c>
      <c r="AE4" s="9">
        <f>SUM(U4:AA4)</f>
        <v>31192</v>
      </c>
      <c r="AF4" s="16">
        <f>$C4-AB4</f>
        <v>77060</v>
      </c>
      <c r="AG4" s="16">
        <f t="shared" ref="AG4:AI19" si="0">$C4-AC4</f>
        <v>86312</v>
      </c>
      <c r="AH4" s="16">
        <f t="shared" si="0"/>
        <v>80003</v>
      </c>
      <c r="AI4" s="16">
        <f t="shared" si="0"/>
        <v>89582</v>
      </c>
      <c r="AJ4" s="9">
        <v>51538</v>
      </c>
      <c r="AK4" s="10">
        <v>3976322</v>
      </c>
      <c r="AL4" s="11">
        <v>4.8000000000000001E-2</v>
      </c>
      <c r="AM4" s="11">
        <v>1.37E-2</v>
      </c>
      <c r="AN4" s="11">
        <v>0.32500000000000001</v>
      </c>
      <c r="AO4">
        <v>96.68</v>
      </c>
      <c r="AP4" s="11">
        <v>0.215</v>
      </c>
      <c r="AQ4" s="13">
        <v>6.34</v>
      </c>
      <c r="AR4" s="13">
        <v>23.59</v>
      </c>
      <c r="AS4" s="6">
        <v>136.4</v>
      </c>
      <c r="AT4" s="6">
        <f>AF4/$AS4*100</f>
        <v>56495.601173020521</v>
      </c>
      <c r="AU4" s="6">
        <f>AG4/$AS4*100</f>
        <v>63278.592375366563</v>
      </c>
      <c r="AV4" s="6">
        <f>AH4/$AS4*100</f>
        <v>58653.225806451606</v>
      </c>
      <c r="AW4" s="6">
        <f>AI4/$AS4*100</f>
        <v>65675.953079178886</v>
      </c>
      <c r="AX4" s="2">
        <v>106</v>
      </c>
      <c r="AY4" s="2">
        <v>207.1</v>
      </c>
      <c r="AZ4" s="2">
        <v>101.7</v>
      </c>
      <c r="BA4" s="2">
        <v>113.6</v>
      </c>
      <c r="BB4" s="2">
        <v>109.1</v>
      </c>
      <c r="BC4" s="2">
        <v>107</v>
      </c>
      <c r="BD4" s="9">
        <v>496300</v>
      </c>
      <c r="BE4" s="9">
        <v>2464</v>
      </c>
      <c r="BF4" s="9">
        <v>1241</v>
      </c>
      <c r="BG4">
        <v>3.4359999999999999</v>
      </c>
      <c r="BH4" s="4">
        <v>61</v>
      </c>
      <c r="BI4" s="4">
        <f t="shared" ref="BI4:BI23" si="1">AT4/(2087+$BH4/60*262.5)*2087</f>
        <v>50090.306260142883</v>
      </c>
      <c r="BJ4" s="4">
        <f t="shared" ref="BJ4:BL19" si="2">AU4/(2087+$BH4/60*262.5)*2087</f>
        <v>56104.263092725829</v>
      </c>
      <c r="BK4" s="4">
        <f t="shared" si="2"/>
        <v>52003.306147550109</v>
      </c>
      <c r="BL4" s="4">
        <f t="shared" si="2"/>
        <v>58229.818523178306</v>
      </c>
      <c r="BM4" s="14">
        <f>BI4-$BE4*12</f>
        <v>20522.306260142883</v>
      </c>
      <c r="BN4" s="14">
        <f t="shared" ref="BN4:BP19" si="3">BJ4-$BE4*12</f>
        <v>26536.263092725829</v>
      </c>
      <c r="BO4" s="14">
        <f t="shared" si="3"/>
        <v>22435.306147550109</v>
      </c>
      <c r="BP4" s="14">
        <f t="shared" si="3"/>
        <v>28661.818523178306</v>
      </c>
      <c r="BQ4" s="2">
        <v>53</v>
      </c>
      <c r="BR4" s="2">
        <v>42</v>
      </c>
      <c r="BS4" s="2">
        <v>73</v>
      </c>
      <c r="BT4" s="2">
        <v>95</v>
      </c>
      <c r="BU4" s="2">
        <v>114</v>
      </c>
      <c r="BV4" s="2">
        <v>18</v>
      </c>
      <c r="BW4">
        <v>22.785599999999999</v>
      </c>
      <c r="BX4">
        <v>83.7042</v>
      </c>
      <c r="BY4">
        <v>46.722099999999998</v>
      </c>
      <c r="BZ4">
        <v>87</v>
      </c>
      <c r="CA4">
        <v>35.5</v>
      </c>
      <c r="CB4">
        <v>52</v>
      </c>
      <c r="CC4" s="11"/>
      <c r="CE4" t="s">
        <v>110</v>
      </c>
      <c r="CF4" t="s">
        <v>80</v>
      </c>
    </row>
    <row r="5" spans="1:84">
      <c r="A5" s="7" t="s">
        <v>47</v>
      </c>
      <c r="B5" t="s">
        <v>94</v>
      </c>
      <c r="C5" s="6">
        <v>114236</v>
      </c>
      <c r="D5" s="2">
        <v>348</v>
      </c>
      <c r="E5">
        <v>7.75</v>
      </c>
      <c r="F5" s="9">
        <v>20418</v>
      </c>
      <c r="G5" s="9">
        <v>8739</v>
      </c>
      <c r="H5" s="9">
        <v>7198</v>
      </c>
      <c r="I5" s="9">
        <v>0</v>
      </c>
      <c r="J5" s="9">
        <v>2041</v>
      </c>
      <c r="K5" s="9">
        <v>272</v>
      </c>
      <c r="L5" s="9">
        <v>1910</v>
      </c>
      <c r="M5" s="9">
        <v>17626</v>
      </c>
      <c r="N5" s="9">
        <v>8739</v>
      </c>
      <c r="O5" s="9">
        <v>7139</v>
      </c>
      <c r="P5" s="9">
        <v>0</v>
      </c>
      <c r="Q5" s="9">
        <v>13587</v>
      </c>
      <c r="R5" s="9">
        <v>8739</v>
      </c>
      <c r="S5" s="9">
        <v>4293</v>
      </c>
      <c r="T5" s="9">
        <v>0</v>
      </c>
      <c r="U5" s="9">
        <v>2313</v>
      </c>
      <c r="V5" s="9">
        <v>544</v>
      </c>
      <c r="W5" s="9">
        <v>1910</v>
      </c>
      <c r="X5" s="9">
        <v>10631</v>
      </c>
      <c r="Y5" s="9">
        <v>8739</v>
      </c>
      <c r="Z5" s="9">
        <v>4204</v>
      </c>
      <c r="AA5" s="9">
        <v>0</v>
      </c>
      <c r="AB5" s="9">
        <f t="shared" ref="AB5:AB22" si="4">SUM(F5:L5)</f>
        <v>40578</v>
      </c>
      <c r="AC5" s="9">
        <f t="shared" ref="AC5:AC23" si="5">SUM(Q5:W5)</f>
        <v>31386</v>
      </c>
      <c r="AD5" s="9">
        <f t="shared" ref="AD5:AD23" si="6">SUM(J5:P5)</f>
        <v>37727</v>
      </c>
      <c r="AE5" s="9">
        <f t="shared" ref="AE5:AE23" si="7">SUM(U5:AA5)</f>
        <v>28341</v>
      </c>
      <c r="AF5" s="16">
        <f t="shared" ref="AF5:AF23" si="8">$C5-AB5</f>
        <v>73658</v>
      </c>
      <c r="AG5" s="16">
        <f t="shared" si="0"/>
        <v>82850</v>
      </c>
      <c r="AH5" s="16">
        <f t="shared" si="0"/>
        <v>76509</v>
      </c>
      <c r="AI5" s="16">
        <f t="shared" si="0"/>
        <v>85895</v>
      </c>
      <c r="AJ5" s="9">
        <v>68117</v>
      </c>
      <c r="AK5" s="10">
        <v>1406630</v>
      </c>
      <c r="AL5" s="11">
        <v>8.1000000000000003E-2</v>
      </c>
      <c r="AM5" s="11">
        <v>2.2200000000000001E-2</v>
      </c>
      <c r="AN5" s="11">
        <v>0.436</v>
      </c>
      <c r="AO5">
        <v>116.68</v>
      </c>
      <c r="AP5" s="11">
        <v>0.15</v>
      </c>
      <c r="AQ5" s="13">
        <v>3.98</v>
      </c>
      <c r="AR5" s="13">
        <v>20.82</v>
      </c>
      <c r="AS5" s="6">
        <v>132.30000000000001</v>
      </c>
      <c r="AT5" s="6">
        <f t="shared" ref="AT5:AT23" si="9">AF5/$AS5*100</f>
        <v>55674.98110355252</v>
      </c>
      <c r="AU5" s="6">
        <f t="shared" ref="AU5:AU19" si="10">AG5/$AS5*100</f>
        <v>62622.826908541188</v>
      </c>
      <c r="AV5" s="6">
        <f t="shared" ref="AV5:AV19" si="11">AH5/$AS5*100</f>
        <v>57829.931972789112</v>
      </c>
      <c r="AW5" s="6">
        <f t="shared" ref="AW5:AW19" si="12">AI5/$AS5*100</f>
        <v>64924.414210128489</v>
      </c>
      <c r="AX5" s="2">
        <v>105.5</v>
      </c>
      <c r="AY5" s="2">
        <v>194.4</v>
      </c>
      <c r="AZ5" s="2">
        <v>101.9</v>
      </c>
      <c r="BA5" s="2">
        <v>113.1</v>
      </c>
      <c r="BB5" s="2">
        <v>111.5</v>
      </c>
      <c r="BC5" s="2">
        <v>105.8</v>
      </c>
      <c r="BD5" s="9">
        <v>488600</v>
      </c>
      <c r="BE5" s="9">
        <v>2330</v>
      </c>
      <c r="BF5" s="9">
        <v>1427</v>
      </c>
      <c r="BG5" s="2">
        <v>3.3919999999999999</v>
      </c>
      <c r="BH5" s="4">
        <v>47</v>
      </c>
      <c r="BI5" s="4">
        <f t="shared" si="1"/>
        <v>50681.5050708747</v>
      </c>
      <c r="BJ5" s="4">
        <f t="shared" si="2"/>
        <v>57006.200210730261</v>
      </c>
      <c r="BK5" s="4">
        <f t="shared" si="2"/>
        <v>52643.178900697181</v>
      </c>
      <c r="BL5" s="4">
        <f t="shared" si="2"/>
        <v>59101.358685584491</v>
      </c>
      <c r="BM5" s="14">
        <f t="shared" ref="BM5:BM23" si="13">BI5-$BE5*12</f>
        <v>22721.5050708747</v>
      </c>
      <c r="BN5" s="14">
        <f t="shared" si="3"/>
        <v>29046.200210730261</v>
      </c>
      <c r="BO5" s="14">
        <f t="shared" si="3"/>
        <v>24683.178900697181</v>
      </c>
      <c r="BP5" s="14">
        <f t="shared" si="3"/>
        <v>31141.358685584491</v>
      </c>
      <c r="BQ5" s="2">
        <v>22</v>
      </c>
      <c r="BR5" s="2">
        <v>54</v>
      </c>
      <c r="BS5" s="2">
        <v>72</v>
      </c>
      <c r="BT5" s="2">
        <v>50</v>
      </c>
      <c r="BU5" s="2">
        <v>45</v>
      </c>
      <c r="BV5" s="2">
        <v>13</v>
      </c>
      <c r="BW5">
        <v>22.953199999999999</v>
      </c>
      <c r="BX5">
        <v>78.920100000000005</v>
      </c>
      <c r="BY5">
        <v>45.194299999999998</v>
      </c>
      <c r="BZ5">
        <v>85</v>
      </c>
      <c r="CA5">
        <v>58.8</v>
      </c>
      <c r="CB5">
        <v>75</v>
      </c>
      <c r="CC5" s="11"/>
      <c r="CE5" t="s">
        <v>290</v>
      </c>
      <c r="CF5" t="s">
        <v>281</v>
      </c>
    </row>
    <row r="6" spans="1:84">
      <c r="A6" s="8" t="s">
        <v>37</v>
      </c>
      <c r="B6" s="2" t="s">
        <v>94</v>
      </c>
      <c r="C6" s="6">
        <v>142729</v>
      </c>
      <c r="D6" s="2">
        <v>1998</v>
      </c>
      <c r="E6">
        <v>8.5</v>
      </c>
      <c r="F6" s="9">
        <v>27654</v>
      </c>
      <c r="G6" s="9">
        <v>9956</v>
      </c>
      <c r="H6" s="9">
        <v>9848</v>
      </c>
      <c r="I6" s="9">
        <v>0</v>
      </c>
      <c r="J6" s="10">
        <v>2765</v>
      </c>
      <c r="K6" s="9">
        <v>155</v>
      </c>
      <c r="L6" s="9">
        <v>1665</v>
      </c>
      <c r="M6" s="9">
        <v>24464</v>
      </c>
      <c r="N6" s="9">
        <v>10030</v>
      </c>
      <c r="O6" s="9">
        <v>9789</v>
      </c>
      <c r="P6" s="9">
        <v>0</v>
      </c>
      <c r="Q6" s="9">
        <v>20710</v>
      </c>
      <c r="R6" s="9">
        <v>9956</v>
      </c>
      <c r="S6" s="9">
        <v>6888</v>
      </c>
      <c r="T6" s="9">
        <v>0</v>
      </c>
      <c r="U6" s="9">
        <v>3068</v>
      </c>
      <c r="V6" s="9">
        <v>310</v>
      </c>
      <c r="W6" s="9">
        <v>1665</v>
      </c>
      <c r="X6" s="9">
        <v>16899</v>
      </c>
      <c r="Y6" s="9">
        <v>10030</v>
      </c>
      <c r="Z6" s="9">
        <v>6769</v>
      </c>
      <c r="AA6" s="9">
        <v>0</v>
      </c>
      <c r="AB6" s="9">
        <f t="shared" si="4"/>
        <v>52043</v>
      </c>
      <c r="AC6" s="9">
        <f t="shared" si="5"/>
        <v>42597</v>
      </c>
      <c r="AD6" s="9">
        <f t="shared" si="6"/>
        <v>48868</v>
      </c>
      <c r="AE6" s="9">
        <f t="shared" si="7"/>
        <v>38741</v>
      </c>
      <c r="AF6" s="16">
        <f t="shared" si="8"/>
        <v>90686</v>
      </c>
      <c r="AG6" s="16">
        <f t="shared" si="0"/>
        <v>100132</v>
      </c>
      <c r="AH6" s="16">
        <f t="shared" si="0"/>
        <v>93861</v>
      </c>
      <c r="AI6" s="16">
        <f t="shared" si="0"/>
        <v>103988</v>
      </c>
      <c r="AJ6" s="9">
        <v>87701</v>
      </c>
      <c r="AK6" s="10">
        <v>870887</v>
      </c>
      <c r="AL6" s="11">
        <v>8.2000000000000003E-2</v>
      </c>
      <c r="AM6" s="11">
        <v>3.85E-2</v>
      </c>
      <c r="AN6" s="11">
        <v>0.54800000000000004</v>
      </c>
      <c r="AO6">
        <v>156.69</v>
      </c>
      <c r="AP6" s="11">
        <v>0.125</v>
      </c>
      <c r="AQ6">
        <v>7.76</v>
      </c>
      <c r="AR6">
        <v>61.38</v>
      </c>
      <c r="AS6" s="6">
        <v>164</v>
      </c>
      <c r="AT6" s="6">
        <f t="shared" si="9"/>
        <v>55296.341463414639</v>
      </c>
      <c r="AU6" s="6">
        <f t="shared" si="10"/>
        <v>61056.097560975606</v>
      </c>
      <c r="AV6" s="6">
        <f t="shared" si="11"/>
        <v>57232.317073170736</v>
      </c>
      <c r="AW6" s="6">
        <f t="shared" si="12"/>
        <v>63407.317073170736</v>
      </c>
      <c r="AX6" s="2">
        <v>111.9</v>
      </c>
      <c r="AY6" s="2">
        <v>281</v>
      </c>
      <c r="AZ6" s="2">
        <v>94.5</v>
      </c>
      <c r="BA6" s="2">
        <v>113</v>
      </c>
      <c r="BB6" s="2">
        <v>117</v>
      </c>
      <c r="BC6" s="2">
        <v>124.3</v>
      </c>
      <c r="BD6" s="9">
        <v>858800</v>
      </c>
      <c r="BE6" s="9">
        <v>3217</v>
      </c>
      <c r="BF6" s="9">
        <v>1632</v>
      </c>
      <c r="BG6">
        <v>3.4689999999999999</v>
      </c>
      <c r="BH6" s="4">
        <v>64.8</v>
      </c>
      <c r="BI6" s="4">
        <f t="shared" si="1"/>
        <v>48683.174281436979</v>
      </c>
      <c r="BJ6" s="4">
        <f t="shared" si="2"/>
        <v>53754.092220947517</v>
      </c>
      <c r="BK6" s="4">
        <f t="shared" si="2"/>
        <v>50387.616845267803</v>
      </c>
      <c r="BL6" s="4">
        <f t="shared" si="2"/>
        <v>55824.117583508676</v>
      </c>
      <c r="BM6" s="14">
        <f t="shared" si="13"/>
        <v>10079.174281436979</v>
      </c>
      <c r="BN6" s="14">
        <f t="shared" si="3"/>
        <v>15150.092220947517</v>
      </c>
      <c r="BO6" s="14">
        <f t="shared" si="3"/>
        <v>11783.616845267803</v>
      </c>
      <c r="BP6" s="14">
        <f t="shared" si="3"/>
        <v>17220.117583508676</v>
      </c>
      <c r="BQ6" s="2">
        <v>31</v>
      </c>
      <c r="BR6" s="2">
        <v>110</v>
      </c>
      <c r="BS6" s="2">
        <v>51</v>
      </c>
      <c r="BT6" s="2">
        <v>13</v>
      </c>
      <c r="BU6" s="2">
        <v>82</v>
      </c>
      <c r="BV6" s="2">
        <v>16</v>
      </c>
      <c r="BW6">
        <v>44.677799999999998</v>
      </c>
      <c r="BX6">
        <v>68.588999999999999</v>
      </c>
      <c r="BY6">
        <v>45.015799999999999</v>
      </c>
      <c r="BZ6">
        <v>84</v>
      </c>
      <c r="CA6">
        <v>36.799999999999997</v>
      </c>
      <c r="CB6">
        <v>47</v>
      </c>
      <c r="CC6" s="11"/>
      <c r="CE6" t="s">
        <v>293</v>
      </c>
      <c r="CF6" t="s">
        <v>294</v>
      </c>
    </row>
    <row r="7" spans="1:84">
      <c r="A7" s="8" t="s">
        <v>45</v>
      </c>
      <c r="B7" s="2" t="s">
        <v>94</v>
      </c>
      <c r="C7" s="6">
        <v>141317</v>
      </c>
      <c r="D7" s="2">
        <v>1907</v>
      </c>
      <c r="E7">
        <v>8.75</v>
      </c>
      <c r="F7" s="9">
        <v>27296</v>
      </c>
      <c r="G7" s="9">
        <v>9935</v>
      </c>
      <c r="H7" s="9">
        <v>9717</v>
      </c>
      <c r="I7" s="9">
        <v>0</v>
      </c>
      <c r="J7" s="9">
        <v>2737</v>
      </c>
      <c r="K7" s="9">
        <v>280</v>
      </c>
      <c r="L7" s="9">
        <v>1927</v>
      </c>
      <c r="M7" s="9">
        <v>24126</v>
      </c>
      <c r="N7" s="9">
        <v>10010</v>
      </c>
      <c r="O7" s="9">
        <v>9658</v>
      </c>
      <c r="P7" s="9">
        <v>0</v>
      </c>
      <c r="Q7" s="9">
        <v>20357</v>
      </c>
      <c r="R7" s="9">
        <v>9935</v>
      </c>
      <c r="S7" s="9">
        <v>6757</v>
      </c>
      <c r="T7" s="9">
        <v>0</v>
      </c>
      <c r="U7" s="9">
        <v>3040</v>
      </c>
      <c r="V7" s="9">
        <v>559</v>
      </c>
      <c r="W7" s="9">
        <v>1927</v>
      </c>
      <c r="X7" s="9">
        <v>16589</v>
      </c>
      <c r="Y7" s="9">
        <v>10010</v>
      </c>
      <c r="Z7" s="9">
        <v>6638</v>
      </c>
      <c r="AA7" s="9">
        <v>0</v>
      </c>
      <c r="AB7" s="9">
        <f t="shared" si="4"/>
        <v>51892</v>
      </c>
      <c r="AC7" s="9">
        <f t="shared" si="5"/>
        <v>42575</v>
      </c>
      <c r="AD7" s="9">
        <f t="shared" si="6"/>
        <v>48738</v>
      </c>
      <c r="AE7" s="9">
        <f t="shared" si="7"/>
        <v>38763</v>
      </c>
      <c r="AF7" s="16">
        <f t="shared" si="8"/>
        <v>89425</v>
      </c>
      <c r="AG7" s="16">
        <f t="shared" si="0"/>
        <v>98742</v>
      </c>
      <c r="AH7" s="16">
        <f t="shared" si="0"/>
        <v>92579</v>
      </c>
      <c r="AI7" s="16">
        <f t="shared" si="0"/>
        <v>102554</v>
      </c>
      <c r="AJ7" s="9">
        <v>90303</v>
      </c>
      <c r="AK7" s="10">
        <v>1025350</v>
      </c>
      <c r="AL7" s="11">
        <v>7.5999999999999998E-2</v>
      </c>
      <c r="AM7" s="11">
        <v>3.3399999999999999E-2</v>
      </c>
      <c r="AN7" s="11">
        <v>0.40200000000000002</v>
      </c>
      <c r="AO7">
        <v>156.69</v>
      </c>
      <c r="AP7" s="11">
        <v>0.109</v>
      </c>
      <c r="AQ7" s="13">
        <v>3.29</v>
      </c>
      <c r="AR7" s="13">
        <v>24.27</v>
      </c>
      <c r="AS7" s="6">
        <v>156.1</v>
      </c>
      <c r="AT7" s="6">
        <f t="shared" si="9"/>
        <v>57286.995515695075</v>
      </c>
      <c r="AU7" s="6">
        <f t="shared" si="10"/>
        <v>63255.605381165922</v>
      </c>
      <c r="AV7" s="6">
        <f t="shared" si="11"/>
        <v>59307.495195387572</v>
      </c>
      <c r="AW7" s="6">
        <f t="shared" si="12"/>
        <v>65697.629724535553</v>
      </c>
      <c r="AX7" s="2">
        <v>115.3</v>
      </c>
      <c r="AY7" s="2">
        <v>260.3</v>
      </c>
      <c r="AZ7" s="2">
        <v>137.19999999999999</v>
      </c>
      <c r="BA7" s="2">
        <v>114</v>
      </c>
      <c r="BB7" s="2">
        <v>119</v>
      </c>
      <c r="BC7" s="2">
        <v>103.6</v>
      </c>
      <c r="BD7" s="9">
        <v>658000</v>
      </c>
      <c r="BE7" s="9">
        <v>2776</v>
      </c>
      <c r="BF7" s="9">
        <v>1689</v>
      </c>
      <c r="BG7">
        <v>3.3730000000000002</v>
      </c>
      <c r="BH7" s="4">
        <v>57</v>
      </c>
      <c r="BI7" s="4">
        <f t="shared" si="1"/>
        <v>51172.418657645125</v>
      </c>
      <c r="BJ7" s="4">
        <f t="shared" si="2"/>
        <v>56503.963803110921</v>
      </c>
      <c r="BK7" s="4">
        <f t="shared" si="2"/>
        <v>52977.258561991919</v>
      </c>
      <c r="BL7" s="4">
        <f t="shared" si="2"/>
        <v>58685.336572727276</v>
      </c>
      <c r="BM7" s="14">
        <f t="shared" si="13"/>
        <v>17860.418657645125</v>
      </c>
      <c r="BN7" s="14">
        <f t="shared" si="3"/>
        <v>23191.963803110921</v>
      </c>
      <c r="BO7" s="14">
        <f t="shared" si="3"/>
        <v>19665.258561991919</v>
      </c>
      <c r="BP7" s="14">
        <f t="shared" si="3"/>
        <v>25373.336572727276</v>
      </c>
      <c r="BQ7" s="2">
        <v>39</v>
      </c>
      <c r="BR7" s="2">
        <v>82</v>
      </c>
      <c r="BS7" s="2">
        <v>77</v>
      </c>
      <c r="BT7" s="2">
        <v>12</v>
      </c>
      <c r="BU7" s="2">
        <v>101</v>
      </c>
      <c r="BV7" s="2">
        <v>15</v>
      </c>
      <c r="BW7">
        <v>38.345700000000001</v>
      </c>
      <c r="BX7">
        <v>83.043999999999997</v>
      </c>
      <c r="BY7">
        <v>40.678100000000001</v>
      </c>
      <c r="BZ7">
        <v>82</v>
      </c>
      <c r="CA7">
        <v>45</v>
      </c>
      <c r="CB7">
        <v>40</v>
      </c>
      <c r="CC7" s="11"/>
    </row>
    <row r="8" spans="1:84">
      <c r="A8" s="7" t="s">
        <v>85</v>
      </c>
      <c r="B8" t="s">
        <v>96</v>
      </c>
      <c r="C8" s="6">
        <v>100221</v>
      </c>
      <c r="D8" s="2">
        <v>298</v>
      </c>
      <c r="E8">
        <v>7.65</v>
      </c>
      <c r="F8" s="9">
        <v>16944</v>
      </c>
      <c r="G8" s="9">
        <v>7667</v>
      </c>
      <c r="H8" s="9">
        <v>4409</v>
      </c>
      <c r="I8" s="9">
        <v>0</v>
      </c>
      <c r="J8" s="10">
        <v>1854</v>
      </c>
      <c r="K8">
        <v>165</v>
      </c>
      <c r="L8" s="10">
        <v>1603</v>
      </c>
      <c r="M8" s="9">
        <v>14263</v>
      </c>
      <c r="N8" s="9">
        <v>7667</v>
      </c>
      <c r="O8" s="9">
        <v>4409</v>
      </c>
      <c r="P8" s="9">
        <v>0</v>
      </c>
      <c r="Q8" s="9">
        <v>10231</v>
      </c>
      <c r="R8" s="9">
        <v>7667</v>
      </c>
      <c r="S8" s="9">
        <v>4409</v>
      </c>
      <c r="T8" s="9">
        <v>0</v>
      </c>
      <c r="U8" s="9">
        <v>2042</v>
      </c>
      <c r="V8">
        <v>329</v>
      </c>
      <c r="W8" s="9">
        <v>1603</v>
      </c>
      <c r="X8" s="9">
        <v>8166</v>
      </c>
      <c r="Y8" s="9">
        <v>7667</v>
      </c>
      <c r="Z8" s="9">
        <v>4409</v>
      </c>
      <c r="AA8" s="9">
        <v>0</v>
      </c>
      <c r="AB8" s="9">
        <f t="shared" si="4"/>
        <v>32642</v>
      </c>
      <c r="AC8" s="9">
        <f t="shared" si="5"/>
        <v>26281</v>
      </c>
      <c r="AD8" s="9">
        <f t="shared" si="6"/>
        <v>29961</v>
      </c>
      <c r="AE8" s="9">
        <f t="shared" si="7"/>
        <v>24216</v>
      </c>
      <c r="AF8" s="16">
        <f t="shared" si="8"/>
        <v>67579</v>
      </c>
      <c r="AG8" s="16">
        <f t="shared" si="0"/>
        <v>73940</v>
      </c>
      <c r="AH8" s="16">
        <f t="shared" si="0"/>
        <v>70260</v>
      </c>
      <c r="AI8" s="16">
        <f t="shared" si="0"/>
        <v>76005</v>
      </c>
      <c r="AJ8" s="9">
        <v>56258</v>
      </c>
      <c r="AK8" s="10">
        <v>693060</v>
      </c>
      <c r="AL8" s="11">
        <v>0.155</v>
      </c>
      <c r="AM8" s="11">
        <v>1.84E-2</v>
      </c>
      <c r="AN8" s="11">
        <v>0.45700000000000002</v>
      </c>
      <c r="AO8">
        <v>146.69999999999999</v>
      </c>
      <c r="AP8" s="11">
        <v>0.16400000000000001</v>
      </c>
      <c r="AQ8" s="13">
        <v>6.73</v>
      </c>
      <c r="AR8" s="13">
        <v>35.29</v>
      </c>
      <c r="AS8" s="6">
        <v>103.2</v>
      </c>
      <c r="AT8" s="6">
        <f t="shared" si="9"/>
        <v>65483.527131782947</v>
      </c>
      <c r="AU8" s="6">
        <f t="shared" si="10"/>
        <v>71647.28682170542</v>
      </c>
      <c r="AV8" s="6">
        <f t="shared" si="11"/>
        <v>68081.395348837206</v>
      </c>
      <c r="AW8" s="6">
        <f t="shared" si="12"/>
        <v>73648.255813953481</v>
      </c>
      <c r="AX8" s="2">
        <v>101</v>
      </c>
      <c r="AY8" s="2">
        <v>107.5</v>
      </c>
      <c r="AZ8" s="2">
        <v>101.9</v>
      </c>
      <c r="BA8" s="2">
        <v>95.4</v>
      </c>
      <c r="BB8" s="2">
        <v>105.9</v>
      </c>
      <c r="BC8" s="2">
        <v>102.7</v>
      </c>
      <c r="BD8" s="9">
        <v>292700</v>
      </c>
      <c r="BE8" s="9">
        <v>1583</v>
      </c>
      <c r="BF8" s="9">
        <v>1035</v>
      </c>
      <c r="BG8">
        <v>2.3239999999999998</v>
      </c>
      <c r="BH8" s="4">
        <v>50.2</v>
      </c>
      <c r="BI8" s="4">
        <f t="shared" si="1"/>
        <v>59248.52159498445</v>
      </c>
      <c r="BJ8" s="4">
        <f t="shared" si="2"/>
        <v>64825.399706020362</v>
      </c>
      <c r="BK8" s="4">
        <f t="shared" si="2"/>
        <v>61599.034126927108</v>
      </c>
      <c r="BL8" s="4">
        <f t="shared" si="2"/>
        <v>66635.846695375672</v>
      </c>
      <c r="BM8" s="14">
        <f t="shared" si="13"/>
        <v>40252.52159498445</v>
      </c>
      <c r="BN8" s="14">
        <f t="shared" si="3"/>
        <v>45829.399706020362</v>
      </c>
      <c r="BO8" s="14">
        <f t="shared" si="3"/>
        <v>42603.034126927108</v>
      </c>
      <c r="BP8" s="14">
        <f t="shared" si="3"/>
        <v>47639.846695375672</v>
      </c>
      <c r="BQ8" s="2">
        <v>57</v>
      </c>
      <c r="BR8" s="2">
        <v>114</v>
      </c>
      <c r="BS8" s="2">
        <v>148</v>
      </c>
      <c r="BT8" s="2">
        <v>96</v>
      </c>
      <c r="BU8" s="2">
        <v>55</v>
      </c>
      <c r="BV8" s="2">
        <v>24</v>
      </c>
      <c r="BW8">
        <v>39.941699999999997</v>
      </c>
      <c r="BX8">
        <v>88.310900000000004</v>
      </c>
      <c r="BY8">
        <v>18.580200000000001</v>
      </c>
      <c r="BZ8">
        <v>72</v>
      </c>
      <c r="CA8">
        <v>30.8</v>
      </c>
      <c r="CB8">
        <v>88</v>
      </c>
      <c r="CC8" s="11"/>
      <c r="CE8" t="s">
        <v>295</v>
      </c>
      <c r="CF8" t="s">
        <v>294</v>
      </c>
    </row>
    <row r="9" spans="1:84">
      <c r="A9" s="7" t="s">
        <v>86</v>
      </c>
      <c r="B9" t="s">
        <v>97</v>
      </c>
      <c r="C9" s="6">
        <v>105133</v>
      </c>
      <c r="D9" s="2">
        <v>140</v>
      </c>
      <c r="E9">
        <v>6.35</v>
      </c>
      <c r="F9" s="9">
        <v>18172</v>
      </c>
      <c r="G9" s="9">
        <v>8043</v>
      </c>
      <c r="H9" s="9">
        <v>5058</v>
      </c>
      <c r="I9" s="9">
        <v>0</v>
      </c>
      <c r="J9" s="10">
        <v>1530</v>
      </c>
      <c r="K9">
        <v>206</v>
      </c>
      <c r="L9" s="10">
        <v>5359</v>
      </c>
      <c r="M9" s="9">
        <v>15441</v>
      </c>
      <c r="N9" s="9">
        <v>8043</v>
      </c>
      <c r="O9" s="9">
        <v>5048</v>
      </c>
      <c r="P9" s="9">
        <v>0</v>
      </c>
      <c r="Q9" s="9">
        <v>11311</v>
      </c>
      <c r="R9" s="9">
        <v>8043</v>
      </c>
      <c r="S9" s="9">
        <v>4607</v>
      </c>
      <c r="T9" s="9">
        <v>0</v>
      </c>
      <c r="U9" s="9">
        <v>1693</v>
      </c>
      <c r="V9">
        <v>413</v>
      </c>
      <c r="W9" s="9">
        <v>5359</v>
      </c>
      <c r="X9" s="9">
        <v>8755</v>
      </c>
      <c r="Y9" s="9">
        <v>8043</v>
      </c>
      <c r="Z9" s="9">
        <v>4599</v>
      </c>
      <c r="AA9" s="9">
        <v>0</v>
      </c>
      <c r="AB9" s="9">
        <f t="shared" si="4"/>
        <v>38368</v>
      </c>
      <c r="AC9" s="9">
        <f t="shared" si="5"/>
        <v>31426</v>
      </c>
      <c r="AD9" s="9">
        <f t="shared" si="6"/>
        <v>35627</v>
      </c>
      <c r="AE9" s="9">
        <f t="shared" si="7"/>
        <v>28862</v>
      </c>
      <c r="AF9" s="16">
        <f t="shared" si="8"/>
        <v>66765</v>
      </c>
      <c r="AG9" s="16">
        <f t="shared" si="0"/>
        <v>73707</v>
      </c>
      <c r="AH9" s="16">
        <f t="shared" si="0"/>
        <v>69506</v>
      </c>
      <c r="AI9" s="16">
        <f t="shared" si="0"/>
        <v>76271</v>
      </c>
      <c r="AJ9" s="9">
        <v>32095</v>
      </c>
      <c r="AK9" s="10">
        <v>123243</v>
      </c>
      <c r="AL9" s="11">
        <v>-1.2E-2</v>
      </c>
      <c r="AM9" s="11">
        <v>1.06E-2</v>
      </c>
      <c r="AN9" s="11">
        <v>0.16700000000000001</v>
      </c>
      <c r="AO9">
        <v>159.96</v>
      </c>
      <c r="AP9" s="11">
        <v>0.31900000000000001</v>
      </c>
      <c r="AQ9" s="13">
        <v>11</v>
      </c>
      <c r="AR9" s="13">
        <v>44</v>
      </c>
      <c r="AS9" s="6">
        <v>121.8</v>
      </c>
      <c r="AT9" s="6">
        <f t="shared" si="9"/>
        <v>54815.270935960594</v>
      </c>
      <c r="AU9" s="6">
        <f t="shared" si="10"/>
        <v>60514.778325123152</v>
      </c>
      <c r="AV9" s="6">
        <f t="shared" si="11"/>
        <v>57065.681444991787</v>
      </c>
      <c r="AW9" s="6">
        <f t="shared" si="12"/>
        <v>62619.868637110019</v>
      </c>
      <c r="AX9" s="2">
        <v>120.7</v>
      </c>
      <c r="AY9" s="2">
        <v>137.80000000000001</v>
      </c>
      <c r="AZ9" s="2">
        <v>120.7</v>
      </c>
      <c r="BA9" s="2">
        <v>109</v>
      </c>
      <c r="BB9" s="2">
        <v>113</v>
      </c>
      <c r="BC9" s="2">
        <v>113.5</v>
      </c>
      <c r="BD9" s="9">
        <v>159100</v>
      </c>
      <c r="BE9" s="9">
        <v>1548</v>
      </c>
      <c r="BF9" s="9">
        <v>914</v>
      </c>
      <c r="BG9">
        <v>2.5990000000000002</v>
      </c>
      <c r="BH9" s="4">
        <v>45.8</v>
      </c>
      <c r="BI9" s="4">
        <f t="shared" si="1"/>
        <v>50013.430435914423</v>
      </c>
      <c r="BJ9" s="4">
        <f t="shared" si="2"/>
        <v>55213.658610648461</v>
      </c>
      <c r="BK9" s="4">
        <f t="shared" si="2"/>
        <v>52066.704049706699</v>
      </c>
      <c r="BL9" s="4">
        <f t="shared" si="2"/>
        <v>57134.342137012347</v>
      </c>
      <c r="BM9" s="14">
        <f t="shared" si="13"/>
        <v>31437.430435914423</v>
      </c>
      <c r="BN9" s="14">
        <f t="shared" si="3"/>
        <v>36637.658610648461</v>
      </c>
      <c r="BO9" s="14">
        <f t="shared" si="3"/>
        <v>33490.704049706699</v>
      </c>
      <c r="BP9" s="14">
        <f t="shared" si="3"/>
        <v>38558.342137012347</v>
      </c>
      <c r="BQ9" s="2">
        <v>92</v>
      </c>
      <c r="BR9" s="2">
        <v>166</v>
      </c>
      <c r="BS9" s="2">
        <v>106</v>
      </c>
      <c r="BT9" s="2">
        <v>35</v>
      </c>
      <c r="BU9" s="2">
        <v>146</v>
      </c>
      <c r="BV9" s="2">
        <v>55</v>
      </c>
      <c r="BW9">
        <v>75.666700000000006</v>
      </c>
      <c r="BX9">
        <v>83.868899999999996</v>
      </c>
      <c r="BY9">
        <v>17.833600000000001</v>
      </c>
      <c r="BZ9">
        <v>45</v>
      </c>
      <c r="CA9">
        <v>50.6</v>
      </c>
      <c r="CB9">
        <v>52</v>
      </c>
      <c r="CC9" s="11"/>
      <c r="CE9" t="s">
        <v>297</v>
      </c>
      <c r="CF9" t="s">
        <v>338</v>
      </c>
    </row>
    <row r="10" spans="1:84">
      <c r="A10" t="s">
        <v>77</v>
      </c>
      <c r="B10" s="7" t="s">
        <v>95</v>
      </c>
      <c r="C10" s="6">
        <v>105613</v>
      </c>
      <c r="D10" s="2">
        <v>1881</v>
      </c>
      <c r="E10">
        <v>5.75</v>
      </c>
      <c r="F10" s="9">
        <v>18290</v>
      </c>
      <c r="G10" s="9">
        <v>8079</v>
      </c>
      <c r="H10" s="9">
        <v>6359</v>
      </c>
      <c r="I10" s="9">
        <v>0</v>
      </c>
      <c r="J10" s="10">
        <v>1366</v>
      </c>
      <c r="K10">
        <v>91</v>
      </c>
      <c r="L10" s="10">
        <v>1389</v>
      </c>
      <c r="M10" s="9">
        <v>15557</v>
      </c>
      <c r="N10" s="9">
        <v>8079</v>
      </c>
      <c r="O10" s="9">
        <v>6315</v>
      </c>
      <c r="P10" s="9">
        <v>0</v>
      </c>
      <c r="Q10" s="9">
        <v>11431</v>
      </c>
      <c r="R10" s="9">
        <v>8079</v>
      </c>
      <c r="S10" s="9">
        <v>5941</v>
      </c>
      <c r="T10" s="9">
        <v>0</v>
      </c>
      <c r="U10" s="9">
        <v>1513</v>
      </c>
      <c r="V10">
        <v>183</v>
      </c>
      <c r="W10" s="9">
        <v>1389</v>
      </c>
      <c r="X10" s="9">
        <v>8813</v>
      </c>
      <c r="Y10" s="9">
        <v>8079</v>
      </c>
      <c r="Z10" s="9">
        <v>5888</v>
      </c>
      <c r="AA10" s="9">
        <v>0</v>
      </c>
      <c r="AB10" s="9">
        <f t="shared" si="4"/>
        <v>35574</v>
      </c>
      <c r="AC10" s="9">
        <f t="shared" si="5"/>
        <v>28536</v>
      </c>
      <c r="AD10" s="9">
        <f t="shared" si="6"/>
        <v>32797</v>
      </c>
      <c r="AE10" s="9">
        <f t="shared" si="7"/>
        <v>25865</v>
      </c>
      <c r="AF10" s="16">
        <f t="shared" si="8"/>
        <v>70039</v>
      </c>
      <c r="AG10" s="16">
        <f t="shared" si="0"/>
        <v>77077</v>
      </c>
      <c r="AH10" s="16">
        <f t="shared" si="0"/>
        <v>72816</v>
      </c>
      <c r="AI10" s="16">
        <f t="shared" si="0"/>
        <v>79748</v>
      </c>
      <c r="AJ10" s="9">
        <v>72935</v>
      </c>
      <c r="AK10" s="10">
        <v>681170</v>
      </c>
      <c r="AL10" s="11">
        <v>0.13200000000000001</v>
      </c>
      <c r="AM10" s="11">
        <v>3.6700000000000003E-2</v>
      </c>
      <c r="AN10" s="11">
        <v>0.55400000000000005</v>
      </c>
      <c r="AO10">
        <v>130.05000000000001</v>
      </c>
      <c r="AP10" s="11">
        <v>0.17899999999999999</v>
      </c>
      <c r="AQ10" s="13">
        <v>12.02</v>
      </c>
      <c r="AR10" s="13">
        <v>45.16</v>
      </c>
      <c r="AS10" s="6">
        <v>140.1</v>
      </c>
      <c r="AT10" s="6">
        <f t="shared" si="9"/>
        <v>49992.14846538187</v>
      </c>
      <c r="AU10" s="6">
        <f t="shared" si="10"/>
        <v>55015.70306923626</v>
      </c>
      <c r="AV10" s="6">
        <f t="shared" si="11"/>
        <v>51974.304068522484</v>
      </c>
      <c r="AW10" s="6">
        <f t="shared" si="12"/>
        <v>56922.198429693082</v>
      </c>
      <c r="AX10" s="2">
        <v>107.9</v>
      </c>
      <c r="AY10" s="2">
        <v>226.4</v>
      </c>
      <c r="AZ10" s="2">
        <v>97.3</v>
      </c>
      <c r="BA10" s="2">
        <v>109.3</v>
      </c>
      <c r="BB10" s="2">
        <v>103.4</v>
      </c>
      <c r="BC10" s="2">
        <v>103.7</v>
      </c>
      <c r="BD10" s="9">
        <v>506100</v>
      </c>
      <c r="BE10" s="9">
        <v>2336</v>
      </c>
      <c r="BF10" s="9">
        <v>1362</v>
      </c>
      <c r="BG10">
        <v>2.7629999999999999</v>
      </c>
      <c r="BH10" s="4">
        <v>59.8</v>
      </c>
      <c r="BI10" s="4">
        <f t="shared" si="1"/>
        <v>44423.274829848087</v>
      </c>
      <c r="BJ10" s="4">
        <f t="shared" si="2"/>
        <v>48887.230743731365</v>
      </c>
      <c r="BK10" s="4">
        <f t="shared" si="2"/>
        <v>46184.628278676428</v>
      </c>
      <c r="BL10" s="4">
        <f t="shared" si="2"/>
        <v>50581.3521199721</v>
      </c>
      <c r="BM10" s="14">
        <f t="shared" si="13"/>
        <v>16391.274829848087</v>
      </c>
      <c r="BN10" s="14">
        <f t="shared" si="3"/>
        <v>20855.230743731365</v>
      </c>
      <c r="BO10" s="14">
        <f t="shared" si="3"/>
        <v>18152.628278676428</v>
      </c>
      <c r="BP10" s="14">
        <f t="shared" si="3"/>
        <v>22549.3521199721</v>
      </c>
      <c r="BQ10" s="2">
        <v>44</v>
      </c>
      <c r="BR10" s="2">
        <v>62</v>
      </c>
      <c r="BS10" s="2">
        <v>40</v>
      </c>
      <c r="BT10" s="2">
        <v>22</v>
      </c>
      <c r="BU10" s="2">
        <v>86</v>
      </c>
      <c r="BV10" s="2">
        <v>27</v>
      </c>
      <c r="BW10">
        <v>73.832300000000004</v>
      </c>
      <c r="BX10">
        <v>88.310400000000001</v>
      </c>
      <c r="BY10">
        <v>26.493400000000001</v>
      </c>
      <c r="BZ10">
        <v>58</v>
      </c>
      <c r="CA10">
        <v>26.6</v>
      </c>
      <c r="CB10">
        <v>40</v>
      </c>
      <c r="CC10" s="11"/>
      <c r="CE10" t="s">
        <v>333</v>
      </c>
      <c r="CF10" t="s">
        <v>296</v>
      </c>
    </row>
    <row r="11" spans="1:84">
      <c r="A11" t="s">
        <v>92</v>
      </c>
      <c r="B11" t="s">
        <v>98</v>
      </c>
      <c r="C11" s="6">
        <v>96408</v>
      </c>
      <c r="D11" s="2">
        <v>212</v>
      </c>
      <c r="E11">
        <v>7</v>
      </c>
      <c r="F11" s="9">
        <v>15991</v>
      </c>
      <c r="G11" s="9">
        <v>7375</v>
      </c>
      <c r="H11" s="9">
        <v>0</v>
      </c>
      <c r="I11" s="9">
        <v>0</v>
      </c>
      <c r="J11" s="10">
        <v>1667</v>
      </c>
      <c r="K11">
        <v>277</v>
      </c>
      <c r="L11" s="10">
        <v>2658</v>
      </c>
      <c r="M11" s="9">
        <v>13409</v>
      </c>
      <c r="N11" s="9">
        <v>7375</v>
      </c>
      <c r="O11" s="9">
        <v>0</v>
      </c>
      <c r="P11" s="9">
        <v>0</v>
      </c>
      <c r="Q11" s="9">
        <v>9659</v>
      </c>
      <c r="R11" s="9">
        <v>7375</v>
      </c>
      <c r="S11" s="9">
        <v>0</v>
      </c>
      <c r="T11" s="9">
        <v>0</v>
      </c>
      <c r="U11" s="9">
        <v>1822</v>
      </c>
      <c r="V11">
        <v>555</v>
      </c>
      <c r="W11" s="10">
        <v>2658</v>
      </c>
      <c r="X11" s="9">
        <v>7708</v>
      </c>
      <c r="Y11" s="9">
        <v>7375</v>
      </c>
      <c r="Z11" s="9">
        <v>0</v>
      </c>
      <c r="AA11" s="9">
        <v>0</v>
      </c>
      <c r="AB11" s="9">
        <f t="shared" si="4"/>
        <v>27968</v>
      </c>
      <c r="AC11" s="9">
        <f t="shared" si="5"/>
        <v>22069</v>
      </c>
      <c r="AD11" s="9">
        <f t="shared" si="6"/>
        <v>25386</v>
      </c>
      <c r="AE11" s="9">
        <f t="shared" si="7"/>
        <v>20118</v>
      </c>
      <c r="AF11" s="16">
        <f t="shared" si="8"/>
        <v>68440</v>
      </c>
      <c r="AG11" s="16">
        <f t="shared" si="0"/>
        <v>74339</v>
      </c>
      <c r="AH11" s="16">
        <f t="shared" si="0"/>
        <v>71022</v>
      </c>
      <c r="AI11" s="16">
        <f t="shared" si="0"/>
        <v>76290</v>
      </c>
      <c r="AJ11" s="9">
        <v>45874</v>
      </c>
      <c r="AK11" s="10">
        <v>377165</v>
      </c>
      <c r="AL11" s="11">
        <v>0.123</v>
      </c>
      <c r="AM11" s="11">
        <v>1.6199999999999999E-2</v>
      </c>
      <c r="AN11" s="11">
        <v>0.35499999999999998</v>
      </c>
      <c r="AO11">
        <v>56.68</v>
      </c>
      <c r="AP11" s="11">
        <v>0.21199999999999999</v>
      </c>
      <c r="AQ11" s="13">
        <v>6.3</v>
      </c>
      <c r="AR11" s="13">
        <v>22.95</v>
      </c>
      <c r="AS11" s="6">
        <v>92.4</v>
      </c>
      <c r="AT11" s="6">
        <f t="shared" si="9"/>
        <v>74069.264069264071</v>
      </c>
      <c r="AU11" s="6">
        <f t="shared" si="10"/>
        <v>80453.463203463194</v>
      </c>
      <c r="AV11" s="6">
        <f t="shared" si="11"/>
        <v>76863.636363636368</v>
      </c>
      <c r="AW11" s="6">
        <f t="shared" si="12"/>
        <v>82564.935064935053</v>
      </c>
      <c r="AX11" s="2">
        <v>96.3</v>
      </c>
      <c r="AY11" s="2">
        <v>84.7</v>
      </c>
      <c r="AZ11" s="2">
        <v>93.8</v>
      </c>
      <c r="BA11" s="2">
        <v>103.3</v>
      </c>
      <c r="BB11" s="2">
        <v>98.4</v>
      </c>
      <c r="BC11" s="2">
        <v>93.4</v>
      </c>
      <c r="BD11" s="9">
        <v>172100</v>
      </c>
      <c r="BE11" s="9">
        <v>1485</v>
      </c>
      <c r="BF11" s="9">
        <v>983</v>
      </c>
      <c r="BG11">
        <v>2.4590000000000001</v>
      </c>
      <c r="BH11" s="4">
        <v>47.2</v>
      </c>
      <c r="BI11" s="4">
        <f t="shared" si="1"/>
        <v>67400.285202770479</v>
      </c>
      <c r="BJ11" s="4">
        <f t="shared" si="2"/>
        <v>73209.669808427163</v>
      </c>
      <c r="BK11" s="4">
        <f t="shared" si="2"/>
        <v>69943.060427690914</v>
      </c>
      <c r="BL11" s="4">
        <f t="shared" si="2"/>
        <v>75131.030948558735</v>
      </c>
      <c r="BM11" s="14">
        <f t="shared" si="13"/>
        <v>49580.285202770479</v>
      </c>
      <c r="BN11" s="14">
        <f t="shared" si="3"/>
        <v>55389.669808427163</v>
      </c>
      <c r="BO11" s="14">
        <f t="shared" si="3"/>
        <v>52123.060427690914</v>
      </c>
      <c r="BP11" s="14">
        <f t="shared" si="3"/>
        <v>57311.030948558735</v>
      </c>
      <c r="BQ11" s="2">
        <v>115</v>
      </c>
      <c r="BR11" s="2">
        <v>128</v>
      </c>
      <c r="BS11" s="2">
        <v>83</v>
      </c>
      <c r="BT11" s="2">
        <v>136</v>
      </c>
      <c r="BU11" s="2">
        <v>107</v>
      </c>
      <c r="BV11" s="2">
        <v>101</v>
      </c>
      <c r="BW11">
        <v>67.52</v>
      </c>
      <c r="BX11">
        <v>90.781300000000002</v>
      </c>
      <c r="BY11">
        <v>49.348100000000002</v>
      </c>
      <c r="BZ11">
        <v>83</v>
      </c>
      <c r="CA11">
        <v>49.8</v>
      </c>
      <c r="CB11">
        <v>33</v>
      </c>
      <c r="CC11" s="11"/>
      <c r="CE11" t="s">
        <v>342</v>
      </c>
      <c r="CF11" t="s">
        <v>341</v>
      </c>
    </row>
    <row r="12" spans="1:84">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 t="shared" si="4"/>
        <v>34252</v>
      </c>
      <c r="AC12" s="9">
        <f t="shared" si="5"/>
        <v>27865</v>
      </c>
      <c r="AD12" s="9">
        <f t="shared" si="6"/>
        <v>31569</v>
      </c>
      <c r="AE12" s="9">
        <f t="shared" si="7"/>
        <v>25806</v>
      </c>
      <c r="AF12" s="16">
        <f t="shared" si="8"/>
        <v>65428</v>
      </c>
      <c r="AG12" s="16">
        <f t="shared" si="0"/>
        <v>71815</v>
      </c>
      <c r="AH12" s="16">
        <f t="shared" si="0"/>
        <v>68111</v>
      </c>
      <c r="AI12" s="16">
        <f t="shared" si="0"/>
        <v>73874</v>
      </c>
      <c r="AJ12" s="9">
        <v>49398</v>
      </c>
      <c r="AK12" s="10">
        <v>472522</v>
      </c>
      <c r="AL12" s="11">
        <v>0.124</v>
      </c>
      <c r="AM12" s="11">
        <v>2.2100000000000002E-2</v>
      </c>
      <c r="AN12" s="11">
        <v>0.48299999999999998</v>
      </c>
      <c r="AO12">
        <v>98.35</v>
      </c>
      <c r="AP12" s="11">
        <v>0.24</v>
      </c>
      <c r="AQ12" s="13">
        <v>11.19</v>
      </c>
      <c r="AR12" s="13">
        <v>54.99</v>
      </c>
      <c r="AS12" s="6">
        <v>95.6</v>
      </c>
      <c r="AT12" s="6">
        <f t="shared" si="9"/>
        <v>68439.330543933058</v>
      </c>
      <c r="AU12" s="6">
        <f t="shared" si="10"/>
        <v>75120.292887029296</v>
      </c>
      <c r="AV12" s="6">
        <f t="shared" si="11"/>
        <v>71245.81589958159</v>
      </c>
      <c r="AW12" s="6">
        <f t="shared" si="12"/>
        <v>77274.058577405871</v>
      </c>
      <c r="AX12" s="2">
        <v>96.2</v>
      </c>
      <c r="AY12" s="2">
        <v>90.7</v>
      </c>
      <c r="AZ12" s="2">
        <v>86.3</v>
      </c>
      <c r="BA12" s="2">
        <v>99.3</v>
      </c>
      <c r="BB12" s="2">
        <v>103.3</v>
      </c>
      <c r="BC12" s="2">
        <v>100.3</v>
      </c>
      <c r="BD12" s="9">
        <v>222300</v>
      </c>
      <c r="BE12" s="9">
        <v>1744</v>
      </c>
      <c r="BF12" s="9">
        <v>998</v>
      </c>
      <c r="BG12">
        <v>2.4380000000000002</v>
      </c>
      <c r="BH12" s="4">
        <v>51.6</v>
      </c>
      <c r="BI12" s="4">
        <f t="shared" si="1"/>
        <v>61758.894322857333</v>
      </c>
      <c r="BJ12" s="4">
        <f t="shared" si="2"/>
        <v>67787.720789203391</v>
      </c>
      <c r="BK12" s="4">
        <f t="shared" si="2"/>
        <v>64291.435642601566</v>
      </c>
      <c r="BL12" s="4">
        <f t="shared" si="2"/>
        <v>69731.255108008234</v>
      </c>
      <c r="BM12" s="14">
        <f t="shared" si="13"/>
        <v>40830.894322857333</v>
      </c>
      <c r="BN12" s="14">
        <f t="shared" si="3"/>
        <v>46859.720789203391</v>
      </c>
      <c r="BO12" s="14">
        <f t="shared" si="3"/>
        <v>43363.435642601566</v>
      </c>
      <c r="BP12" s="14">
        <f t="shared" si="3"/>
        <v>48803.255108008234</v>
      </c>
      <c r="BQ12" s="2">
        <v>83</v>
      </c>
      <c r="BR12" s="2">
        <v>92</v>
      </c>
      <c r="BS12" s="2">
        <v>68</v>
      </c>
      <c r="BT12" s="2">
        <v>150</v>
      </c>
      <c r="BU12" s="2">
        <v>129</v>
      </c>
      <c r="BV12" s="2">
        <v>58</v>
      </c>
      <c r="BW12">
        <v>78.2607</v>
      </c>
      <c r="BX12">
        <v>88.761200000000002</v>
      </c>
      <c r="BY12">
        <v>31.843599999999999</v>
      </c>
      <c r="BZ12">
        <v>66</v>
      </c>
      <c r="CA12">
        <v>31.8</v>
      </c>
      <c r="CB12">
        <v>48</v>
      </c>
      <c r="CC12" s="11"/>
      <c r="CE12" t="s">
        <v>346</v>
      </c>
      <c r="CF12" t="s">
        <v>345</v>
      </c>
    </row>
    <row r="13" spans="1:84">
      <c r="A13" s="7" t="s">
        <v>82</v>
      </c>
      <c r="B13" t="s">
        <v>100</v>
      </c>
      <c r="C13" s="6">
        <v>103685</v>
      </c>
      <c r="D13" s="2">
        <v>884</v>
      </c>
      <c r="E13">
        <v>10.25</v>
      </c>
      <c r="F13" s="9">
        <v>17810</v>
      </c>
      <c r="G13" s="9">
        <v>7932</v>
      </c>
      <c r="H13" s="9">
        <v>4777</v>
      </c>
      <c r="I13" s="9">
        <v>0</v>
      </c>
      <c r="J13" s="9">
        <v>2207</v>
      </c>
      <c r="K13" s="9">
        <v>150</v>
      </c>
      <c r="L13" s="9">
        <v>5341</v>
      </c>
      <c r="M13" s="9">
        <v>15094</v>
      </c>
      <c r="N13" s="9">
        <v>7932</v>
      </c>
      <c r="O13" s="9">
        <v>4775</v>
      </c>
      <c r="P13" s="9">
        <v>0</v>
      </c>
      <c r="Q13" s="9">
        <v>10949</v>
      </c>
      <c r="R13" s="9">
        <v>7932</v>
      </c>
      <c r="S13" s="9">
        <v>4670</v>
      </c>
      <c r="T13" s="9">
        <v>0</v>
      </c>
      <c r="U13" s="9">
        <v>2432</v>
      </c>
      <c r="V13" s="9">
        <v>300</v>
      </c>
      <c r="W13" s="9">
        <v>5341</v>
      </c>
      <c r="X13" s="9">
        <v>8581</v>
      </c>
      <c r="Y13" s="9">
        <v>7932</v>
      </c>
      <c r="Z13" s="9">
        <v>4665</v>
      </c>
      <c r="AA13" s="9">
        <v>0</v>
      </c>
      <c r="AB13" s="9">
        <f t="shared" si="4"/>
        <v>38217</v>
      </c>
      <c r="AC13" s="9">
        <f t="shared" si="5"/>
        <v>31624</v>
      </c>
      <c r="AD13" s="9">
        <f t="shared" si="6"/>
        <v>35499</v>
      </c>
      <c r="AE13" s="9">
        <f t="shared" si="7"/>
        <v>29251</v>
      </c>
      <c r="AF13" s="16">
        <f t="shared" si="8"/>
        <v>65468</v>
      </c>
      <c r="AG13" s="16">
        <f t="shared" si="0"/>
        <v>72061</v>
      </c>
      <c r="AH13" s="16">
        <f t="shared" si="0"/>
        <v>68186</v>
      </c>
      <c r="AI13" s="16">
        <f t="shared" si="0"/>
        <v>74434</v>
      </c>
      <c r="AJ13" s="9">
        <v>50434</v>
      </c>
      <c r="AK13" s="10">
        <v>2704958</v>
      </c>
      <c r="AL13" s="11">
        <v>3.0000000000000001E-3</v>
      </c>
      <c r="AM13" s="11">
        <v>1.3899999999999999E-2</v>
      </c>
      <c r="AN13" s="11">
        <v>0.36499999999999999</v>
      </c>
      <c r="AO13">
        <v>111.67</v>
      </c>
      <c r="AP13" s="11">
        <v>0.217</v>
      </c>
      <c r="AQ13" s="13">
        <v>9.0299999999999994</v>
      </c>
      <c r="AR13" s="13">
        <v>29.46</v>
      </c>
      <c r="AS13" s="6">
        <v>116.9</v>
      </c>
      <c r="AT13" s="6">
        <f t="shared" si="9"/>
        <v>56003.421727972622</v>
      </c>
      <c r="AU13" s="6">
        <f t="shared" si="10"/>
        <v>61643.284858853716</v>
      </c>
      <c r="AV13" s="6">
        <f t="shared" si="11"/>
        <v>58328.485885372109</v>
      </c>
      <c r="AW13" s="6">
        <f t="shared" si="12"/>
        <v>63673.224978614198</v>
      </c>
      <c r="AX13" s="2">
        <v>111.2</v>
      </c>
      <c r="AY13" s="2">
        <v>134.80000000000001</v>
      </c>
      <c r="AZ13" s="2">
        <v>117.3</v>
      </c>
      <c r="BA13" s="2">
        <v>116.5</v>
      </c>
      <c r="BB13" s="2">
        <v>108.5</v>
      </c>
      <c r="BC13" s="2">
        <v>104.4</v>
      </c>
      <c r="BD13" s="9">
        <v>225200</v>
      </c>
      <c r="BE13" s="9">
        <v>1847</v>
      </c>
      <c r="BF13" s="9">
        <v>987</v>
      </c>
      <c r="BG13">
        <v>2.738</v>
      </c>
      <c r="BH13" s="4">
        <v>68.8</v>
      </c>
      <c r="BI13" s="4">
        <f t="shared" si="1"/>
        <v>48944.363964103373</v>
      </c>
      <c r="BJ13" s="4">
        <f t="shared" si="2"/>
        <v>53873.339824299706</v>
      </c>
      <c r="BK13" s="4">
        <f t="shared" si="2"/>
        <v>50976.360989435336</v>
      </c>
      <c r="BL13" s="4">
        <f t="shared" si="2"/>
        <v>55647.412282398589</v>
      </c>
      <c r="BM13" s="14">
        <f t="shared" si="13"/>
        <v>26780.363964103373</v>
      </c>
      <c r="BN13" s="14">
        <f t="shared" si="3"/>
        <v>31709.339824299706</v>
      </c>
      <c r="BO13" s="14">
        <f t="shared" si="3"/>
        <v>28812.360989435336</v>
      </c>
      <c r="BP13" s="14">
        <f t="shared" si="3"/>
        <v>33483.412282398589</v>
      </c>
      <c r="BQ13" s="2">
        <v>93</v>
      </c>
      <c r="BR13" s="2">
        <v>112</v>
      </c>
      <c r="BS13" s="2">
        <v>121</v>
      </c>
      <c r="BT13" s="2">
        <v>92</v>
      </c>
      <c r="BU13" s="2">
        <v>149</v>
      </c>
      <c r="BV13" s="2">
        <v>52</v>
      </c>
      <c r="BW13">
        <v>73.111500000000007</v>
      </c>
      <c r="BX13">
        <v>82.433800000000005</v>
      </c>
      <c r="BY13">
        <v>18.842400000000001</v>
      </c>
      <c r="BZ13">
        <v>46</v>
      </c>
      <c r="CA13">
        <v>47.6</v>
      </c>
      <c r="CB13">
        <v>31</v>
      </c>
      <c r="CC13" s="11"/>
      <c r="CE13" t="s">
        <v>349</v>
      </c>
      <c r="CF13" t="s">
        <v>348</v>
      </c>
    </row>
    <row r="14" spans="1:84">
      <c r="A14" s="7" t="s">
        <v>49</v>
      </c>
      <c r="B14" t="s">
        <v>101</v>
      </c>
      <c r="C14" s="6">
        <v>112468</v>
      </c>
      <c r="D14" s="2">
        <v>1696</v>
      </c>
      <c r="E14">
        <v>6.25</v>
      </c>
      <c r="F14" s="9">
        <v>20161</v>
      </c>
      <c r="G14" s="9">
        <v>8604</v>
      </c>
      <c r="H14" s="9">
        <v>5256</v>
      </c>
      <c r="I14" s="9">
        <v>0</v>
      </c>
      <c r="J14" s="9">
        <v>1607</v>
      </c>
      <c r="K14" s="9">
        <v>101</v>
      </c>
      <c r="L14" s="9">
        <v>2095</v>
      </c>
      <c r="M14" s="9">
        <v>17202</v>
      </c>
      <c r="N14" s="9">
        <v>8604</v>
      </c>
      <c r="O14" s="9">
        <v>5252</v>
      </c>
      <c r="P14" s="9">
        <v>0</v>
      </c>
      <c r="Q14" s="9">
        <v>13145</v>
      </c>
      <c r="R14" s="9">
        <v>8604</v>
      </c>
      <c r="S14" s="9">
        <v>5032</v>
      </c>
      <c r="T14" s="9">
        <v>0</v>
      </c>
      <c r="U14" s="10">
        <v>1765</v>
      </c>
      <c r="V14">
        <v>201</v>
      </c>
      <c r="W14" s="10">
        <v>2095</v>
      </c>
      <c r="X14" s="9">
        <v>10242</v>
      </c>
      <c r="Y14" s="9">
        <v>8604</v>
      </c>
      <c r="Z14" s="9">
        <v>5023</v>
      </c>
      <c r="AA14" s="9">
        <v>0</v>
      </c>
      <c r="AB14" s="9">
        <f t="shared" si="4"/>
        <v>37824</v>
      </c>
      <c r="AC14" s="9">
        <f t="shared" si="5"/>
        <v>30842</v>
      </c>
      <c r="AD14" s="9">
        <f t="shared" si="6"/>
        <v>34861</v>
      </c>
      <c r="AE14" s="9">
        <f t="shared" si="7"/>
        <v>27930</v>
      </c>
      <c r="AF14" s="16">
        <f t="shared" si="8"/>
        <v>74644</v>
      </c>
      <c r="AG14" s="16">
        <f t="shared" si="0"/>
        <v>81626</v>
      </c>
      <c r="AH14" s="16">
        <f t="shared" si="0"/>
        <v>77607</v>
      </c>
      <c r="AI14" s="16">
        <f t="shared" si="0"/>
        <v>84538</v>
      </c>
      <c r="AJ14" s="9">
        <v>58516</v>
      </c>
      <c r="AK14" s="10">
        <v>673184</v>
      </c>
      <c r="AL14" s="11">
        <v>0.09</v>
      </c>
      <c r="AM14" s="11">
        <v>1.4500000000000001E-2</v>
      </c>
      <c r="AN14" s="11">
        <v>0.46400000000000002</v>
      </c>
      <c r="AO14">
        <v>176.68</v>
      </c>
      <c r="AP14" s="11">
        <v>0.21099999999999999</v>
      </c>
      <c r="AQ14" s="13">
        <v>7.06</v>
      </c>
      <c r="AR14" s="13">
        <v>23.16</v>
      </c>
      <c r="AS14" s="6">
        <v>132.5</v>
      </c>
      <c r="AT14" s="6">
        <f t="shared" si="9"/>
        <v>56335.094339622643</v>
      </c>
      <c r="AU14" s="6">
        <f t="shared" si="10"/>
        <v>61604.528301886799</v>
      </c>
      <c r="AV14" s="6">
        <f t="shared" si="11"/>
        <v>58571.320754716973</v>
      </c>
      <c r="AW14" s="6">
        <f t="shared" si="12"/>
        <v>63802.264150943389</v>
      </c>
      <c r="AX14" s="2">
        <v>116.7</v>
      </c>
      <c r="AY14" s="2">
        <v>152.69999999999999</v>
      </c>
      <c r="AZ14" s="2">
        <v>138.6</v>
      </c>
      <c r="BA14" s="2">
        <v>104.5</v>
      </c>
      <c r="BB14" s="2">
        <v>123.5</v>
      </c>
      <c r="BC14" s="2">
        <v>128.6</v>
      </c>
      <c r="BD14" s="9">
        <v>423200</v>
      </c>
      <c r="BE14" s="9">
        <v>2243</v>
      </c>
      <c r="BF14" s="9">
        <v>1369</v>
      </c>
      <c r="BG14">
        <v>2.5910000000000002</v>
      </c>
      <c r="BH14" s="4">
        <v>60.6</v>
      </c>
      <c r="BI14" s="4">
        <f t="shared" si="1"/>
        <v>49985.15890388158</v>
      </c>
      <c r="BJ14" s="4">
        <f t="shared" si="2"/>
        <v>54660.636898990379</v>
      </c>
      <c r="BK14" s="4">
        <f t="shared" si="2"/>
        <v>51969.324085707318</v>
      </c>
      <c r="BL14" s="4">
        <f t="shared" si="2"/>
        <v>56610.650064524147</v>
      </c>
      <c r="BM14" s="14">
        <f t="shared" si="13"/>
        <v>23069.15890388158</v>
      </c>
      <c r="BN14" s="14">
        <f t="shared" si="3"/>
        <v>27744.636898990379</v>
      </c>
      <c r="BO14" s="14">
        <f t="shared" si="3"/>
        <v>25053.324085707318</v>
      </c>
      <c r="BP14" s="14">
        <f t="shared" si="3"/>
        <v>29694.650064524147</v>
      </c>
      <c r="BQ14" s="2">
        <v>58</v>
      </c>
      <c r="BR14" s="2">
        <v>154</v>
      </c>
      <c r="BS14" s="2">
        <v>74</v>
      </c>
      <c r="BT14" s="2">
        <v>37</v>
      </c>
      <c r="BU14" s="2">
        <v>63</v>
      </c>
      <c r="BV14" s="2">
        <v>31</v>
      </c>
      <c r="BW14">
        <v>79</v>
      </c>
      <c r="BX14">
        <v>82.325900000000004</v>
      </c>
      <c r="BY14">
        <v>19.164400000000001</v>
      </c>
      <c r="BZ14">
        <v>50</v>
      </c>
      <c r="CA14">
        <v>43.3</v>
      </c>
      <c r="CB14">
        <v>1</v>
      </c>
      <c r="CC14" s="11"/>
      <c r="CE14" t="s">
        <v>359</v>
      </c>
      <c r="CF14" t="s">
        <v>358</v>
      </c>
    </row>
    <row r="15" spans="1:84">
      <c r="A15" s="7" t="s">
        <v>91</v>
      </c>
      <c r="B15" t="s">
        <v>102</v>
      </c>
      <c r="C15" s="6">
        <v>104623</v>
      </c>
      <c r="D15" s="2">
        <v>320</v>
      </c>
      <c r="E15">
        <v>8.6790000000000003</v>
      </c>
      <c r="F15" s="9">
        <v>18045</v>
      </c>
      <c r="G15" s="9">
        <v>8004</v>
      </c>
      <c r="H15" s="9">
        <v>4948</v>
      </c>
      <c r="I15" s="9">
        <v>1046</v>
      </c>
      <c r="J15" s="9">
        <v>2053</v>
      </c>
      <c r="K15" s="9">
        <v>153</v>
      </c>
      <c r="L15" s="9">
        <v>2636</v>
      </c>
      <c r="M15" s="9">
        <v>15319</v>
      </c>
      <c r="N15" s="9">
        <v>8004</v>
      </c>
      <c r="O15" s="9">
        <v>4934</v>
      </c>
      <c r="P15" s="9">
        <v>1046</v>
      </c>
      <c r="Q15" s="9">
        <v>11183</v>
      </c>
      <c r="R15" s="9">
        <v>8004</v>
      </c>
      <c r="S15" s="9">
        <v>4144</v>
      </c>
      <c r="T15" s="9">
        <v>1046</v>
      </c>
      <c r="U15" s="9">
        <v>2286</v>
      </c>
      <c r="V15">
        <v>307</v>
      </c>
      <c r="W15" s="9">
        <v>2636</v>
      </c>
      <c r="X15" s="9">
        <v>8694</v>
      </c>
      <c r="Y15" s="9">
        <v>8004</v>
      </c>
      <c r="Z15" s="9">
        <v>4198</v>
      </c>
      <c r="AA15" s="9">
        <v>1046</v>
      </c>
      <c r="AB15" s="9">
        <f t="shared" si="4"/>
        <v>36885</v>
      </c>
      <c r="AC15" s="9">
        <f t="shared" si="5"/>
        <v>29606</v>
      </c>
      <c r="AD15" s="9">
        <f t="shared" si="6"/>
        <v>34145</v>
      </c>
      <c r="AE15" s="9">
        <f t="shared" si="7"/>
        <v>27171</v>
      </c>
      <c r="AF15" s="16">
        <f t="shared" si="8"/>
        <v>67738</v>
      </c>
      <c r="AG15" s="16">
        <f t="shared" si="0"/>
        <v>75017</v>
      </c>
      <c r="AH15" s="16">
        <f t="shared" si="0"/>
        <v>70478</v>
      </c>
      <c r="AI15" s="16">
        <f t="shared" si="0"/>
        <v>77452</v>
      </c>
      <c r="AJ15" s="9">
        <v>36809</v>
      </c>
      <c r="AK15" s="10">
        <v>311404</v>
      </c>
      <c r="AL15" s="11">
        <v>-2.5000000000000001E-2</v>
      </c>
      <c r="AM15" s="11">
        <v>3.3300000000000003E-2</v>
      </c>
      <c r="AN15" s="11">
        <v>0.33</v>
      </c>
      <c r="AO15">
        <v>96.65</v>
      </c>
      <c r="AP15" s="11">
        <v>0.26700000000000002</v>
      </c>
      <c r="AQ15" s="13">
        <v>18.170000000000002</v>
      </c>
      <c r="AR15" s="13">
        <v>63.16</v>
      </c>
      <c r="AS15" s="6">
        <v>90.4</v>
      </c>
      <c r="AT15" s="6">
        <f t="shared" si="9"/>
        <v>74931.415929203533</v>
      </c>
      <c r="AU15" s="6">
        <f t="shared" si="10"/>
        <v>82983.407079646015</v>
      </c>
      <c r="AV15" s="6">
        <f t="shared" si="11"/>
        <v>77962.389380530964</v>
      </c>
      <c r="AW15" s="6">
        <f t="shared" si="12"/>
        <v>85676.991150442467</v>
      </c>
      <c r="AX15" s="2">
        <v>98.4</v>
      </c>
      <c r="AY15" s="2">
        <v>74.599999999999994</v>
      </c>
      <c r="AZ15" s="2">
        <v>92.9</v>
      </c>
      <c r="BA15" s="2">
        <v>99</v>
      </c>
      <c r="BB15" s="2">
        <v>100.8</v>
      </c>
      <c r="BC15" s="2">
        <v>96.5</v>
      </c>
      <c r="BD15" s="9">
        <v>120900</v>
      </c>
      <c r="BE15" s="9">
        <v>1198</v>
      </c>
      <c r="BF15" s="9">
        <v>759</v>
      </c>
      <c r="BG15">
        <v>2.3109999999999999</v>
      </c>
      <c r="BH15" s="4">
        <v>48.2</v>
      </c>
      <c r="BI15" s="4">
        <f t="shared" si="1"/>
        <v>68054.992131533596</v>
      </c>
      <c r="BJ15" s="4">
        <f t="shared" si="2"/>
        <v>75368.055518782014</v>
      </c>
      <c r="BK15" s="4">
        <f t="shared" si="2"/>
        <v>70807.814453426807</v>
      </c>
      <c r="BL15" s="4">
        <f t="shared" si="2"/>
        <v>77814.450538420686</v>
      </c>
      <c r="BM15" s="14">
        <f t="shared" si="13"/>
        <v>53678.992131533596</v>
      </c>
      <c r="BN15" s="14">
        <f t="shared" si="3"/>
        <v>60992.055518782014</v>
      </c>
      <c r="BO15" s="14">
        <f t="shared" si="3"/>
        <v>56431.814453426807</v>
      </c>
      <c r="BP15" s="14">
        <f t="shared" si="3"/>
        <v>63438.450538420686</v>
      </c>
      <c r="BQ15" s="2">
        <v>128</v>
      </c>
      <c r="BR15" s="2">
        <v>142</v>
      </c>
      <c r="BS15" s="2">
        <v>137</v>
      </c>
      <c r="BT15" s="2">
        <v>79</v>
      </c>
      <c r="BU15" s="2">
        <v>145</v>
      </c>
      <c r="BV15" s="2">
        <v>96</v>
      </c>
      <c r="BW15">
        <v>73.814300000000003</v>
      </c>
      <c r="BX15">
        <v>88.397099999999995</v>
      </c>
      <c r="BY15">
        <v>23.2667</v>
      </c>
      <c r="BZ15">
        <v>50</v>
      </c>
      <c r="CA15">
        <v>39.299999999999997</v>
      </c>
      <c r="CB15">
        <v>20</v>
      </c>
      <c r="CC15" s="11"/>
      <c r="CE15" t="s">
        <v>372</v>
      </c>
      <c r="CF15" t="s">
        <v>365</v>
      </c>
    </row>
    <row r="16" spans="1:84">
      <c r="A16" s="7" t="s">
        <v>90</v>
      </c>
      <c r="B16" t="s">
        <v>103</v>
      </c>
      <c r="C16" s="6">
        <v>97731</v>
      </c>
      <c r="D16" s="2">
        <v>355</v>
      </c>
      <c r="E16">
        <v>6.75</v>
      </c>
      <c r="F16" s="9">
        <v>16322</v>
      </c>
      <c r="G16" s="9">
        <v>7476</v>
      </c>
      <c r="H16" s="9">
        <v>4646</v>
      </c>
      <c r="I16" s="9">
        <v>0</v>
      </c>
      <c r="J16" s="10">
        <v>1519</v>
      </c>
      <c r="K16">
        <v>275</v>
      </c>
      <c r="L16" s="10">
        <v>2170</v>
      </c>
      <c r="M16" s="9">
        <v>13700</v>
      </c>
      <c r="N16" s="9">
        <v>7476</v>
      </c>
      <c r="O16" s="9">
        <v>4637</v>
      </c>
      <c r="P16" s="9">
        <v>0</v>
      </c>
      <c r="Q16" s="9">
        <v>9857</v>
      </c>
      <c r="R16" s="9">
        <v>7476</v>
      </c>
      <c r="S16" s="9">
        <v>4192</v>
      </c>
      <c r="T16" s="9">
        <v>0</v>
      </c>
      <c r="U16" s="9">
        <v>1682</v>
      </c>
      <c r="V16">
        <v>551</v>
      </c>
      <c r="W16" s="9">
        <v>2170</v>
      </c>
      <c r="X16" s="9">
        <v>7867</v>
      </c>
      <c r="Y16" s="9">
        <v>7476</v>
      </c>
      <c r="Z16" s="9">
        <v>4174</v>
      </c>
      <c r="AA16" s="9">
        <v>0</v>
      </c>
      <c r="AB16" s="9">
        <f t="shared" si="4"/>
        <v>32408</v>
      </c>
      <c r="AC16" s="9">
        <f t="shared" si="5"/>
        <v>25928</v>
      </c>
      <c r="AD16" s="9">
        <f t="shared" si="6"/>
        <v>29777</v>
      </c>
      <c r="AE16" s="9">
        <f t="shared" si="7"/>
        <v>23920</v>
      </c>
      <c r="AF16" s="16">
        <f t="shared" si="8"/>
        <v>65323</v>
      </c>
      <c r="AG16" s="16">
        <f t="shared" si="0"/>
        <v>71803</v>
      </c>
      <c r="AH16" s="16">
        <f t="shared" si="0"/>
        <v>67954</v>
      </c>
      <c r="AI16" s="16">
        <f t="shared" si="0"/>
        <v>73811</v>
      </c>
      <c r="AJ16" s="9">
        <v>58641</v>
      </c>
      <c r="AK16" s="10">
        <v>458880</v>
      </c>
      <c r="AL16" s="11">
        <v>0.13600000000000001</v>
      </c>
      <c r="AM16" s="11">
        <v>3.4799999999999998E-2</v>
      </c>
      <c r="AN16" s="11">
        <v>0.49199999999999999</v>
      </c>
      <c r="AO16">
        <v>148.36000000000001</v>
      </c>
      <c r="AP16" s="11">
        <v>0.14899999999999999</v>
      </c>
      <c r="AQ16" s="13">
        <v>3.92</v>
      </c>
      <c r="AR16" s="13">
        <v>30.63</v>
      </c>
      <c r="AS16" s="6">
        <v>98.2</v>
      </c>
      <c r="AT16" s="6">
        <f t="shared" si="9"/>
        <v>66520.366598777997</v>
      </c>
      <c r="AU16" s="6">
        <f t="shared" si="10"/>
        <v>73119.144602851331</v>
      </c>
      <c r="AV16" s="6">
        <f t="shared" si="11"/>
        <v>69199.59266802443</v>
      </c>
      <c r="AW16" s="6">
        <f t="shared" si="12"/>
        <v>75163.951120162921</v>
      </c>
      <c r="AX16" s="2">
        <v>104.2</v>
      </c>
      <c r="AY16" s="2">
        <v>88.8</v>
      </c>
      <c r="AZ16" s="2">
        <v>105.6</v>
      </c>
      <c r="BA16" s="2">
        <v>96.7</v>
      </c>
      <c r="BB16" s="2">
        <v>101</v>
      </c>
      <c r="BC16" s="2">
        <v>101.9</v>
      </c>
      <c r="BD16" s="9">
        <v>218200</v>
      </c>
      <c r="BE16" s="9">
        <v>1432</v>
      </c>
      <c r="BF16" s="9">
        <v>966</v>
      </c>
      <c r="BG16">
        <v>2.4329999999999998</v>
      </c>
      <c r="BH16" s="4">
        <v>45.4</v>
      </c>
      <c r="BI16" s="4">
        <f t="shared" si="1"/>
        <v>60739.624869193191</v>
      </c>
      <c r="BJ16" s="4">
        <f t="shared" si="2"/>
        <v>66764.956975072782</v>
      </c>
      <c r="BK16" s="4">
        <f t="shared" si="2"/>
        <v>63186.02128440448</v>
      </c>
      <c r="BL16" s="4">
        <f t="shared" si="2"/>
        <v>68632.066059734221</v>
      </c>
      <c r="BM16" s="14">
        <f t="shared" si="13"/>
        <v>43555.624869193191</v>
      </c>
      <c r="BN16" s="14">
        <f t="shared" si="3"/>
        <v>49580.956975072782</v>
      </c>
      <c r="BO16" s="14">
        <f t="shared" si="3"/>
        <v>46002.02128440448</v>
      </c>
      <c r="BP16" s="14">
        <f t="shared" si="3"/>
        <v>51448.066059734221</v>
      </c>
      <c r="BQ16" s="2">
        <v>48</v>
      </c>
      <c r="BR16" s="2">
        <v>81</v>
      </c>
      <c r="BS16" s="2">
        <v>66</v>
      </c>
      <c r="BT16" s="2">
        <v>65</v>
      </c>
      <c r="BU16" s="2">
        <v>37</v>
      </c>
      <c r="BV16" s="2">
        <v>61</v>
      </c>
      <c r="BW16">
        <v>74.28</v>
      </c>
      <c r="BX16">
        <v>89.305099999999996</v>
      </c>
      <c r="BY16">
        <v>29.232600000000001</v>
      </c>
      <c r="BZ16">
        <v>63</v>
      </c>
      <c r="CA16">
        <v>50.1</v>
      </c>
      <c r="CB16">
        <v>90</v>
      </c>
      <c r="CC16" s="11"/>
      <c r="CE16" t="s">
        <v>383</v>
      </c>
      <c r="CF16" t="s">
        <v>373</v>
      </c>
    </row>
    <row r="17" spans="1:84">
      <c r="A17" s="2" t="s">
        <v>87</v>
      </c>
      <c r="B17" s="2" t="s">
        <v>104</v>
      </c>
      <c r="C17" s="6">
        <v>118225</v>
      </c>
      <c r="D17" s="2">
        <v>2399</v>
      </c>
      <c r="E17">
        <v>8.875</v>
      </c>
      <c r="F17" s="9">
        <v>20686</v>
      </c>
      <c r="G17" s="9">
        <v>9044</v>
      </c>
      <c r="H17" s="9">
        <v>6507</v>
      </c>
      <c r="I17" s="9">
        <v>3722</v>
      </c>
      <c r="J17" s="10">
        <v>2276</v>
      </c>
      <c r="K17">
        <v>21</v>
      </c>
      <c r="L17" s="10">
        <v>2192</v>
      </c>
      <c r="M17" s="9">
        <v>18584</v>
      </c>
      <c r="N17" s="9">
        <v>9044</v>
      </c>
      <c r="O17" s="9">
        <v>6486</v>
      </c>
      <c r="P17" s="9">
        <v>3714</v>
      </c>
      <c r="Q17" s="9">
        <v>14584</v>
      </c>
      <c r="R17" s="9">
        <v>9044</v>
      </c>
      <c r="S17" s="9">
        <v>5602</v>
      </c>
      <c r="T17" s="9">
        <v>3336</v>
      </c>
      <c r="U17" s="9">
        <v>2505</v>
      </c>
      <c r="V17" s="9">
        <v>43</v>
      </c>
      <c r="W17" s="9">
        <v>2192</v>
      </c>
      <c r="X17" s="9">
        <v>11509</v>
      </c>
      <c r="Y17" s="9">
        <v>9044</v>
      </c>
      <c r="Z17" s="9">
        <v>5568</v>
      </c>
      <c r="AA17" s="9">
        <v>3320</v>
      </c>
      <c r="AB17" s="9">
        <f t="shared" si="4"/>
        <v>44448</v>
      </c>
      <c r="AC17" s="9">
        <f t="shared" si="5"/>
        <v>37306</v>
      </c>
      <c r="AD17" s="9">
        <f t="shared" si="6"/>
        <v>42317</v>
      </c>
      <c r="AE17" s="9">
        <f t="shared" si="7"/>
        <v>34181</v>
      </c>
      <c r="AF17" s="16">
        <f t="shared" si="8"/>
        <v>73777</v>
      </c>
      <c r="AG17" s="16">
        <f t="shared" si="0"/>
        <v>80919</v>
      </c>
      <c r="AH17" s="16">
        <f t="shared" si="0"/>
        <v>75908</v>
      </c>
      <c r="AI17" s="16">
        <f t="shared" si="0"/>
        <v>84044</v>
      </c>
      <c r="AJ17" s="9">
        <v>55191</v>
      </c>
      <c r="AK17" s="10">
        <v>8537673</v>
      </c>
      <c r="AL17" s="11">
        <v>4.3999999999999997E-2</v>
      </c>
      <c r="AM17" s="11">
        <v>2.9600000000000001E-2</v>
      </c>
      <c r="AN17" s="11">
        <v>0.36199999999999999</v>
      </c>
      <c r="AO17">
        <v>120.02</v>
      </c>
      <c r="AP17" s="11">
        <v>0.20300000000000001</v>
      </c>
      <c r="AQ17" s="13">
        <v>5.85</v>
      </c>
      <c r="AR17" s="13">
        <v>15.18</v>
      </c>
      <c r="AS17" s="6">
        <v>181.7</v>
      </c>
      <c r="AT17" s="6">
        <f t="shared" si="9"/>
        <v>40603.742432581181</v>
      </c>
      <c r="AU17" s="6">
        <f t="shared" si="10"/>
        <v>44534.397358282891</v>
      </c>
      <c r="AV17" s="6">
        <f t="shared" si="11"/>
        <v>41776.554760594387</v>
      </c>
      <c r="AW17" s="6">
        <f t="shared" si="12"/>
        <v>46254.265272427081</v>
      </c>
      <c r="AX17" s="2">
        <v>130.6</v>
      </c>
      <c r="AY17" s="2">
        <v>317.8</v>
      </c>
      <c r="AZ17" s="2">
        <v>165</v>
      </c>
      <c r="BA17" s="2">
        <v>103</v>
      </c>
      <c r="BB17" s="2">
        <v>111.5</v>
      </c>
      <c r="BC17" s="2">
        <v>119.5</v>
      </c>
      <c r="BD17" s="9">
        <v>508900</v>
      </c>
      <c r="BE17" s="9">
        <v>2541</v>
      </c>
      <c r="BF17" s="9">
        <v>1294</v>
      </c>
      <c r="BG17">
        <v>2.6869999999999998</v>
      </c>
      <c r="BH17" s="4">
        <v>80.599999999999994</v>
      </c>
      <c r="BI17" s="4">
        <f t="shared" si="1"/>
        <v>34734.850830269788</v>
      </c>
      <c r="BJ17" s="4">
        <f t="shared" si="2"/>
        <v>38097.366311107813</v>
      </c>
      <c r="BK17" s="4">
        <f t="shared" si="2"/>
        <v>35738.144094014649</v>
      </c>
      <c r="BL17" s="4">
        <f t="shared" si="2"/>
        <v>39568.643387223572</v>
      </c>
      <c r="BM17" s="14">
        <f t="shared" si="13"/>
        <v>4242.8508302697883</v>
      </c>
      <c r="BN17" s="14">
        <f t="shared" si="3"/>
        <v>7605.3663111078131</v>
      </c>
      <c r="BO17" s="14">
        <f t="shared" si="3"/>
        <v>5246.1440940146495</v>
      </c>
      <c r="BP17" s="14">
        <f t="shared" si="3"/>
        <v>9076.6433872235721</v>
      </c>
      <c r="BQ17" s="2">
        <v>101</v>
      </c>
      <c r="BR17" s="2">
        <v>152</v>
      </c>
      <c r="BS17" s="2">
        <v>99</v>
      </c>
      <c r="BT17" s="2">
        <v>123</v>
      </c>
      <c r="BU17" s="2">
        <v>142</v>
      </c>
      <c r="BV17" s="2">
        <v>41</v>
      </c>
      <c r="BW17">
        <v>75.349199999999996</v>
      </c>
      <c r="BX17">
        <v>84.41</v>
      </c>
      <c r="BY17">
        <v>25.764099999999999</v>
      </c>
      <c r="BZ17">
        <v>60</v>
      </c>
      <c r="CA17">
        <v>23.8</v>
      </c>
      <c r="CB17">
        <v>40</v>
      </c>
      <c r="CC17" s="11"/>
      <c r="CE17" t="s">
        <v>384</v>
      </c>
      <c r="CF17" t="s">
        <v>375</v>
      </c>
    </row>
    <row r="18" spans="1:84">
      <c r="A18" s="7" t="s">
        <v>83</v>
      </c>
      <c r="B18" t="s">
        <v>105</v>
      </c>
      <c r="C18" s="6">
        <v>96860</v>
      </c>
      <c r="D18" s="2">
        <v>114</v>
      </c>
      <c r="E18">
        <v>7</v>
      </c>
      <c r="F18" s="9">
        <v>16104</v>
      </c>
      <c r="G18" s="9">
        <v>7410</v>
      </c>
      <c r="H18" s="9">
        <v>2640</v>
      </c>
      <c r="I18" s="9">
        <v>2013</v>
      </c>
      <c r="J18" s="9">
        <v>1561</v>
      </c>
      <c r="K18">
        <v>187</v>
      </c>
      <c r="L18" s="9">
        <v>4475</v>
      </c>
      <c r="M18" s="9">
        <v>13509</v>
      </c>
      <c r="N18" s="9">
        <v>7410</v>
      </c>
      <c r="O18" s="9">
        <v>2620</v>
      </c>
      <c r="P18" s="9">
        <v>2013</v>
      </c>
      <c r="Q18" s="9">
        <v>9727</v>
      </c>
      <c r="R18" s="9">
        <v>7410</v>
      </c>
      <c r="S18" s="9">
        <v>2570</v>
      </c>
      <c r="T18" s="9">
        <v>2013</v>
      </c>
      <c r="U18" s="9">
        <v>1718</v>
      </c>
      <c r="V18">
        <v>374</v>
      </c>
      <c r="W18" s="9">
        <v>4475</v>
      </c>
      <c r="X18" s="9">
        <v>7762</v>
      </c>
      <c r="Y18" s="9">
        <v>7410</v>
      </c>
      <c r="Z18" s="9">
        <v>2549</v>
      </c>
      <c r="AA18" s="9">
        <v>2013</v>
      </c>
      <c r="AB18" s="9">
        <f t="shared" si="4"/>
        <v>34390</v>
      </c>
      <c r="AC18" s="9">
        <f t="shared" si="5"/>
        <v>28287</v>
      </c>
      <c r="AD18" s="9">
        <f t="shared" si="6"/>
        <v>31775</v>
      </c>
      <c r="AE18" s="9">
        <f t="shared" si="7"/>
        <v>26301</v>
      </c>
      <c r="AF18" s="16">
        <f t="shared" si="8"/>
        <v>62470</v>
      </c>
      <c r="AG18" s="16">
        <f t="shared" si="0"/>
        <v>68573</v>
      </c>
      <c r="AH18" s="16">
        <f t="shared" si="0"/>
        <v>65085</v>
      </c>
      <c r="AI18" s="16">
        <f t="shared" si="0"/>
        <v>70559</v>
      </c>
      <c r="AJ18" s="9">
        <v>34629</v>
      </c>
      <c r="AK18" s="10">
        <v>298800</v>
      </c>
      <c r="AL18" s="11">
        <v>6.0000000000000001E-3</v>
      </c>
      <c r="AM18" s="11">
        <v>1.3100000000000001E-2</v>
      </c>
      <c r="AN18" s="11">
        <v>0.33800000000000002</v>
      </c>
      <c r="AO18">
        <v>88.3</v>
      </c>
      <c r="AP18" s="11">
        <v>0.29899999999999999</v>
      </c>
      <c r="AQ18" s="13">
        <v>9.25</v>
      </c>
      <c r="AR18" s="13">
        <v>55.1</v>
      </c>
      <c r="AS18" s="6">
        <v>93.8</v>
      </c>
      <c r="AT18" s="6">
        <f t="shared" si="9"/>
        <v>66599.147121535178</v>
      </c>
      <c r="AU18" s="6">
        <f t="shared" si="10"/>
        <v>73105.543710021317</v>
      </c>
      <c r="AV18" s="6">
        <f t="shared" si="11"/>
        <v>69386.993603411524</v>
      </c>
      <c r="AW18" s="6">
        <f t="shared" si="12"/>
        <v>75222.814498933905</v>
      </c>
      <c r="AX18" s="2">
        <v>96.4</v>
      </c>
      <c r="AY18" s="2">
        <v>81.900000000000006</v>
      </c>
      <c r="AZ18" s="2">
        <v>103.8</v>
      </c>
      <c r="BA18" s="2">
        <v>98</v>
      </c>
      <c r="BB18" s="2">
        <v>95.8</v>
      </c>
      <c r="BC18" s="2">
        <v>98.7</v>
      </c>
      <c r="BD18" s="9">
        <v>120300</v>
      </c>
      <c r="BE18" s="9">
        <v>1239</v>
      </c>
      <c r="BF18" s="9">
        <v>662</v>
      </c>
      <c r="BG18">
        <v>2.544</v>
      </c>
      <c r="BH18" s="4">
        <v>45.2</v>
      </c>
      <c r="BI18" s="4">
        <f t="shared" si="1"/>
        <v>60834.848470355144</v>
      </c>
      <c r="BJ18" s="4">
        <f t="shared" si="2"/>
        <v>66778.102515730163</v>
      </c>
      <c r="BK18" s="4">
        <f t="shared" si="2"/>
        <v>63381.400875509287</v>
      </c>
      <c r="BL18" s="4">
        <f t="shared" si="2"/>
        <v>68712.118988631162</v>
      </c>
      <c r="BM18" s="14">
        <f t="shared" si="13"/>
        <v>45966.848470355144</v>
      </c>
      <c r="BN18" s="14">
        <f t="shared" si="3"/>
        <v>51910.102515730163</v>
      </c>
      <c r="BO18" s="14">
        <f t="shared" si="3"/>
        <v>48513.400875509287</v>
      </c>
      <c r="BP18" s="14">
        <f t="shared" si="3"/>
        <v>53844.118988631162</v>
      </c>
      <c r="BQ18" s="2">
        <v>152</v>
      </c>
      <c r="BR18" s="2">
        <v>156</v>
      </c>
      <c r="BS18" s="2">
        <v>155</v>
      </c>
      <c r="BT18" s="2">
        <v>80</v>
      </c>
      <c r="BU18" s="2">
        <v>119</v>
      </c>
      <c r="BV18" s="2">
        <v>160</v>
      </c>
      <c r="BW18">
        <v>81.587100000000007</v>
      </c>
      <c r="BX18">
        <v>86.795900000000003</v>
      </c>
      <c r="BY18">
        <v>23.5045</v>
      </c>
      <c r="BZ18">
        <v>50</v>
      </c>
      <c r="CA18">
        <v>38.1</v>
      </c>
      <c r="CB18">
        <v>28</v>
      </c>
      <c r="CC18" s="11"/>
      <c r="CE18" t="s">
        <v>385</v>
      </c>
      <c r="CF18" t="s">
        <v>382</v>
      </c>
    </row>
    <row r="19" spans="1:84">
      <c r="A19" s="7" t="s">
        <v>89</v>
      </c>
      <c r="B19" t="s">
        <v>106</v>
      </c>
      <c r="C19" s="6">
        <v>119754</v>
      </c>
      <c r="D19" s="2">
        <v>217</v>
      </c>
      <c r="E19">
        <v>0</v>
      </c>
      <c r="F19" s="9">
        <v>21378</v>
      </c>
      <c r="G19" s="9">
        <v>9161</v>
      </c>
      <c r="H19" s="9">
        <v>9289</v>
      </c>
      <c r="I19" s="9">
        <v>0</v>
      </c>
      <c r="J19" s="9">
        <v>0</v>
      </c>
      <c r="K19" s="9">
        <v>211</v>
      </c>
      <c r="L19" s="9">
        <v>2736</v>
      </c>
      <c r="M19" s="9">
        <v>18950</v>
      </c>
      <c r="N19" s="9">
        <v>9161</v>
      </c>
      <c r="O19" s="9">
        <v>9280</v>
      </c>
      <c r="P19" s="9">
        <v>0</v>
      </c>
      <c r="Q19" s="9">
        <v>14966</v>
      </c>
      <c r="R19" s="9">
        <v>9161</v>
      </c>
      <c r="S19" s="9">
        <v>8839</v>
      </c>
      <c r="T19" s="9">
        <v>0</v>
      </c>
      <c r="U19" s="9">
        <v>0</v>
      </c>
      <c r="V19">
        <v>422</v>
      </c>
      <c r="W19" s="9">
        <v>2736</v>
      </c>
      <c r="X19" s="9">
        <v>11845</v>
      </c>
      <c r="Y19" s="9">
        <v>9161</v>
      </c>
      <c r="Z19" s="9">
        <v>8821</v>
      </c>
      <c r="AA19" s="9">
        <v>0</v>
      </c>
      <c r="AB19" s="9">
        <f t="shared" si="4"/>
        <v>42775</v>
      </c>
      <c r="AC19" s="9">
        <f t="shared" si="5"/>
        <v>36124</v>
      </c>
      <c r="AD19" s="9">
        <f t="shared" si="6"/>
        <v>40338</v>
      </c>
      <c r="AE19" s="9">
        <f t="shared" si="7"/>
        <v>32985</v>
      </c>
      <c r="AF19" s="16">
        <f t="shared" si="8"/>
        <v>76979</v>
      </c>
      <c r="AG19" s="16">
        <f t="shared" si="0"/>
        <v>83630</v>
      </c>
      <c r="AH19" s="16">
        <f t="shared" si="0"/>
        <v>79416</v>
      </c>
      <c r="AI19" s="16">
        <f t="shared" si="0"/>
        <v>86769</v>
      </c>
      <c r="AJ19" s="9">
        <v>58423</v>
      </c>
      <c r="AK19" s="10">
        <v>639863</v>
      </c>
      <c r="AL19" s="11">
        <v>9.6000000000000002E-2</v>
      </c>
      <c r="AM19" s="11">
        <v>2.8799999999999999E-2</v>
      </c>
      <c r="AN19" s="11">
        <v>0.47</v>
      </c>
      <c r="AO19">
        <v>125.02</v>
      </c>
      <c r="AP19" s="11">
        <v>0.16900000000000001</v>
      </c>
      <c r="AQ19" s="13">
        <v>4.72</v>
      </c>
      <c r="AR19" s="13">
        <v>52.34</v>
      </c>
      <c r="AS19" s="6">
        <v>111.3</v>
      </c>
      <c r="AT19" s="6">
        <f t="shared" si="9"/>
        <v>69163.522012578615</v>
      </c>
      <c r="AU19" s="6">
        <f t="shared" si="10"/>
        <v>75139.263252470802</v>
      </c>
      <c r="AV19" s="6">
        <f t="shared" si="11"/>
        <v>71353.099730458227</v>
      </c>
      <c r="AW19" s="6">
        <f t="shared" si="12"/>
        <v>77959.568733153646</v>
      </c>
      <c r="AX19" s="2">
        <v>105.8</v>
      </c>
      <c r="AY19" s="2">
        <v>130.80000000000001</v>
      </c>
      <c r="AZ19" s="2">
        <v>87.1</v>
      </c>
      <c r="BA19" s="2">
        <v>105.8</v>
      </c>
      <c r="BB19" s="2">
        <v>113.6</v>
      </c>
      <c r="BC19" s="2">
        <v>105.1</v>
      </c>
      <c r="BD19" s="9">
        <v>319400</v>
      </c>
      <c r="BE19" s="9">
        <v>1787</v>
      </c>
      <c r="BF19" s="9">
        <v>1025</v>
      </c>
      <c r="BG19">
        <v>2.9580000000000002</v>
      </c>
      <c r="BH19" s="4">
        <v>51.2</v>
      </c>
      <c r="BI19" s="4">
        <f t="shared" si="1"/>
        <v>62459.658347144767</v>
      </c>
      <c r="BJ19" s="4">
        <f t="shared" si="2"/>
        <v>67856.184512291889</v>
      </c>
      <c r="BK19" s="4">
        <f t="shared" si="2"/>
        <v>64437.005252040814</v>
      </c>
      <c r="BL19" s="4">
        <f t="shared" si="2"/>
        <v>70403.124165336078</v>
      </c>
      <c r="BM19" s="14">
        <f t="shared" si="13"/>
        <v>41015.658347144767</v>
      </c>
      <c r="BN19" s="14">
        <f t="shared" si="3"/>
        <v>46412.184512291889</v>
      </c>
      <c r="BO19" s="14">
        <f t="shared" si="3"/>
        <v>42993.005252040814</v>
      </c>
      <c r="BP19" s="14">
        <f t="shared" si="3"/>
        <v>48959.124165336078</v>
      </c>
      <c r="BQ19" s="2">
        <v>75</v>
      </c>
      <c r="BR19" s="2">
        <v>136</v>
      </c>
      <c r="BS19" s="2">
        <v>90</v>
      </c>
      <c r="BT19" s="2">
        <v>78</v>
      </c>
      <c r="BU19" s="2">
        <v>72</v>
      </c>
      <c r="BV19" s="2">
        <v>79</v>
      </c>
      <c r="BW19">
        <v>99.548599999999993</v>
      </c>
      <c r="BX19">
        <v>79.789699999999996</v>
      </c>
      <c r="BY19">
        <v>35.076599999999999</v>
      </c>
      <c r="BZ19">
        <v>79</v>
      </c>
      <c r="CA19">
        <v>20.6</v>
      </c>
      <c r="CB19">
        <v>52</v>
      </c>
      <c r="CC19" s="11"/>
      <c r="CE19" t="s">
        <v>397</v>
      </c>
      <c r="CF19" t="s">
        <v>396</v>
      </c>
    </row>
    <row r="20" spans="1:84">
      <c r="A20" t="s">
        <v>88</v>
      </c>
      <c r="B20" t="s">
        <v>107</v>
      </c>
      <c r="C20" s="6">
        <v>95900</v>
      </c>
      <c r="D20" s="2">
        <v>128</v>
      </c>
      <c r="E20">
        <v>7</v>
      </c>
      <c r="F20" s="9">
        <v>15864</v>
      </c>
      <c r="G20" s="9">
        <v>7336</v>
      </c>
      <c r="H20" s="9">
        <v>2791</v>
      </c>
      <c r="I20" s="9">
        <v>909</v>
      </c>
      <c r="J20" s="9">
        <v>1568</v>
      </c>
      <c r="K20">
        <v>246</v>
      </c>
      <c r="L20" s="9">
        <v>5203</v>
      </c>
      <c r="M20" s="9">
        <v>13298</v>
      </c>
      <c r="N20" s="9">
        <v>7336</v>
      </c>
      <c r="O20" s="9">
        <v>2791</v>
      </c>
      <c r="P20" s="9">
        <v>909</v>
      </c>
      <c r="Q20" s="9">
        <v>9583</v>
      </c>
      <c r="R20" s="9">
        <v>7336</v>
      </c>
      <c r="S20" s="9">
        <v>2791</v>
      </c>
      <c r="T20" s="9">
        <v>909</v>
      </c>
      <c r="U20" s="9">
        <v>1722</v>
      </c>
      <c r="V20" s="9">
        <v>493</v>
      </c>
      <c r="W20" s="9">
        <v>5203</v>
      </c>
      <c r="X20" s="9">
        <v>7647</v>
      </c>
      <c r="Y20" s="9">
        <v>7336</v>
      </c>
      <c r="Z20" s="9">
        <v>2791</v>
      </c>
      <c r="AA20">
        <v>909</v>
      </c>
      <c r="AB20" s="9">
        <f t="shared" si="4"/>
        <v>33917</v>
      </c>
      <c r="AC20" s="9">
        <f t="shared" si="5"/>
        <v>28037</v>
      </c>
      <c r="AD20" s="9">
        <f t="shared" si="6"/>
        <v>31351</v>
      </c>
      <c r="AE20" s="9">
        <f t="shared" si="7"/>
        <v>26101</v>
      </c>
      <c r="AF20" s="16">
        <f t="shared" si="8"/>
        <v>61983</v>
      </c>
      <c r="AG20" s="16">
        <f t="shared" ref="AG20:AG23" si="14">$C20-AC20</f>
        <v>67863</v>
      </c>
      <c r="AH20" s="16">
        <f t="shared" ref="AH20:AH23" si="15">$C20-AD20</f>
        <v>64549</v>
      </c>
      <c r="AI20" s="16">
        <f t="shared" ref="AI20:AI23" si="16">$C20-AE20</f>
        <v>69799</v>
      </c>
      <c r="AJ20" s="9">
        <v>42450</v>
      </c>
      <c r="AK20" s="10">
        <v>303625</v>
      </c>
      <c r="AL20" s="11">
        <v>-7.0000000000000001E-3</v>
      </c>
      <c r="AM20" s="11">
        <v>8.5000000000000006E-3</v>
      </c>
      <c r="AN20" s="11">
        <v>0.40699999999999997</v>
      </c>
      <c r="AO20">
        <v>114.97</v>
      </c>
      <c r="AP20" s="11">
        <v>0.223</v>
      </c>
      <c r="AQ20" s="13">
        <v>7.06</v>
      </c>
      <c r="AR20" s="13">
        <v>32.24</v>
      </c>
      <c r="AS20" s="6">
        <v>91.5</v>
      </c>
      <c r="AT20" s="6">
        <f t="shared" si="9"/>
        <v>67740.983606557376</v>
      </c>
      <c r="AU20" s="6">
        <f t="shared" ref="AU20:AU23" si="17">AG20/$AS20*100</f>
        <v>74167.213114754093</v>
      </c>
      <c r="AV20" s="6">
        <f t="shared" ref="AV20:AV23" si="18">AH20/$AS20*100</f>
        <v>70545.355191256822</v>
      </c>
      <c r="AW20" s="6">
        <f t="shared" ref="AW20:AW23" si="19">AI20/$AS20*100</f>
        <v>76283.06010928961</v>
      </c>
      <c r="AX20" s="2">
        <v>104.1</v>
      </c>
      <c r="AY20" s="2">
        <v>74.400000000000006</v>
      </c>
      <c r="AZ20" s="2">
        <v>97</v>
      </c>
      <c r="BA20" s="2">
        <v>105.9</v>
      </c>
      <c r="BB20" s="2">
        <v>90.1</v>
      </c>
      <c r="BC20" s="2">
        <v>95.8</v>
      </c>
      <c r="BD20" s="9">
        <v>100800</v>
      </c>
      <c r="BE20" s="9">
        <v>1093</v>
      </c>
      <c r="BF20" s="9">
        <v>844</v>
      </c>
      <c r="BG20">
        <v>2.81</v>
      </c>
      <c r="BH20" s="4">
        <v>47</v>
      </c>
      <c r="BI20" s="4">
        <f t="shared" si="1"/>
        <v>61665.310631649423</v>
      </c>
      <c r="BJ20" s="4">
        <f t="shared" ref="BJ20:BJ23" si="20">AU20/(2087+$BH20/60*262.5)*2087</f>
        <v>67515.173118365099</v>
      </c>
      <c r="BK20" s="4">
        <f t="shared" ref="BK20:BK23" si="21">AV20/(2087+$BH20/60*262.5)*2087</f>
        <v>64218.158784865809</v>
      </c>
      <c r="BL20" s="4">
        <f t="shared" ref="BL20:BL23" si="22">AW20/(2087+$BH20/60*262.5)*2087</f>
        <v>69441.250290861964</v>
      </c>
      <c r="BM20" s="14">
        <f t="shared" si="13"/>
        <v>48549.310631649423</v>
      </c>
      <c r="BN20" s="14">
        <f t="shared" ref="BN20:BN23" si="23">BJ20-$BE20*12</f>
        <v>54399.173118365099</v>
      </c>
      <c r="BO20" s="14">
        <f t="shared" ref="BO20:BO23" si="24">BK20-$BE20*12</f>
        <v>51102.158784865809</v>
      </c>
      <c r="BP20" s="14">
        <f>BL20-$BE20*12</f>
        <v>56325.250290861964</v>
      </c>
      <c r="BQ20" s="2">
        <v>62</v>
      </c>
      <c r="BR20" s="2">
        <v>108</v>
      </c>
      <c r="BS20" s="2">
        <v>62</v>
      </c>
      <c r="BT20" s="2">
        <v>24</v>
      </c>
      <c r="BU20" s="2">
        <v>81</v>
      </c>
      <c r="BV20" s="2">
        <v>80</v>
      </c>
      <c r="BW20">
        <v>80.290000000000006</v>
      </c>
      <c r="BX20">
        <v>83.6511</v>
      </c>
      <c r="BY20">
        <v>21.533100000000001</v>
      </c>
      <c r="BZ20">
        <v>52</v>
      </c>
      <c r="CA20">
        <v>39.200000000000003</v>
      </c>
      <c r="CB20">
        <v>52</v>
      </c>
      <c r="CC20" s="11"/>
    </row>
    <row r="21" spans="1:84">
      <c r="A21" s="8" t="s">
        <v>54</v>
      </c>
      <c r="B21" s="2" t="s">
        <v>108</v>
      </c>
      <c r="C21" s="6">
        <v>103313</v>
      </c>
      <c r="D21" s="2">
        <v>342</v>
      </c>
      <c r="E21">
        <v>8.25</v>
      </c>
      <c r="F21" s="9">
        <v>17717</v>
      </c>
      <c r="G21" s="9">
        <v>7903</v>
      </c>
      <c r="H21" s="9">
        <v>0</v>
      </c>
      <c r="I21" s="9">
        <v>0</v>
      </c>
      <c r="J21" s="9">
        <v>2099</v>
      </c>
      <c r="K21" s="9">
        <v>167</v>
      </c>
      <c r="L21" s="9">
        <v>4675</v>
      </c>
      <c r="M21" s="9">
        <v>15005</v>
      </c>
      <c r="N21" s="9">
        <v>7903</v>
      </c>
      <c r="O21" s="9">
        <v>0</v>
      </c>
      <c r="P21" s="9">
        <v>0</v>
      </c>
      <c r="Q21" s="9">
        <v>10856</v>
      </c>
      <c r="R21" s="9">
        <v>7903</v>
      </c>
      <c r="S21" s="9">
        <v>0</v>
      </c>
      <c r="T21" s="9">
        <v>0</v>
      </c>
      <c r="U21" s="9">
        <v>2297</v>
      </c>
      <c r="V21" s="9">
        <v>334</v>
      </c>
      <c r="W21" s="9">
        <v>4675</v>
      </c>
      <c r="X21" s="9">
        <v>8537</v>
      </c>
      <c r="Y21" s="9">
        <v>7903</v>
      </c>
      <c r="Z21" s="9">
        <v>0</v>
      </c>
      <c r="AA21" s="9">
        <v>0</v>
      </c>
      <c r="AB21" s="9">
        <f t="shared" si="4"/>
        <v>32561</v>
      </c>
      <c r="AC21" s="9">
        <f t="shared" si="5"/>
        <v>26065</v>
      </c>
      <c r="AD21" s="9">
        <f t="shared" si="6"/>
        <v>29849</v>
      </c>
      <c r="AE21" s="9">
        <f t="shared" si="7"/>
        <v>23746</v>
      </c>
      <c r="AF21" s="16">
        <f t="shared" si="8"/>
        <v>70752</v>
      </c>
      <c r="AG21" s="16">
        <f t="shared" si="14"/>
        <v>77248</v>
      </c>
      <c r="AH21" s="16">
        <f t="shared" si="15"/>
        <v>73464</v>
      </c>
      <c r="AI21" s="16">
        <f t="shared" si="16"/>
        <v>79567</v>
      </c>
      <c r="AJ21" s="9">
        <v>60939</v>
      </c>
      <c r="AK21" s="10">
        <v>947890</v>
      </c>
      <c r="AL21" s="11">
        <v>0.16900000000000001</v>
      </c>
      <c r="AM21" s="11">
        <v>3.0200000000000001E-2</v>
      </c>
      <c r="AN21" s="11">
        <v>0.47699999999999998</v>
      </c>
      <c r="AO21">
        <v>140.01</v>
      </c>
      <c r="AP21" s="11">
        <v>0.16700000000000001</v>
      </c>
      <c r="AQ21" s="13">
        <v>3.72</v>
      </c>
      <c r="AR21" s="13">
        <v>37.71</v>
      </c>
      <c r="AS21" s="6">
        <v>95.5</v>
      </c>
      <c r="AT21" s="6">
        <f t="shared" si="9"/>
        <v>74085.863874345552</v>
      </c>
      <c r="AU21" s="6">
        <f t="shared" si="17"/>
        <v>80887.958115183239</v>
      </c>
      <c r="AV21" s="6">
        <f t="shared" si="18"/>
        <v>76925.654450261776</v>
      </c>
      <c r="AW21" s="6">
        <f t="shared" si="19"/>
        <v>83316.230366492135</v>
      </c>
      <c r="AX21" s="2">
        <v>89.3</v>
      </c>
      <c r="AY21" s="2">
        <v>85.1</v>
      </c>
      <c r="AZ21" s="2">
        <v>110.7</v>
      </c>
      <c r="BA21" s="2">
        <v>100.2</v>
      </c>
      <c r="BB21" s="2">
        <v>100.3</v>
      </c>
      <c r="BC21" s="2">
        <v>100.4</v>
      </c>
      <c r="BD21" s="9">
        <v>257800</v>
      </c>
      <c r="BE21" s="9">
        <v>1765</v>
      </c>
      <c r="BF21" s="9">
        <v>1106</v>
      </c>
      <c r="BG21">
        <v>2.2480000000000002</v>
      </c>
      <c r="BH21" s="4">
        <v>47.6</v>
      </c>
      <c r="BI21" s="4">
        <f t="shared" si="1"/>
        <v>67363.989938246013</v>
      </c>
      <c r="BJ21" s="4">
        <f t="shared" si="20"/>
        <v>73548.924337822653</v>
      </c>
      <c r="BK21" s="4">
        <f t="shared" si="21"/>
        <v>69946.123880926403</v>
      </c>
      <c r="BL21" s="4">
        <f t="shared" si="22"/>
        <v>75756.87736624293</v>
      </c>
      <c r="BM21" s="14">
        <f t="shared" si="13"/>
        <v>46183.989938246013</v>
      </c>
      <c r="BN21" s="14">
        <f t="shared" si="23"/>
        <v>52368.924337822653</v>
      </c>
      <c r="BO21" s="14">
        <f t="shared" si="24"/>
        <v>48766.123880926403</v>
      </c>
      <c r="BP21" s="14">
        <f>BL21-$BE21*12</f>
        <v>54576.87736624293</v>
      </c>
      <c r="BQ21" s="2">
        <v>46</v>
      </c>
      <c r="BR21" s="2">
        <v>45</v>
      </c>
      <c r="BS21" s="2">
        <v>100</v>
      </c>
      <c r="BT21" s="2">
        <v>64</v>
      </c>
      <c r="BU21" s="2">
        <v>34</v>
      </c>
      <c r="BV21" s="2">
        <v>60</v>
      </c>
      <c r="BW21">
        <v>50.314300000000003</v>
      </c>
      <c r="BX21">
        <v>95.0291</v>
      </c>
      <c r="BY21">
        <v>38.447699999999998</v>
      </c>
      <c r="BZ21">
        <v>68</v>
      </c>
      <c r="CA21">
        <v>57.8</v>
      </c>
      <c r="CB21">
        <v>80</v>
      </c>
      <c r="CC21" s="11"/>
    </row>
    <row r="22" spans="1:84">
      <c r="A22" s="7" t="s">
        <v>84</v>
      </c>
      <c r="B22" t="s">
        <v>108</v>
      </c>
      <c r="C22" s="6">
        <v>101853</v>
      </c>
      <c r="D22" s="2">
        <v>501</v>
      </c>
      <c r="E22">
        <v>8.25</v>
      </c>
      <c r="F22" s="9">
        <v>17352</v>
      </c>
      <c r="G22" s="9">
        <v>7792</v>
      </c>
      <c r="H22" s="9">
        <v>0</v>
      </c>
      <c r="I22" s="9">
        <v>0</v>
      </c>
      <c r="J22" s="10">
        <v>2071</v>
      </c>
      <c r="K22">
        <v>158</v>
      </c>
      <c r="L22" s="10">
        <v>5161</v>
      </c>
      <c r="M22" s="9">
        <v>14654</v>
      </c>
      <c r="N22" s="9">
        <v>7792</v>
      </c>
      <c r="O22" s="9">
        <v>0</v>
      </c>
      <c r="P22" s="9">
        <v>0</v>
      </c>
      <c r="Q22" s="9">
        <v>10491</v>
      </c>
      <c r="R22" s="9">
        <v>7792</v>
      </c>
      <c r="S22" s="9">
        <v>0</v>
      </c>
      <c r="T22" s="9">
        <v>0</v>
      </c>
      <c r="U22" s="9">
        <v>2269</v>
      </c>
      <c r="V22">
        <v>315</v>
      </c>
      <c r="W22" s="9">
        <v>5161</v>
      </c>
      <c r="X22" s="9">
        <v>8361</v>
      </c>
      <c r="Y22" s="9">
        <v>7792</v>
      </c>
      <c r="Z22" s="9">
        <v>0</v>
      </c>
      <c r="AA22" s="9">
        <v>0</v>
      </c>
      <c r="AB22" s="9">
        <f t="shared" si="4"/>
        <v>32534</v>
      </c>
      <c r="AC22" s="9">
        <f t="shared" si="5"/>
        <v>26028</v>
      </c>
      <c r="AD22" s="9">
        <f t="shared" si="6"/>
        <v>29836</v>
      </c>
      <c r="AE22" s="9">
        <f t="shared" si="7"/>
        <v>23898</v>
      </c>
      <c r="AF22" s="16">
        <f t="shared" si="8"/>
        <v>69319</v>
      </c>
      <c r="AG22" s="16">
        <f t="shared" si="14"/>
        <v>75825</v>
      </c>
      <c r="AH22" s="16">
        <f t="shared" si="15"/>
        <v>72017</v>
      </c>
      <c r="AI22" s="16">
        <f t="shared" si="16"/>
        <v>77955</v>
      </c>
      <c r="AJ22" s="9">
        <v>45215</v>
      </c>
      <c r="AK22" s="10">
        <v>1317929</v>
      </c>
      <c r="AL22" s="11">
        <v>0.1</v>
      </c>
      <c r="AM22" s="11">
        <v>3.09E-2</v>
      </c>
      <c r="AN22" s="11">
        <v>0.31</v>
      </c>
      <c r="AO22">
        <v>102</v>
      </c>
      <c r="AP22" s="11">
        <v>0.22900000000000001</v>
      </c>
      <c r="AQ22" s="13">
        <v>6.94</v>
      </c>
      <c r="AR22" s="13">
        <v>34.4</v>
      </c>
      <c r="AS22" s="6">
        <v>91.9</v>
      </c>
      <c r="AT22" s="6">
        <f t="shared" si="9"/>
        <v>75428.726877040259</v>
      </c>
      <c r="AU22" s="6">
        <f t="shared" si="17"/>
        <v>82508.161044613706</v>
      </c>
      <c r="AV22" s="6">
        <f t="shared" si="18"/>
        <v>78364.526659412397</v>
      </c>
      <c r="AW22" s="6">
        <f t="shared" si="19"/>
        <v>84825.897714907507</v>
      </c>
      <c r="AX22" s="2">
        <v>96.2</v>
      </c>
      <c r="AY22" s="2">
        <v>70.7</v>
      </c>
      <c r="AZ22" s="2">
        <v>105.5</v>
      </c>
      <c r="BA22" s="2">
        <v>100.9</v>
      </c>
      <c r="BB22" s="2">
        <v>103.8</v>
      </c>
      <c r="BC22" s="2">
        <v>100.4</v>
      </c>
      <c r="BD22" s="9">
        <v>142600</v>
      </c>
      <c r="BE22" s="9">
        <v>1490</v>
      </c>
      <c r="BF22" s="9">
        <v>888</v>
      </c>
      <c r="BG22">
        <v>2.2810000000000001</v>
      </c>
      <c r="BH22" s="4">
        <v>52.6</v>
      </c>
      <c r="BI22" s="4">
        <f t="shared" si="1"/>
        <v>67937.531636136599</v>
      </c>
      <c r="BJ22" s="4">
        <f t="shared" si="20"/>
        <v>74313.87262236989</v>
      </c>
      <c r="BK22" s="4">
        <f t="shared" si="21"/>
        <v>70581.762804420854</v>
      </c>
      <c r="BL22" s="4">
        <f t="shared" si="22"/>
        <v>76401.423544699559</v>
      </c>
      <c r="BM22" s="14">
        <f t="shared" si="13"/>
        <v>50057.531636136599</v>
      </c>
      <c r="BN22" s="14">
        <f t="shared" si="23"/>
        <v>56433.87262236989</v>
      </c>
      <c r="BO22" s="14">
        <f t="shared" si="24"/>
        <v>52701.762804420854</v>
      </c>
      <c r="BP22" s="14">
        <f>BL22-$BE22*12</f>
        <v>58521.423544699559</v>
      </c>
      <c r="BQ22" s="2">
        <v>55</v>
      </c>
      <c r="BR22" s="2">
        <v>23</v>
      </c>
      <c r="BS22" s="2">
        <v>80</v>
      </c>
      <c r="BT22" s="2">
        <v>86</v>
      </c>
      <c r="BU22" s="2">
        <v>62</v>
      </c>
      <c r="BV22" s="2">
        <v>73</v>
      </c>
      <c r="BW22">
        <v>53.691899999999997</v>
      </c>
      <c r="BX22">
        <v>94.914900000000003</v>
      </c>
      <c r="BY22">
        <v>35.586100000000002</v>
      </c>
      <c r="BZ22">
        <v>65</v>
      </c>
      <c r="CA22">
        <v>45.1</v>
      </c>
      <c r="CB22">
        <v>87</v>
      </c>
      <c r="CC22" s="11"/>
    </row>
    <row r="23" spans="1:84">
      <c r="A23" s="7" t="s">
        <v>43</v>
      </c>
      <c r="B23" t="s">
        <v>109</v>
      </c>
      <c r="C23" s="6">
        <v>131112</v>
      </c>
      <c r="D23" s="2">
        <v>973</v>
      </c>
      <c r="E23">
        <v>9.6</v>
      </c>
      <c r="F23" s="9">
        <v>25381</v>
      </c>
      <c r="G23" s="9">
        <v>9788</v>
      </c>
      <c r="H23" s="9">
        <v>0</v>
      </c>
      <c r="I23" s="9">
        <v>0</v>
      </c>
      <c r="J23" s="9">
        <v>3056</v>
      </c>
      <c r="K23">
        <v>229</v>
      </c>
      <c r="L23" s="9">
        <v>2469</v>
      </c>
      <c r="M23" s="9">
        <v>21676</v>
      </c>
      <c r="N23" s="9">
        <v>9862</v>
      </c>
      <c r="O23" s="9">
        <v>0</v>
      </c>
      <c r="P23" s="9">
        <v>0</v>
      </c>
      <c r="Q23" s="9">
        <v>17806</v>
      </c>
      <c r="R23" s="9">
        <v>9788</v>
      </c>
      <c r="S23" s="9">
        <v>0</v>
      </c>
      <c r="T23" s="9">
        <v>0</v>
      </c>
      <c r="U23" s="9">
        <v>3310</v>
      </c>
      <c r="V23">
        <v>459</v>
      </c>
      <c r="W23" s="9">
        <v>2469</v>
      </c>
      <c r="X23" s="9">
        <v>14344</v>
      </c>
      <c r="Y23" s="9">
        <v>9862</v>
      </c>
      <c r="Z23" s="9">
        <v>0</v>
      </c>
      <c r="AA23" s="9">
        <v>0</v>
      </c>
      <c r="AB23" s="9">
        <f>SUM(F23:L23)</f>
        <v>40923</v>
      </c>
      <c r="AC23" s="9">
        <f t="shared" si="5"/>
        <v>33832</v>
      </c>
      <c r="AD23" s="9">
        <f t="shared" si="6"/>
        <v>37292</v>
      </c>
      <c r="AE23" s="9">
        <f t="shared" si="7"/>
        <v>30444</v>
      </c>
      <c r="AF23" s="16">
        <f t="shared" si="8"/>
        <v>90189</v>
      </c>
      <c r="AG23" s="16">
        <f t="shared" si="14"/>
        <v>97280</v>
      </c>
      <c r="AH23" s="16">
        <f t="shared" si="15"/>
        <v>93820</v>
      </c>
      <c r="AI23" s="16">
        <f t="shared" si="16"/>
        <v>100668</v>
      </c>
      <c r="AJ23" s="9">
        <v>74458</v>
      </c>
      <c r="AK23" s="10">
        <v>704352</v>
      </c>
      <c r="AL23" s="11">
        <v>0.157</v>
      </c>
      <c r="AM23" s="11">
        <v>1.6899999999999998E-2</v>
      </c>
      <c r="AN23" s="11">
        <v>0.60399999999999998</v>
      </c>
      <c r="AO23">
        <v>141.69</v>
      </c>
      <c r="AP23" s="11">
        <v>0.13</v>
      </c>
      <c r="AQ23" s="13">
        <v>5.98</v>
      </c>
      <c r="AR23" s="13">
        <v>55.22</v>
      </c>
      <c r="AS23" s="6">
        <v>121.4</v>
      </c>
      <c r="AT23" s="6">
        <f t="shared" si="9"/>
        <v>74290.774299835248</v>
      </c>
      <c r="AU23" s="6">
        <f t="shared" si="17"/>
        <v>80131.795716639201</v>
      </c>
      <c r="AV23" s="6">
        <f t="shared" si="18"/>
        <v>77281.713344316304</v>
      </c>
      <c r="AW23" s="6">
        <f t="shared" si="19"/>
        <v>82922.570016474463</v>
      </c>
      <c r="AX23" s="2">
        <v>115.1</v>
      </c>
      <c r="AY23" s="2">
        <v>140.30000000000001</v>
      </c>
      <c r="AZ23" s="2">
        <v>85.7</v>
      </c>
      <c r="BA23" s="2">
        <v>118.8</v>
      </c>
      <c r="BB23" s="2">
        <v>119.9</v>
      </c>
      <c r="BC23" s="2">
        <v>119.1</v>
      </c>
      <c r="BD23" s="9">
        <v>484600</v>
      </c>
      <c r="BE23" s="9">
        <v>2315</v>
      </c>
      <c r="BF23" s="9">
        <v>1266</v>
      </c>
      <c r="BG23">
        <v>3.1070000000000002</v>
      </c>
      <c r="BH23" s="4">
        <v>53.8</v>
      </c>
      <c r="BI23" s="4">
        <f t="shared" si="1"/>
        <v>66761.330949461713</v>
      </c>
      <c r="BJ23" s="4">
        <f t="shared" si="20"/>
        <v>72010.359076646098</v>
      </c>
      <c r="BK23" s="4">
        <f t="shared" si="21"/>
        <v>69449.135367711133</v>
      </c>
      <c r="BL23" s="4">
        <f t="shared" si="22"/>
        <v>74518.285644817137</v>
      </c>
      <c r="BM23" s="14">
        <f t="shared" si="13"/>
        <v>38981.330949461713</v>
      </c>
      <c r="BN23" s="14">
        <f t="shared" si="23"/>
        <v>44230.359076646098</v>
      </c>
      <c r="BO23" s="14">
        <f t="shared" si="24"/>
        <v>41669.135367711133</v>
      </c>
      <c r="BP23" s="14">
        <f>BL23-$BE23*12</f>
        <v>46738.285644817137</v>
      </c>
      <c r="BQ23" s="2">
        <v>78</v>
      </c>
      <c r="BR23" s="2">
        <v>139</v>
      </c>
      <c r="BS23" s="2">
        <v>118</v>
      </c>
      <c r="BT23" s="2">
        <v>40</v>
      </c>
      <c r="BU23" s="2">
        <v>111</v>
      </c>
      <c r="BV23" s="2">
        <v>65</v>
      </c>
      <c r="BW23">
        <v>92.160700000000006</v>
      </c>
      <c r="BX23">
        <v>74.761399999999995</v>
      </c>
      <c r="BY23">
        <v>36.982399999999998</v>
      </c>
      <c r="BZ23">
        <v>79</v>
      </c>
      <c r="CA23">
        <v>14.7</v>
      </c>
      <c r="CB23">
        <v>60</v>
      </c>
      <c r="CC23" s="11"/>
    </row>
    <row r="24" spans="1:84">
      <c r="A24" s="7"/>
      <c r="B24" s="7"/>
      <c r="C24" s="4"/>
      <c r="AF24" s="13"/>
      <c r="AG24" s="13"/>
      <c r="AH24" s="13"/>
      <c r="AI24" s="13"/>
      <c r="AQ24" s="13"/>
      <c r="AR24" s="13"/>
      <c r="AS24" s="4"/>
      <c r="AT24" s="6"/>
      <c r="AU24" s="6"/>
      <c r="AV24" s="6"/>
      <c r="AW24" s="6"/>
      <c r="BH24" s="4"/>
      <c r="BI24" s="4"/>
      <c r="BJ24" s="4"/>
      <c r="BK24" s="4"/>
      <c r="BL24" s="4"/>
      <c r="BM24" s="4"/>
      <c r="BN24" s="4"/>
      <c r="BO24" s="4"/>
      <c r="BP24" s="4"/>
    </row>
    <row r="25" spans="1:84">
      <c r="A25" s="4" t="s">
        <v>337</v>
      </c>
      <c r="B25" s="4"/>
      <c r="C25" s="6">
        <v>120931</v>
      </c>
      <c r="D25" s="2">
        <v>22660</v>
      </c>
      <c r="AF25" s="13"/>
      <c r="AG25" s="13"/>
      <c r="AH25" s="13"/>
      <c r="AI25" s="13"/>
      <c r="AJ25" s="9">
        <v>55322</v>
      </c>
      <c r="AM25" s="11">
        <v>1.5900000000000001E-2</v>
      </c>
      <c r="AN25" s="11">
        <v>0.30299999999999999</v>
      </c>
      <c r="AP25" s="11">
        <v>0.127</v>
      </c>
      <c r="AQ25" s="13"/>
      <c r="AR25" s="13"/>
      <c r="AS25" s="6">
        <v>100</v>
      </c>
      <c r="AT25" s="6"/>
      <c r="AU25" s="6"/>
      <c r="AV25" s="6"/>
      <c r="AW25" s="6"/>
      <c r="AX25" s="2">
        <v>100</v>
      </c>
      <c r="AY25" s="2">
        <v>100</v>
      </c>
      <c r="AZ25" s="2">
        <v>100</v>
      </c>
      <c r="BA25" s="2">
        <v>100</v>
      </c>
      <c r="BB25" s="2">
        <v>100</v>
      </c>
      <c r="BC25" s="2">
        <v>100</v>
      </c>
      <c r="BD25" s="9">
        <v>184700</v>
      </c>
      <c r="BE25" s="9">
        <v>1491</v>
      </c>
      <c r="BF25" s="9">
        <v>949</v>
      </c>
      <c r="BH25" s="4">
        <v>52.2</v>
      </c>
      <c r="BI25" s="4"/>
      <c r="BJ25" s="4"/>
      <c r="BK25" s="4"/>
      <c r="BL25" s="4"/>
      <c r="BM25" s="4"/>
      <c r="BN25" s="4"/>
      <c r="BO25" s="4"/>
      <c r="BP25" s="4"/>
      <c r="BR25" s="2">
        <v>100</v>
      </c>
      <c r="BS25" s="2">
        <v>100</v>
      </c>
      <c r="BT25" s="2">
        <v>100</v>
      </c>
      <c r="BU25" s="2">
        <v>100</v>
      </c>
      <c r="BV25" s="2">
        <v>100</v>
      </c>
      <c r="BW25">
        <v>102</v>
      </c>
      <c r="BX25">
        <v>86.1</v>
      </c>
      <c r="BY25">
        <v>22.6</v>
      </c>
      <c r="BZ25">
        <v>54</v>
      </c>
      <c r="CA25">
        <v>58.4</v>
      </c>
      <c r="CB25">
        <v>55</v>
      </c>
    </row>
    <row r="26" spans="1:84">
      <c r="A26" s="1"/>
      <c r="B26" s="1"/>
      <c r="AQ26" s="13"/>
      <c r="AR26" s="13"/>
    </row>
    <row r="27" spans="1:84">
      <c r="A27" s="4"/>
      <c r="B27" s="4"/>
    </row>
    <row r="30" spans="1:84">
      <c r="A30" s="1"/>
      <c r="B30" s="1"/>
    </row>
    <row r="31" spans="1:84">
      <c r="A31" s="1"/>
      <c r="B31" s="1"/>
    </row>
    <row r="32" spans="1:84">
      <c r="A32" s="4"/>
      <c r="B32" s="4"/>
    </row>
    <row r="33" spans="1:2">
      <c r="A33" s="1"/>
      <c r="B33" s="1"/>
    </row>
    <row r="34" spans="1:2">
      <c r="A34" s="1"/>
      <c r="B34" s="1"/>
    </row>
    <row r="35" spans="1:2">
      <c r="A35" s="2"/>
      <c r="B35" s="2"/>
    </row>
    <row r="37" spans="1:2">
      <c r="A37" s="1"/>
      <c r="B37" s="1"/>
    </row>
    <row r="38" spans="1:2">
      <c r="A38" s="4"/>
      <c r="B38" s="4"/>
    </row>
    <row r="39" spans="1:2">
      <c r="A39" s="2"/>
      <c r="B39" s="2"/>
    </row>
    <row r="42" spans="1:2">
      <c r="A42" s="1"/>
      <c r="B42" s="1"/>
    </row>
    <row r="43" spans="1:2">
      <c r="A43" s="4"/>
      <c r="B43" s="4"/>
    </row>
    <row r="44" spans="1:2">
      <c r="A44" s="2"/>
      <c r="B44" s="2"/>
    </row>
    <row r="46" spans="1:2">
      <c r="A46" s="1"/>
      <c r="B46" s="1"/>
    </row>
    <row r="47" spans="1:2">
      <c r="A47" s="4"/>
      <c r="B47" s="4"/>
    </row>
    <row r="48" spans="1:2">
      <c r="A48" s="4"/>
      <c r="B48" s="4"/>
    </row>
    <row r="65" spans="1:2">
      <c r="A65" s="2"/>
      <c r="B65" s="2"/>
    </row>
    <row r="72" spans="1:2" ht="23.25">
      <c r="A72" s="5"/>
      <c r="B72" s="5"/>
    </row>
    <row r="73" spans="1:2">
      <c r="A73" s="1"/>
      <c r="B73" s="1"/>
    </row>
  </sheetData>
  <autoFilter ref="A3:CB23">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46"/>
    <filterColumn colId="47"/>
    <filterColumn colId="48"/>
    <filterColumn colId="61"/>
    <filterColumn colId="62"/>
    <filterColumn colId="63"/>
    <filterColumn colId="65"/>
    <filterColumn colId="66"/>
    <filterColumn colId="67"/>
    <sortState ref="A4:AW23">
      <sortCondition ref="B3:B23"/>
    </sortState>
  </autoFilter>
  <sortState ref="A2:A70">
    <sortCondition ref="A1"/>
  </sortState>
  <conditionalFormatting sqref="C4:C25">
    <cfRule type="colorScale" priority="55">
      <colorScale>
        <cfvo type="min" val="0"/>
        <cfvo type="percentile" val="50"/>
        <cfvo type="max" val="0"/>
        <color rgb="FFF8696B"/>
        <color rgb="FFFFEB84"/>
        <color rgb="FF63BE7B"/>
      </colorScale>
    </cfRule>
  </conditionalFormatting>
  <conditionalFormatting sqref="D4:D23">
    <cfRule type="colorScale" priority="3">
      <colorScale>
        <cfvo type="min" val="0"/>
        <cfvo type="percentile" val="50"/>
        <cfvo type="max" val="0"/>
        <color rgb="FFF8696B"/>
        <color rgb="FFFFEB84"/>
        <color rgb="FF63BE7B"/>
      </colorScale>
    </cfRule>
  </conditionalFormatting>
  <conditionalFormatting sqref="E4:E23">
    <cfRule type="colorScale" priority="52">
      <colorScale>
        <cfvo type="min" val="0"/>
        <cfvo type="percentile" val="50"/>
        <cfvo type="max" val="0"/>
        <color rgb="FF63BE7B"/>
        <color rgb="FFFFEB84"/>
        <color rgb="FFF8696B"/>
      </colorScale>
    </cfRule>
  </conditionalFormatting>
  <conditionalFormatting sqref="AJ4:AJ25">
    <cfRule type="colorScale" priority="49">
      <colorScale>
        <cfvo type="min" val="0"/>
        <cfvo type="percentile" val="50"/>
        <cfvo type="max" val="0"/>
        <color rgb="FFF8696B"/>
        <color rgb="FFFFEB84"/>
        <color rgb="FF63BE7B"/>
      </colorScale>
    </cfRule>
  </conditionalFormatting>
  <conditionalFormatting sqref="AK4:AK23">
    <cfRule type="colorScale" priority="48">
      <colorScale>
        <cfvo type="min" val="0"/>
        <cfvo type="percentile" val="50"/>
        <cfvo type="max" val="0"/>
        <color rgb="FF63BE7B"/>
        <color rgb="FFFFEB84"/>
        <color rgb="FFF8696B"/>
      </colorScale>
    </cfRule>
  </conditionalFormatting>
  <conditionalFormatting sqref="AL4:AL23">
    <cfRule type="colorScale" priority="47">
      <colorScale>
        <cfvo type="min" val="0"/>
        <cfvo type="percentile" val="50"/>
        <cfvo type="max" val="0"/>
        <color rgb="FFF8696B"/>
        <color rgb="FFFFEB84"/>
        <color rgb="FF63BE7B"/>
      </colorScale>
    </cfRule>
  </conditionalFormatting>
  <conditionalFormatting sqref="AM4:AM25">
    <cfRule type="colorScale" priority="46">
      <colorScale>
        <cfvo type="min" val="0"/>
        <cfvo type="percentile" val="50"/>
        <cfvo type="max" val="0"/>
        <color rgb="FFF8696B"/>
        <color rgb="FFFFEB84"/>
        <color rgb="FF63BE7B"/>
      </colorScale>
    </cfRule>
  </conditionalFormatting>
  <conditionalFormatting sqref="AN4:AN25">
    <cfRule type="colorScale" priority="45">
      <colorScale>
        <cfvo type="min" val="0"/>
        <cfvo type="percentile" val="50"/>
        <cfvo type="max" val="0"/>
        <color rgb="FFF8696B"/>
        <color rgb="FFFFEB84"/>
        <color rgb="FF63BE7B"/>
      </colorScale>
    </cfRule>
  </conditionalFormatting>
  <conditionalFormatting sqref="AO4:AO23">
    <cfRule type="colorScale" priority="44">
      <colorScale>
        <cfvo type="min" val="0"/>
        <cfvo type="percentile" val="50"/>
        <cfvo type="max" val="0"/>
        <color rgb="FFF8696B"/>
        <color rgb="FFFFEB84"/>
        <color rgb="FF63BE7B"/>
      </colorScale>
    </cfRule>
  </conditionalFormatting>
  <conditionalFormatting sqref="AP4:AP25">
    <cfRule type="colorScale" priority="42">
      <colorScale>
        <cfvo type="min" val="0"/>
        <cfvo type="percentile" val="50"/>
        <cfvo type="max" val="0"/>
        <color rgb="FF63BE7B"/>
        <color rgb="FFFFEB84"/>
        <color rgb="FFF8696B"/>
      </colorScale>
    </cfRule>
  </conditionalFormatting>
  <conditionalFormatting sqref="AQ4:AQ23">
    <cfRule type="colorScale" priority="40">
      <colorScale>
        <cfvo type="min" val="0"/>
        <cfvo type="percentile" val="50"/>
        <cfvo type="max" val="0"/>
        <color rgb="FF63BE7B"/>
        <color rgb="FFFFEB84"/>
        <color rgb="FFF8696B"/>
      </colorScale>
    </cfRule>
  </conditionalFormatting>
  <conditionalFormatting sqref="AR4:AR23">
    <cfRule type="colorScale" priority="39">
      <colorScale>
        <cfvo type="min" val="0"/>
        <cfvo type="percentile" val="50"/>
        <cfvo type="max" val="0"/>
        <color rgb="FF63BE7B"/>
        <color rgb="FFFFEB84"/>
        <color rgb="FFF8696B"/>
      </colorScale>
    </cfRule>
  </conditionalFormatting>
  <conditionalFormatting sqref="AS4:AS25">
    <cfRule type="colorScale" priority="37">
      <colorScale>
        <cfvo type="min" val="0"/>
        <cfvo type="percentile" val="50"/>
        <cfvo type="max" val="0"/>
        <color rgb="FF63BE7B"/>
        <color rgb="FFFFEB84"/>
        <color rgb="FFF8696B"/>
      </colorScale>
    </cfRule>
  </conditionalFormatting>
  <conditionalFormatting sqref="AX4:AX25">
    <cfRule type="colorScale" priority="35">
      <colorScale>
        <cfvo type="min" val="0"/>
        <cfvo type="percentile" val="50"/>
        <cfvo type="max" val="0"/>
        <color rgb="FF63BE7B"/>
        <color rgb="FFFFEB84"/>
        <color rgb="FFF8696B"/>
      </colorScale>
    </cfRule>
  </conditionalFormatting>
  <conditionalFormatting sqref="AY4:AY25">
    <cfRule type="colorScale" priority="34">
      <colorScale>
        <cfvo type="min" val="0"/>
        <cfvo type="percentile" val="50"/>
        <cfvo type="max" val="0"/>
        <color rgb="FF63BE7B"/>
        <color rgb="FFFFEB84"/>
        <color rgb="FFF8696B"/>
      </colorScale>
    </cfRule>
  </conditionalFormatting>
  <conditionalFormatting sqref="AZ4:AZ25">
    <cfRule type="colorScale" priority="33">
      <colorScale>
        <cfvo type="min" val="0"/>
        <cfvo type="percentile" val="50"/>
        <cfvo type="max" val="0"/>
        <color rgb="FF63BE7B"/>
        <color rgb="FFFFEB84"/>
        <color rgb="FFF8696B"/>
      </colorScale>
    </cfRule>
  </conditionalFormatting>
  <conditionalFormatting sqref="BA4:BA25">
    <cfRule type="colorScale" priority="32">
      <colorScale>
        <cfvo type="min" val="0"/>
        <cfvo type="percentile" val="50"/>
        <cfvo type="max" val="0"/>
        <color rgb="FF63BE7B"/>
        <color rgb="FFFFEB84"/>
        <color rgb="FFF8696B"/>
      </colorScale>
    </cfRule>
  </conditionalFormatting>
  <conditionalFormatting sqref="BB4:BB25">
    <cfRule type="colorScale" priority="31">
      <colorScale>
        <cfvo type="min" val="0"/>
        <cfvo type="percentile" val="50"/>
        <cfvo type="max" val="0"/>
        <color rgb="FF63BE7B"/>
        <color rgb="FFFFEB84"/>
        <color rgb="FFF8696B"/>
      </colorScale>
    </cfRule>
  </conditionalFormatting>
  <conditionalFormatting sqref="BC4:BC25">
    <cfRule type="colorScale" priority="30">
      <colorScale>
        <cfvo type="min" val="0"/>
        <cfvo type="percentile" val="50"/>
        <cfvo type="max" val="0"/>
        <color rgb="FF63BE7B"/>
        <color rgb="FFFFEB84"/>
        <color rgb="FFF8696B"/>
      </colorScale>
    </cfRule>
  </conditionalFormatting>
  <conditionalFormatting sqref="BD4:BD25">
    <cfRule type="colorScale" priority="28">
      <colorScale>
        <cfvo type="min" val="0"/>
        <cfvo type="percentile" val="50"/>
        <cfvo type="max" val="0"/>
        <color rgb="FF63BE7B"/>
        <color rgb="FFFFEB84"/>
        <color rgb="FFF8696B"/>
      </colorScale>
    </cfRule>
  </conditionalFormatting>
  <conditionalFormatting sqref="BE4:BE25">
    <cfRule type="colorScale" priority="27">
      <colorScale>
        <cfvo type="min" val="0"/>
        <cfvo type="percentile" val="50"/>
        <cfvo type="max" val="0"/>
        <color rgb="FF63BE7B"/>
        <color rgb="FFFFEB84"/>
        <color rgb="FFF8696B"/>
      </colorScale>
    </cfRule>
  </conditionalFormatting>
  <conditionalFormatting sqref="BF4:BF25">
    <cfRule type="colorScale" priority="26">
      <colorScale>
        <cfvo type="min" val="0"/>
        <cfvo type="percentile" val="50"/>
        <cfvo type="max" val="0"/>
        <color rgb="FF63BE7B"/>
        <color rgb="FFFFEB84"/>
        <color rgb="FFF8696B"/>
      </colorScale>
    </cfRule>
  </conditionalFormatting>
  <conditionalFormatting sqref="BG4:BG23">
    <cfRule type="colorScale" priority="24">
      <colorScale>
        <cfvo type="min" val="0"/>
        <cfvo type="percentile" val="50"/>
        <cfvo type="max" val="0"/>
        <color rgb="FF63BE7B"/>
        <color rgb="FFFFEB84"/>
        <color rgb="FFF8696B"/>
      </colorScale>
    </cfRule>
  </conditionalFormatting>
  <conditionalFormatting sqref="BH4:BH25">
    <cfRule type="colorScale" priority="22">
      <colorScale>
        <cfvo type="min" val="0"/>
        <cfvo type="percentile" val="50"/>
        <cfvo type="max" val="0"/>
        <color rgb="FF63BE7B"/>
        <color rgb="FFFFEB84"/>
        <color rgb="FFF8696B"/>
      </colorScale>
    </cfRule>
  </conditionalFormatting>
  <conditionalFormatting sqref="BQ4:BQ23">
    <cfRule type="colorScale" priority="20">
      <colorScale>
        <cfvo type="min" val="0"/>
        <cfvo type="percentile" val="50"/>
        <cfvo type="max" val="0"/>
        <color rgb="FF63BE7B"/>
        <color rgb="FFFFEB84"/>
        <color rgb="FFF8696B"/>
      </colorScale>
    </cfRule>
  </conditionalFormatting>
  <conditionalFormatting sqref="BR4:BR25">
    <cfRule type="colorScale" priority="19">
      <colorScale>
        <cfvo type="min" val="0"/>
        <cfvo type="percentile" val="50"/>
        <cfvo type="max" val="0"/>
        <color rgb="FFF8696B"/>
        <color rgb="FFFFEB84"/>
        <color rgb="FF63BE7B"/>
      </colorScale>
    </cfRule>
  </conditionalFormatting>
  <conditionalFormatting sqref="BS4:BS25">
    <cfRule type="colorScale" priority="18">
      <colorScale>
        <cfvo type="min" val="0"/>
        <cfvo type="percentile" val="50"/>
        <cfvo type="max" val="0"/>
        <color rgb="FFF8696B"/>
        <color rgb="FFFFEB84"/>
        <color rgb="FF63BE7B"/>
      </colorScale>
    </cfRule>
  </conditionalFormatting>
  <conditionalFormatting sqref="BT4:BT25">
    <cfRule type="colorScale" priority="17">
      <colorScale>
        <cfvo type="min" val="0"/>
        <cfvo type="percentile" val="50"/>
        <cfvo type="max" val="0"/>
        <color rgb="FFF8696B"/>
        <color rgb="FFFFEB84"/>
        <color rgb="FF63BE7B"/>
      </colorScale>
    </cfRule>
  </conditionalFormatting>
  <conditionalFormatting sqref="BU4:BU25">
    <cfRule type="colorScale" priority="16">
      <colorScale>
        <cfvo type="min" val="0"/>
        <cfvo type="percentile" val="50"/>
        <cfvo type="max" val="0"/>
        <color rgb="FFF8696B"/>
        <color rgb="FFFFEB84"/>
        <color rgb="FF63BE7B"/>
      </colorScale>
    </cfRule>
  </conditionalFormatting>
  <conditionalFormatting sqref="BV4:BV25">
    <cfRule type="colorScale" priority="15">
      <colorScale>
        <cfvo type="min" val="0"/>
        <cfvo type="percentile" val="50"/>
        <cfvo type="max" val="0"/>
        <color rgb="FFF8696B"/>
        <color rgb="FFFFEB84"/>
        <color rgb="FF63BE7B"/>
      </colorScale>
    </cfRule>
  </conditionalFormatting>
  <conditionalFormatting sqref="BW4:BW25">
    <cfRule type="colorScale" priority="14">
      <colorScale>
        <cfvo type="min" val="0"/>
        <cfvo type="percentile" val="50"/>
        <cfvo type="max" val="0"/>
        <color rgb="FFF8696B"/>
        <color rgb="FFFFEB84"/>
        <color rgb="FF63BE7B"/>
      </colorScale>
    </cfRule>
  </conditionalFormatting>
  <conditionalFormatting sqref="BX4:BX25">
    <cfRule type="colorScale" priority="13">
      <colorScale>
        <cfvo type="min" val="0"/>
        <cfvo type="percentile" val="50"/>
        <cfvo type="max" val="0"/>
        <color rgb="FF63BE7B"/>
        <color rgb="FFFFEB84"/>
        <color rgb="FFF8696B"/>
      </colorScale>
    </cfRule>
  </conditionalFormatting>
  <conditionalFormatting sqref="BY4:BY25">
    <cfRule type="colorScale" priority="12">
      <colorScale>
        <cfvo type="min" val="0"/>
        <cfvo type="percentile" val="50"/>
        <cfvo type="max" val="0"/>
        <color rgb="FFF8696B"/>
        <color rgb="FFFFEB84"/>
        <color rgb="FF63BE7B"/>
      </colorScale>
    </cfRule>
  </conditionalFormatting>
  <conditionalFormatting sqref="BZ4:BZ25">
    <cfRule type="colorScale" priority="11">
      <colorScale>
        <cfvo type="min" val="0"/>
        <cfvo type="percentile" val="50"/>
        <cfvo type="max" val="0"/>
        <color rgb="FFF8696B"/>
        <color rgb="FFFFEB84"/>
        <color rgb="FF63BE7B"/>
      </colorScale>
    </cfRule>
  </conditionalFormatting>
  <conditionalFormatting sqref="CA4:CA25">
    <cfRule type="colorScale" priority="10">
      <colorScale>
        <cfvo type="min" val="0"/>
        <cfvo type="percentile" val="50"/>
        <cfvo type="max" val="0"/>
        <color rgb="FFF8696B"/>
        <color rgb="FFFFEB84"/>
        <color rgb="FF63BE7B"/>
      </colorScale>
    </cfRule>
  </conditionalFormatting>
  <conditionalFormatting sqref="CB4:CB25">
    <cfRule type="colorScale" priority="9">
      <colorScale>
        <cfvo type="min" val="0"/>
        <cfvo type="percentile" val="50"/>
        <cfvo type="max" val="0"/>
        <color rgb="FFF8696B"/>
        <color rgb="FFFFEB84"/>
        <color rgb="FF63BE7B"/>
      </colorScale>
    </cfRule>
  </conditionalFormatting>
  <conditionalFormatting sqref="AF4:AI23">
    <cfRule type="colorScale" priority="8">
      <colorScale>
        <cfvo type="min" val="0"/>
        <cfvo type="percentile" val="50"/>
        <cfvo type="max" val="0"/>
        <color rgb="FFF8696B"/>
        <color rgb="FFFFEB84"/>
        <color rgb="FF63BE7B"/>
      </colorScale>
    </cfRule>
  </conditionalFormatting>
  <conditionalFormatting sqref="AT4:AW23">
    <cfRule type="colorScale" priority="6">
      <colorScale>
        <cfvo type="min" val="0"/>
        <cfvo type="percentile" val="50"/>
        <cfvo type="max" val="0"/>
        <color rgb="FFF8696B"/>
        <color rgb="FFFFEB84"/>
        <color rgb="FF63BE7B"/>
      </colorScale>
    </cfRule>
  </conditionalFormatting>
  <conditionalFormatting sqref="BI4:BL23">
    <cfRule type="colorScale" priority="5">
      <colorScale>
        <cfvo type="min" val="0"/>
        <cfvo type="percentile" val="50"/>
        <cfvo type="max" val="0"/>
        <color rgb="FFF8696B"/>
        <color rgb="FFFFEB84"/>
        <color rgb="FF63BE7B"/>
      </colorScale>
    </cfRule>
  </conditionalFormatting>
  <conditionalFormatting sqref="BM4:BP23">
    <cfRule type="colorScale" priority="4">
      <colorScale>
        <cfvo type="min" val="0"/>
        <cfvo type="percentile" val="50"/>
        <cfvo type="max" val="0"/>
        <color rgb="FFF8696B"/>
        <color rgb="FFFFEB84"/>
        <color rgb="FF63BE7B"/>
      </colorScale>
    </cfRule>
  </conditionalFormatting>
  <conditionalFormatting sqref="AB4:AE23">
    <cfRule type="colorScale" priority="1">
      <colorScale>
        <cfvo type="min" val="0"/>
        <cfvo type="percentile" val="50"/>
        <cfvo type="max" val="0"/>
        <color rgb="FF63BE7B"/>
        <color rgb="FFFFEB84"/>
        <color rgb="FFF8696B"/>
      </colorScale>
    </cfRule>
  </conditionalFormatting>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2018-03-10T17:12:19Z</dcterms:modified>
</cp:coreProperties>
</file>