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unnaquazi\Documents\Processing\moneybag\"/>
    </mc:Choice>
  </mc:AlternateContent>
  <bookViews>
    <workbookView xWindow="0" yWindow="0" windowWidth="10788" windowHeight="6300" activeTab="1"/>
  </bookViews>
  <sheets>
    <sheet name="raw cities" sheetId="1" r:id="rId1"/>
    <sheet name="city data" sheetId="2" r:id="rId2"/>
    <sheet name="Sheet3" sheetId="3" r:id="rId3"/>
    <sheet name="Sheet1" sheetId="4" r:id="rId4"/>
  </sheets>
  <definedNames>
    <definedName name="_xlnm._FilterDatabase" localSheetId="1" hidden="1">'city data'!$A$3:$CF$23</definedName>
  </definedNames>
  <calcPr calcId="152511"/>
</workbook>
</file>

<file path=xl/calcChain.xml><?xml version="1.0" encoding="utf-8"?>
<calcChain xmlns="http://schemas.openxmlformats.org/spreadsheetml/2006/main">
  <c r="H17" i="2" l="1"/>
  <c r="F17" i="2" s="1"/>
  <c r="H18" i="2"/>
  <c r="F18" i="2" s="1"/>
  <c r="H19" i="2"/>
  <c r="F19" i="2" s="1"/>
  <c r="H10" i="2"/>
  <c r="F10" i="2" s="1"/>
  <c r="H11" i="2"/>
  <c r="F11" i="2" s="1"/>
  <c r="H23" i="2"/>
  <c r="F23" i="2" s="1"/>
  <c r="H22" i="2"/>
  <c r="F22" i="2" s="1"/>
  <c r="H4" i="2"/>
  <c r="F4" i="2" s="1"/>
  <c r="H7" i="2"/>
  <c r="F7" i="2" s="1"/>
  <c r="H6" i="2"/>
  <c r="F6" i="2" s="1"/>
  <c r="H21" i="2"/>
  <c r="F21" i="2" s="1"/>
  <c r="H16" i="2"/>
  <c r="F16" i="2" s="1"/>
  <c r="H13" i="2"/>
  <c r="F13" i="2" s="1"/>
  <c r="H8" i="2"/>
  <c r="F8" i="2" s="1"/>
  <c r="H15" i="2"/>
  <c r="F15" i="2" s="1"/>
  <c r="H14" i="2"/>
  <c r="F14" i="2" s="1"/>
  <c r="H5" i="2"/>
  <c r="F5" i="2" s="1"/>
  <c r="H9" i="2"/>
  <c r="F9" i="2" s="1"/>
  <c r="H20" i="2"/>
  <c r="F20" i="2" s="1"/>
  <c r="H12" i="2"/>
  <c r="F12" i="2" s="1"/>
  <c r="AF20" i="2"/>
  <c r="AJ20" i="2" s="1"/>
  <c r="AX20" i="2" s="1"/>
  <c r="BM20" i="2" s="1"/>
  <c r="BQ20" i="2" s="1"/>
  <c r="AI17" i="2"/>
  <c r="AI18" i="2"/>
  <c r="AM18" i="2" s="1"/>
  <c r="BA18" i="2" s="1"/>
  <c r="BP18" i="2" s="1"/>
  <c r="BT18" i="2" s="1"/>
  <c r="AI19" i="2"/>
  <c r="AM19" i="2" s="1"/>
  <c r="BA19" i="2" s="1"/>
  <c r="BP19" i="2" s="1"/>
  <c r="BT19" i="2" s="1"/>
  <c r="AI10" i="2"/>
  <c r="AI11" i="2"/>
  <c r="AI23" i="2"/>
  <c r="AM23" i="2" s="1"/>
  <c r="BA23" i="2" s="1"/>
  <c r="BP23" i="2" s="1"/>
  <c r="BT23" i="2" s="1"/>
  <c r="AI22" i="2"/>
  <c r="AM22" i="2" s="1"/>
  <c r="BA22" i="2" s="1"/>
  <c r="BP22" i="2" s="1"/>
  <c r="BT22" i="2" s="1"/>
  <c r="AI4" i="2"/>
  <c r="AI7" i="2"/>
  <c r="AM7" i="2" s="1"/>
  <c r="BA7" i="2" s="1"/>
  <c r="BP7" i="2" s="1"/>
  <c r="BT7" i="2" s="1"/>
  <c r="AI6" i="2"/>
  <c r="AM6" i="2" s="1"/>
  <c r="BA6" i="2" s="1"/>
  <c r="BP6" i="2" s="1"/>
  <c r="BT6" i="2" s="1"/>
  <c r="AI21" i="2"/>
  <c r="AM21" i="2" s="1"/>
  <c r="BA21" i="2" s="1"/>
  <c r="BP21" i="2" s="1"/>
  <c r="BT21" i="2" s="1"/>
  <c r="AI16" i="2"/>
  <c r="AI13" i="2"/>
  <c r="AI8" i="2"/>
  <c r="AM8" i="2" s="1"/>
  <c r="BA8" i="2" s="1"/>
  <c r="BP8" i="2" s="1"/>
  <c r="BT8" i="2" s="1"/>
  <c r="AI15" i="2"/>
  <c r="AM15" i="2" s="1"/>
  <c r="BA15" i="2" s="1"/>
  <c r="BP15" i="2" s="1"/>
  <c r="BT15" i="2" s="1"/>
  <c r="AI14" i="2"/>
  <c r="AI5" i="2"/>
  <c r="AI9" i="2"/>
  <c r="AM9" i="2" s="1"/>
  <c r="BA9" i="2" s="1"/>
  <c r="BP9" i="2" s="1"/>
  <c r="BT9" i="2" s="1"/>
  <c r="AI20" i="2"/>
  <c r="AM20" i="2" s="1"/>
  <c r="BA20" i="2" s="1"/>
  <c r="BP20" i="2" s="1"/>
  <c r="BT20" i="2" s="1"/>
  <c r="AI12" i="2"/>
  <c r="AG17" i="2"/>
  <c r="AK17" i="2" s="1"/>
  <c r="AY17" i="2" s="1"/>
  <c r="BN17" i="2" s="1"/>
  <c r="BR17" i="2" s="1"/>
  <c r="AG18" i="2"/>
  <c r="AK18" i="2" s="1"/>
  <c r="AY18" i="2" s="1"/>
  <c r="BN18" i="2" s="1"/>
  <c r="BR18" i="2" s="1"/>
  <c r="AG19" i="2"/>
  <c r="AK19" i="2" s="1"/>
  <c r="AY19" i="2" s="1"/>
  <c r="BN19" i="2" s="1"/>
  <c r="BR19" i="2" s="1"/>
  <c r="AG10" i="2"/>
  <c r="AG11" i="2"/>
  <c r="AG23" i="2"/>
  <c r="AK23" i="2" s="1"/>
  <c r="AY23" i="2" s="1"/>
  <c r="BN23" i="2" s="1"/>
  <c r="BR23" i="2" s="1"/>
  <c r="AG22" i="2"/>
  <c r="AK22" i="2" s="1"/>
  <c r="AY22" i="2" s="1"/>
  <c r="BN22" i="2" s="1"/>
  <c r="BR22" i="2" s="1"/>
  <c r="AG4" i="2"/>
  <c r="AG7" i="2"/>
  <c r="AG6" i="2"/>
  <c r="AK6" i="2" s="1"/>
  <c r="AY6" i="2" s="1"/>
  <c r="BN6" i="2" s="1"/>
  <c r="BR6" i="2" s="1"/>
  <c r="AG21" i="2"/>
  <c r="AK21" i="2" s="1"/>
  <c r="AY21" i="2" s="1"/>
  <c r="BN21" i="2" s="1"/>
  <c r="BR21" i="2" s="1"/>
  <c r="AG16" i="2"/>
  <c r="AG13" i="2"/>
  <c r="AG8" i="2"/>
  <c r="AK8" i="2" s="1"/>
  <c r="AY8" i="2" s="1"/>
  <c r="BN8" i="2" s="1"/>
  <c r="BR8" i="2" s="1"/>
  <c r="AG15" i="2"/>
  <c r="AK15" i="2" s="1"/>
  <c r="AY15" i="2" s="1"/>
  <c r="BN15" i="2" s="1"/>
  <c r="BR15" i="2" s="1"/>
  <c r="AG14" i="2"/>
  <c r="AG5" i="2"/>
  <c r="AG9" i="2"/>
  <c r="AK9" i="2" s="1"/>
  <c r="AY9" i="2" s="1"/>
  <c r="BN9" i="2" s="1"/>
  <c r="BR9" i="2" s="1"/>
  <c r="AG20" i="2"/>
  <c r="AK20" i="2" s="1"/>
  <c r="AY20" i="2" s="1"/>
  <c r="BN20" i="2" s="1"/>
  <c r="BR20" i="2" s="1"/>
  <c r="AG12" i="2"/>
  <c r="AH17" i="2"/>
  <c r="AL17" i="2" s="1"/>
  <c r="AZ17" i="2" s="1"/>
  <c r="BO17" i="2" s="1"/>
  <c r="BS17" i="2" s="1"/>
  <c r="AH18" i="2"/>
  <c r="AL18" i="2" s="1"/>
  <c r="AZ18" i="2" s="1"/>
  <c r="BO18" i="2" s="1"/>
  <c r="BS18" i="2" s="1"/>
  <c r="AH19" i="2"/>
  <c r="AL19" i="2" s="1"/>
  <c r="AZ19" i="2" s="1"/>
  <c r="BO19" i="2" s="1"/>
  <c r="BS19" i="2" s="1"/>
  <c r="AH10" i="2"/>
  <c r="AH11" i="2"/>
  <c r="AL11" i="2" s="1"/>
  <c r="AZ11" i="2" s="1"/>
  <c r="BO11" i="2" s="1"/>
  <c r="BS11" i="2" s="1"/>
  <c r="AH23" i="2"/>
  <c r="AH22" i="2"/>
  <c r="AL22" i="2" s="1"/>
  <c r="AZ22" i="2" s="1"/>
  <c r="BO22" i="2" s="1"/>
  <c r="BS22" i="2" s="1"/>
  <c r="AH4" i="2"/>
  <c r="AH7" i="2"/>
  <c r="AH6" i="2"/>
  <c r="AL6" i="2" s="1"/>
  <c r="AZ6" i="2" s="1"/>
  <c r="BO6" i="2" s="1"/>
  <c r="BS6" i="2" s="1"/>
  <c r="AH21" i="2"/>
  <c r="AL21" i="2" s="1"/>
  <c r="AZ21" i="2" s="1"/>
  <c r="BO21" i="2" s="1"/>
  <c r="BS21" i="2" s="1"/>
  <c r="AH16" i="2"/>
  <c r="AH13" i="2"/>
  <c r="AL13" i="2" s="1"/>
  <c r="AZ13" i="2" s="1"/>
  <c r="BO13" i="2" s="1"/>
  <c r="BS13" i="2" s="1"/>
  <c r="AH8" i="2"/>
  <c r="AL8" i="2" s="1"/>
  <c r="AZ8" i="2" s="1"/>
  <c r="BO8" i="2" s="1"/>
  <c r="BS8" i="2" s="1"/>
  <c r="AH15" i="2"/>
  <c r="AL15" i="2" s="1"/>
  <c r="AZ15" i="2" s="1"/>
  <c r="BO15" i="2" s="1"/>
  <c r="BS15" i="2" s="1"/>
  <c r="AH14" i="2"/>
  <c r="AH5" i="2"/>
  <c r="AL5" i="2" s="1"/>
  <c r="AZ5" i="2" s="1"/>
  <c r="BO5" i="2" s="1"/>
  <c r="BS5" i="2" s="1"/>
  <c r="AH9" i="2"/>
  <c r="AH20" i="2"/>
  <c r="AL20" i="2" s="1"/>
  <c r="AZ20" i="2" s="1"/>
  <c r="BO20" i="2" s="1"/>
  <c r="BS20" i="2" s="1"/>
  <c r="AH12" i="2"/>
  <c r="AL12" i="2" s="1"/>
  <c r="AZ12" i="2" s="1"/>
  <c r="BO12" i="2" s="1"/>
  <c r="BS12" i="2" s="1"/>
  <c r="AK12" i="2"/>
  <c r="AY12" i="2" s="1"/>
  <c r="BN12" i="2" s="1"/>
  <c r="BR12" i="2" s="1"/>
  <c r="AF17" i="2"/>
  <c r="AJ17" i="2" s="1"/>
  <c r="AX17" i="2" s="1"/>
  <c r="BM17" i="2" s="1"/>
  <c r="BQ17" i="2" s="1"/>
  <c r="AF18" i="2"/>
  <c r="AJ18" i="2" s="1"/>
  <c r="AX18" i="2" s="1"/>
  <c r="BM18" i="2" s="1"/>
  <c r="BQ18" i="2" s="1"/>
  <c r="AF19" i="2"/>
  <c r="AJ19" i="2" s="1"/>
  <c r="AX19" i="2" s="1"/>
  <c r="BM19" i="2" s="1"/>
  <c r="BQ19" i="2" s="1"/>
  <c r="AF10" i="2"/>
  <c r="AJ10" i="2" s="1"/>
  <c r="AX10" i="2" s="1"/>
  <c r="BM10" i="2" s="1"/>
  <c r="BQ10" i="2" s="1"/>
  <c r="AF11" i="2"/>
  <c r="AJ11" i="2" s="1"/>
  <c r="AX11" i="2" s="1"/>
  <c r="BM11" i="2" s="1"/>
  <c r="BQ11" i="2" s="1"/>
  <c r="AF23" i="2"/>
  <c r="AF22" i="2"/>
  <c r="AJ22" i="2" s="1"/>
  <c r="AX22" i="2" s="1"/>
  <c r="BM22" i="2" s="1"/>
  <c r="BQ22" i="2" s="1"/>
  <c r="AF4" i="2"/>
  <c r="AJ4" i="2" s="1"/>
  <c r="AX4" i="2" s="1"/>
  <c r="BM4" i="2" s="1"/>
  <c r="BQ4" i="2" s="1"/>
  <c r="AF7" i="2"/>
  <c r="AJ7" i="2" s="1"/>
  <c r="AX7" i="2" s="1"/>
  <c r="BM7" i="2" s="1"/>
  <c r="BQ7" i="2" s="1"/>
  <c r="AF6" i="2"/>
  <c r="AJ6" i="2" s="1"/>
  <c r="AX6" i="2" s="1"/>
  <c r="BM6" i="2" s="1"/>
  <c r="BQ6" i="2" s="1"/>
  <c r="AF21" i="2"/>
  <c r="AJ21" i="2" s="1"/>
  <c r="AX21" i="2" s="1"/>
  <c r="BM21" i="2" s="1"/>
  <c r="BQ21" i="2" s="1"/>
  <c r="AF16" i="2"/>
  <c r="AJ16" i="2" s="1"/>
  <c r="AX16" i="2" s="1"/>
  <c r="BM16" i="2" s="1"/>
  <c r="BQ16" i="2" s="1"/>
  <c r="AF13" i="2"/>
  <c r="AJ13" i="2" s="1"/>
  <c r="AX13" i="2" s="1"/>
  <c r="BM13" i="2" s="1"/>
  <c r="BQ13" i="2" s="1"/>
  <c r="AF8" i="2"/>
  <c r="AF15" i="2"/>
  <c r="AJ15" i="2" s="1"/>
  <c r="AX15" i="2" s="1"/>
  <c r="BM15" i="2" s="1"/>
  <c r="BQ15" i="2" s="1"/>
  <c r="AF14" i="2"/>
  <c r="AJ14" i="2" s="1"/>
  <c r="AX14" i="2" s="1"/>
  <c r="BM14" i="2" s="1"/>
  <c r="BQ14" i="2" s="1"/>
  <c r="AF5" i="2"/>
  <c r="AJ5" i="2" s="1"/>
  <c r="AX5" i="2" s="1"/>
  <c r="BM5" i="2" s="1"/>
  <c r="BQ5" i="2" s="1"/>
  <c r="AF9" i="2"/>
  <c r="AJ9" i="2" s="1"/>
  <c r="AX9" i="2" s="1"/>
  <c r="BM9" i="2" s="1"/>
  <c r="BQ9" i="2" s="1"/>
  <c r="AF12" i="2"/>
  <c r="AJ12" i="2" s="1"/>
  <c r="AX12" i="2" s="1"/>
  <c r="BM12" i="2" s="1"/>
  <c r="BQ12" i="2" s="1"/>
  <c r="AM12" i="2"/>
  <c r="BA12" i="2" s="1"/>
  <c r="BP12" i="2" s="1"/>
  <c r="BT12" i="2" s="1"/>
  <c r="AM17" i="2"/>
  <c r="BA17" i="2" s="1"/>
  <c r="BP17" i="2" s="1"/>
  <c r="BT17" i="2" s="1"/>
  <c r="AK10" i="2"/>
  <c r="AY10" i="2" s="1"/>
  <c r="BN10" i="2" s="1"/>
  <c r="BR10" i="2" s="1"/>
  <c r="AL10" i="2"/>
  <c r="AZ10" i="2" s="1"/>
  <c r="BO10" i="2" s="1"/>
  <c r="BS10" i="2" s="1"/>
  <c r="AM10" i="2"/>
  <c r="BA10" i="2" s="1"/>
  <c r="BP10" i="2" s="1"/>
  <c r="BT10" i="2" s="1"/>
  <c r="AK11" i="2"/>
  <c r="AY11" i="2" s="1"/>
  <c r="BN11" i="2" s="1"/>
  <c r="BR11" i="2" s="1"/>
  <c r="AM11" i="2"/>
  <c r="BA11" i="2" s="1"/>
  <c r="BP11" i="2" s="1"/>
  <c r="BT11" i="2" s="1"/>
  <c r="AL23" i="2"/>
  <c r="AZ23" i="2" s="1"/>
  <c r="BO23" i="2" s="1"/>
  <c r="BS23" i="2" s="1"/>
  <c r="AK4" i="2"/>
  <c r="AY4" i="2" s="1"/>
  <c r="BN4" i="2" s="1"/>
  <c r="BR4" i="2" s="1"/>
  <c r="AL4" i="2"/>
  <c r="AZ4" i="2" s="1"/>
  <c r="BO4" i="2" s="1"/>
  <c r="BS4" i="2" s="1"/>
  <c r="AM4" i="2"/>
  <c r="BA4" i="2" s="1"/>
  <c r="BP4" i="2" s="1"/>
  <c r="BT4" i="2" s="1"/>
  <c r="AK7" i="2"/>
  <c r="AY7" i="2" s="1"/>
  <c r="BN7" i="2" s="1"/>
  <c r="BR7" i="2" s="1"/>
  <c r="AL7" i="2"/>
  <c r="AZ7" i="2" s="1"/>
  <c r="BO7" i="2" s="1"/>
  <c r="BS7" i="2" s="1"/>
  <c r="AK16" i="2"/>
  <c r="AY16" i="2" s="1"/>
  <c r="BN16" i="2" s="1"/>
  <c r="BR16" i="2" s="1"/>
  <c r="AL16" i="2"/>
  <c r="AZ16" i="2" s="1"/>
  <c r="BO16" i="2" s="1"/>
  <c r="BS16" i="2" s="1"/>
  <c r="AM16" i="2"/>
  <c r="BA16" i="2" s="1"/>
  <c r="BP16" i="2" s="1"/>
  <c r="BT16" i="2" s="1"/>
  <c r="AK13" i="2"/>
  <c r="AY13" i="2" s="1"/>
  <c r="BN13" i="2" s="1"/>
  <c r="BR13" i="2" s="1"/>
  <c r="AM13" i="2"/>
  <c r="BA13" i="2" s="1"/>
  <c r="BP13" i="2" s="1"/>
  <c r="BT13" i="2" s="1"/>
  <c r="AK14" i="2"/>
  <c r="AY14" i="2" s="1"/>
  <c r="BN14" i="2" s="1"/>
  <c r="BR14" i="2" s="1"/>
  <c r="AL14" i="2"/>
  <c r="AZ14" i="2" s="1"/>
  <c r="BO14" i="2" s="1"/>
  <c r="BS14" i="2" s="1"/>
  <c r="AM14" i="2"/>
  <c r="BA14" i="2" s="1"/>
  <c r="BP14" i="2" s="1"/>
  <c r="BT14" i="2" s="1"/>
  <c r="AK5" i="2"/>
  <c r="AY5" i="2" s="1"/>
  <c r="BN5" i="2" s="1"/>
  <c r="BR5" i="2" s="1"/>
  <c r="AM5" i="2"/>
  <c r="BA5" i="2" s="1"/>
  <c r="BP5" i="2" s="1"/>
  <c r="BT5" i="2" s="1"/>
  <c r="AL9" i="2"/>
  <c r="AZ9" i="2" s="1"/>
  <c r="BO9" i="2" s="1"/>
  <c r="BS9" i="2" s="1"/>
  <c r="AJ23" i="2"/>
  <c r="AX23" i="2" s="1"/>
  <c r="BM23" i="2" s="1"/>
  <c r="BQ23" i="2" s="1"/>
  <c r="AJ8" i="2"/>
  <c r="AX8" i="2" s="1"/>
  <c r="BM8" i="2" s="1"/>
  <c r="BQ8" i="2" s="1"/>
</calcChain>
</file>

<file path=xl/sharedStrings.xml><?xml version="1.0" encoding="utf-8"?>
<sst xmlns="http://schemas.openxmlformats.org/spreadsheetml/2006/main" count="676" uniqueCount="417">
  <si>
    <t>https://www.datasciencecentral.com/profiles/blogs/the-10-best-cities-to-find-a-big-data-job</t>
  </si>
  <si>
    <t>Raleigh, NC</t>
  </si>
  <si>
    <t>Boston, MA</t>
  </si>
  <si>
    <t>Boston enjoys a high concentration of universities as well as large security, finance, and insurance industry players. The survey showed significant growth in hiring for security software engineers and developers.</t>
  </si>
  <si>
    <t>Portland, OR</t>
  </si>
  <si>
    <t>Portland’s tech scene has grown so much, it’s earned itself the nickname “Silicon Forest.” Intel, HP, Salesforce, and Yahoo! all have major offices here, but much of the hiring is driven by a major startup boom. The area and culture are popular with startup founders and employees.</t>
  </si>
  <si>
    <t>San Diego, CA</t>
  </si>
  <si>
    <t>If Portland and Northern California are a little cloudy for your taste, why not head to San Diego. Their tech hiring was up 9% last year, and the average salary for those jobs is the ninth highest in the nation.</t>
  </si>
  <si>
    <t>Dallas, TX</t>
  </si>
  <si>
    <t>Texas overall saw major statewide job growth in 2014, and Dallas is no exception. It already has a strong tech presence, with healthcare and finance driving much of the hiring expansion.</t>
  </si>
  <si>
    <t>Denver, CO</t>
  </si>
  <si>
    <t>Denver is emerging as a hotspot for mobile application development. It’s popular with startups because of the great weather and living conditions — and popular with IT professionals because it’s got the eighth highest average salaries in the country.</t>
  </si>
  <si>
    <t>Hartford, Conn</t>
  </si>
  <si>
    <t>Score one for the smaller cities: Hartford saw IT hiring up 14% last year — the same as the Washington, D.C. area. It’s especially popular with insurance and finance firms because of its proximity to New York City, and Aetna, MassMutual and Cigna all have offices there.</t>
  </si>
  <si>
    <t>Atlanta, GA</t>
  </si>
  <si>
    <t>Atlanta has a high concentration of Fortune 500 companies as well as plenty of firms in the business-to-business services sector, fueling strong big data job growth. The area saw hiring in the IT sector rise 7% last year.</t>
  </si>
  <si>
    <t>St. Louis, MO</t>
  </si>
  <si>
    <t>Surprised? St. Louis has strong big data needs in healthcare, biotech, and pharmaceuticals industries, as well as a strong university presence. These industries especially need data analysts and data scientists.</t>
  </si>
  <si>
    <t>Raleigh has been in the top 10 cities for big data jobs for a while, but it showed the most growth in hiring over the last year. The demand is being fueled by healthcare IT and high-tech research facilities. The area is also home to campuses for Citrix, Lenovo, Cisco, and others.</t>
  </si>
  <si>
    <t>https://www.kdnuggets.com/2016/07/best-places-data-scientist-jobs.html</t>
  </si>
  <si>
    <t>Rank Location State Population Job Listings Jobs per 1,000 Residents Designation</t>
  </si>
  <si>
    <t>San Francisco CA 808,976 175 0.2163</t>
  </si>
  <si>
    <t>Boston MA 609,023 54 0.0887</t>
  </si>
  <si>
    <t>Seattle WA 598,541 53 0.0885</t>
  </si>
  <si>
    <t>Washington DC 591,833 49 0.0828</t>
  </si>
  <si>
    <t>Atlanta GA 537,958 44 0.0818</t>
  </si>
  <si>
    <t>Cincinnati OH 333,336 16 0.048</t>
  </si>
  <si>
    <t>St. Louis MO 354,361 0.0452</t>
  </si>
  <si>
    <t>Austin TX 757,688 34 0.0449</t>
  </si>
  <si>
    <t>Tampa FL 340,882 0.0381</t>
  </si>
  <si>
    <t>Pittsburgh PA 310,037 10 0.0323</t>
  </si>
  <si>
    <t>https://www.springboard.com/blog/highest-data-scientist-salary-possible/</t>
  </si>
  <si>
    <t>City</t>
  </si>
  <si>
    <t>Data scientist salary difference from national average</t>
  </si>
  <si>
    <t>Cost of Living Index (based on NYC)</t>
  </si>
  <si>
    <t>State Tax Rate (income of $115,000)</t>
  </si>
  <si>
    <t>Salary minus Cost of Living minus State Tax (Rounded)</t>
  </si>
  <si>
    <t>San Francisco</t>
  </si>
  <si>
    <t>+22% (1.22)</t>
  </si>
  <si>
    <t>10.30% (0.103)</t>
  </si>
  <si>
    <t>New York City</t>
  </si>
  <si>
    <t>+5% (1.05)</t>
  </si>
  <si>
    <t>6.85% (0.0685)</t>
  </si>
  <si>
    <t>Seattle</t>
  </si>
  <si>
    <t>+6% (1.06)</t>
  </si>
  <si>
    <t>San Jose</t>
  </si>
  <si>
    <t>+26% (1.26)</t>
  </si>
  <si>
    <t>San Diego</t>
  </si>
  <si>
    <t>0% (1)</t>
  </si>
  <si>
    <t>Boston</t>
  </si>
  <si>
    <t>-3% (0.97)</t>
  </si>
  <si>
    <t>5.10% (0.0510)</t>
  </si>
  <si>
    <t>Los Angeles</t>
  </si>
  <si>
    <t>-7% (0.93)</t>
  </si>
  <si>
    <t>Austin</t>
  </si>
  <si>
    <t>-8% (0.92)</t>
  </si>
  <si>
    <t>https://medium.com/@ODSC/top-10-cities-hiring-data-scientists-in-the-u-s-64078f747826</t>
  </si>
  <si>
    <r>
      <t>New York City</t>
    </r>
    <r>
      <rPr>
        <sz val="11"/>
        <color theme="1"/>
        <rFont val="Calibri"/>
        <family val="2"/>
        <scheme val="minor"/>
      </rPr>
      <t>; 314 jobs</t>
    </r>
  </si>
  <si>
    <r>
      <t>San Francisco</t>
    </r>
    <r>
      <rPr>
        <sz val="11"/>
        <color theme="1"/>
        <rFont val="Calibri"/>
        <family val="2"/>
        <scheme val="minor"/>
      </rPr>
      <t>; 269 jobs</t>
    </r>
  </si>
  <si>
    <r>
      <t>Seattle</t>
    </r>
    <r>
      <rPr>
        <sz val="11"/>
        <color theme="1"/>
        <rFont val="Calibri"/>
        <family val="2"/>
        <scheme val="minor"/>
      </rPr>
      <t>; 128 jobs</t>
    </r>
  </si>
  <si>
    <r>
      <t>Chicago</t>
    </r>
    <r>
      <rPr>
        <sz val="11"/>
        <color theme="1"/>
        <rFont val="Calibri"/>
        <family val="2"/>
        <scheme val="minor"/>
      </rPr>
      <t>; 98 jobs</t>
    </r>
  </si>
  <si>
    <r>
      <t>Boston</t>
    </r>
    <r>
      <rPr>
        <sz val="11"/>
        <color theme="1"/>
        <rFont val="Calibri"/>
        <family val="2"/>
        <scheme val="minor"/>
      </rPr>
      <t>; 91 jobs</t>
    </r>
  </si>
  <si>
    <r>
      <t>Redmond</t>
    </r>
    <r>
      <rPr>
        <sz val="11"/>
        <color theme="1"/>
        <rFont val="Calibri"/>
        <family val="2"/>
        <scheme val="minor"/>
      </rPr>
      <t>; 89 jobs</t>
    </r>
  </si>
  <si>
    <r>
      <t>Washington DC</t>
    </r>
    <r>
      <rPr>
        <sz val="11"/>
        <color theme="1"/>
        <rFont val="Calibri"/>
        <family val="2"/>
        <scheme val="minor"/>
      </rPr>
      <t>; 72 jobs</t>
    </r>
  </si>
  <si>
    <r>
      <t>San Jose</t>
    </r>
    <r>
      <rPr>
        <sz val="11"/>
        <color theme="1"/>
        <rFont val="Calibri"/>
        <family val="2"/>
        <scheme val="minor"/>
      </rPr>
      <t>; 50 jobs</t>
    </r>
  </si>
  <si>
    <r>
      <t>Austin</t>
    </r>
    <r>
      <rPr>
        <sz val="11"/>
        <color theme="1"/>
        <rFont val="Calibri"/>
        <family val="2"/>
        <scheme val="minor"/>
      </rPr>
      <t>; 48 jobs</t>
    </r>
  </si>
  <si>
    <r>
      <t>Cambridge</t>
    </r>
    <r>
      <rPr>
        <sz val="11"/>
        <color theme="1"/>
        <rFont val="Calibri"/>
        <family val="2"/>
        <scheme val="minor"/>
      </rPr>
      <t>; 46 jobs</t>
    </r>
  </si>
  <si>
    <t>https://datascience.smu.edu/blog/comparing-tech-hub-cities-guide/accessible/</t>
  </si>
  <si>
    <t>Job Postings: per 1,000 people. (Most recent data from 2016.)</t>
  </si>
  <si>
    <t>Austin: 44</t>
  </si>
  <si>
    <t>Boston: 40</t>
  </si>
  <si>
    <t>Denver: 54</t>
  </si>
  <si>
    <t>New York: 26</t>
  </si>
  <si>
    <t>Raleigh-Durham: 56</t>
  </si>
  <si>
    <t>San Francisco: 38</t>
  </si>
  <si>
    <t>Seattle: 46</t>
  </si>
  <si>
    <t>Washington, D.C.: 38</t>
  </si>
  <si>
    <t>Washington DC</t>
  </si>
  <si>
    <t>choose 3 bold</t>
  </si>
  <si>
    <t>Population</t>
  </si>
  <si>
    <t>http://www.mlive.com/news/index.ssf/2017/09/see_richest_poorest_us_cities.html</t>
  </si>
  <si>
    <t>Atlanta</t>
  </si>
  <si>
    <t>Chicago</t>
  </si>
  <si>
    <t>Cincinnati</t>
  </si>
  <si>
    <t>Dallas</t>
  </si>
  <si>
    <t>Denver</t>
  </si>
  <si>
    <t>Hartford</t>
  </si>
  <si>
    <t>New York</t>
  </si>
  <si>
    <t>Pittsburgh</t>
  </si>
  <si>
    <t>Portland</t>
  </si>
  <si>
    <t>Raleigh</t>
  </si>
  <si>
    <t>St. Louis</t>
  </si>
  <si>
    <t>Tampa</t>
  </si>
  <si>
    <t>State</t>
  </si>
  <si>
    <t>CA</t>
  </si>
  <si>
    <t>DC</t>
  </si>
  <si>
    <t>CO</t>
  </si>
  <si>
    <t>CT</t>
  </si>
  <si>
    <t>FL</t>
  </si>
  <si>
    <t>GA</t>
  </si>
  <si>
    <t>IL</t>
  </si>
  <si>
    <t>MA</t>
  </si>
  <si>
    <t>MO</t>
  </si>
  <si>
    <t>NC</t>
  </si>
  <si>
    <t>NY</t>
  </si>
  <si>
    <t>OH</t>
  </si>
  <si>
    <t>OR</t>
  </si>
  <si>
    <t>PA</t>
  </si>
  <si>
    <t>TX</t>
  </si>
  <si>
    <t>WA</t>
  </si>
  <si>
    <t>a</t>
  </si>
  <si>
    <t>Cost of Living: Percent above the national average. (Most recent data from 2015.)</t>
  </si>
  <si>
    <t>Austin: 10.90%</t>
  </si>
  <si>
    <t>Boston: 18.40%</t>
  </si>
  <si>
    <t>Denver: 6.70%</t>
  </si>
  <si>
    <t>New York: 23.30%</t>
  </si>
  <si>
    <t>Raleigh-Durham: 0.70%</t>
  </si>
  <si>
    <t>San Francisco: 50.50%</t>
  </si>
  <si>
    <t>Seattle: 21.30%</t>
  </si>
  <si>
    <t>Washington, D.C.: 24.60%</t>
  </si>
  <si>
    <t>Per Capita Annual Income: (Most recent data from 2014.)</t>
  </si>
  <si>
    <t>Austin: $32,672</t>
  </si>
  <si>
    <t>Boston: $34,770</t>
  </si>
  <si>
    <t>Denver: $34,423</t>
  </si>
  <si>
    <t>New York: $32,459</t>
  </si>
  <si>
    <t>Raleigh-Durham: $30,110</t>
  </si>
  <si>
    <t>San Francisco: $49,986</t>
  </si>
  <si>
    <t>Seattle: $44,167</t>
  </si>
  <si>
    <t>Washington, D.C.: $46,502</t>
  </si>
  <si>
    <t>Job Growth Rate: (Most recent data from 2014.)</t>
  </si>
  <si>
    <t>Austin: 4.2%</t>
  </si>
  <si>
    <t>Boston: 1.8%</t>
  </si>
  <si>
    <t>Denver: 3.7%</t>
  </si>
  <si>
    <t>New York: 2.40%</t>
  </si>
  <si>
    <t>Raleigh-Durham: 2.95%</t>
  </si>
  <si>
    <t>San Francisco: 4.6%</t>
  </si>
  <si>
    <t>Seattle: 3%</t>
  </si>
  <si>
    <t>Washington, D.C.: 0.6%</t>
  </si>
  <si>
    <t>Unemployment Rate: (Most recent data from 2015.)</t>
  </si>
  <si>
    <t>Austin: 3.5%</t>
  </si>
  <si>
    <t>Boston: 4.60%</t>
  </si>
  <si>
    <t>Denver: 3.80%</t>
  </si>
  <si>
    <t>New York: 6.10%</t>
  </si>
  <si>
    <t>Raleigh-Durham: 4.30%</t>
  </si>
  <si>
    <t>San Francisco: 3.50%</t>
  </si>
  <si>
    <t>Seattle: 4.40%</t>
  </si>
  <si>
    <t>Washington, D.C.: 4.70%</t>
  </si>
  <si>
    <t>Median 1-Bedroom Rent: Monthly USD. (Most recent data from 2016.)</t>
  </si>
  <si>
    <t>Austin: $1,200</t>
  </si>
  <si>
    <t>Boston: $2,500</t>
  </si>
  <si>
    <t>Denver: $1,340</t>
  </si>
  <si>
    <t>New York: $3,500</t>
  </si>
  <si>
    <t>Raleigh-Durham: $900</t>
  </si>
  <si>
    <t>San Francisco: $3,460</t>
  </si>
  <si>
    <t>Seattle: $1,730</t>
  </si>
  <si>
    <t>Washington, D.C.: $2,170</t>
  </si>
  <si>
    <t>Office Rentals USD: per square foot per month. (Most recent data from Q1 of 2016.)</t>
  </si>
  <si>
    <t>Austin: $33.52</t>
  </si>
  <si>
    <t>Boston: $32.62</t>
  </si>
  <si>
    <t>Denver: $24.56</t>
  </si>
  <si>
    <t>New York: $72.40*</t>
  </si>
  <si>
    <t>Raleigh-Durham: $27.17</t>
  </si>
  <si>
    <t>San Francisco: $68.44</t>
  </si>
  <si>
    <t>Seattle: $24.47</t>
  </si>
  <si>
    <t>Washington, D.C.: $51.63</t>
  </si>
  <si>
    <t>Total Square Feet of Available Space: (Most recent data from Q1 of 2016.)</t>
  </si>
  <si>
    <t>Austin: 4,218,954</t>
  </si>
  <si>
    <t>Boston: 8,880,354</t>
  </si>
  <si>
    <t>Denver: 12,345,306</t>
  </si>
  <si>
    <t>New York: 35,436,272*</t>
  </si>
  <si>
    <t>Raleigh-Durham: 589,158</t>
  </si>
  <si>
    <t>San Francisco: 4,310,254</t>
  </si>
  <si>
    <t>Seattle: 5,789,712</t>
  </si>
  <si>
    <t>Washington, D.C.: 12,868,353</t>
  </si>
  <si>
    <t>Number of Companies: (Most recent data from 2013. Includes all companies.)</t>
  </si>
  <si>
    <t>Austin: 36,687</t>
  </si>
  <si>
    <t>Boston: 101,399</t>
  </si>
  <si>
    <t>Denver: 62,992</t>
  </si>
  <si>
    <t>New York: 493,151</t>
  </si>
  <si>
    <t>Raleigh-Durham: 34,770</t>
  </si>
  <si>
    <t>San Francisco: 101,709</t>
  </si>
  <si>
    <t>Seattle: 80,818</t>
  </si>
  <si>
    <t>Washington, D.C.: 114,339</t>
  </si>
  <si>
    <t>Number of New Companies: (Most recent data from 2012-13. Includes all companies.)</t>
  </si>
  <si>
    <t>Austin: 1,237</t>
  </si>
  <si>
    <t>Boston: 845</t>
  </si>
  <si>
    <t>Denver: 1,175</t>
  </si>
  <si>
    <t>New York: 7,086</t>
  </si>
  <si>
    <t>Raleigh-Durham: 501</t>
  </si>
  <si>
    <t>San Francisco: 1,374</t>
  </si>
  <si>
    <t>Seattle: 1,151</t>
  </si>
  <si>
    <t>Washington, D.C.: 1,553</t>
  </si>
  <si>
    <t>Corporate Income Tax Rate: (Most recent data from 2016.)</t>
  </si>
  <si>
    <t>Austin: None</t>
  </si>
  <si>
    <t>Boston: 8%</t>
  </si>
  <si>
    <t>Denver: 4.63%</t>
  </si>
  <si>
    <t>New York: 6.5% to 8.5%</t>
  </si>
  <si>
    <t>Raleigh-Durham: 5%</t>
  </si>
  <si>
    <t>San Francisco: 8.84%</t>
  </si>
  <si>
    <t>Seattle: None</t>
  </si>
  <si>
    <t>Washington, D.C.: 9.20%</t>
  </si>
  <si>
    <t>Share of Global Venture Capital Investment: Venture capital investment in the area divided by total global venture capital investment. (Most recent data from 2012.)</t>
  </si>
  <si>
    <t>Austin: 1.50%</t>
  </si>
  <si>
    <t>Boston: 7.40%</t>
  </si>
  <si>
    <t>Denver: 0.58%</t>
  </si>
  <si>
    <t>New York: 5%</t>
  </si>
  <si>
    <t>Raleigh-Durham: 1.30%</t>
  </si>
  <si>
    <t>San Francisco: 15%</t>
  </si>
  <si>
    <t>Seattle: 1.70%</t>
  </si>
  <si>
    <t>Washington, D.C.: 2%</t>
  </si>
  <si>
    <t>Net Migration: The difference of immigrants and emigrants of an area in a period of time. (Most recent data from 2015.)</t>
  </si>
  <si>
    <t>Austin: (+) 9,570</t>
  </si>
  <si>
    <t>Boston: (+) 1,360</t>
  </si>
  <si>
    <t>Denver: (+) 8,390</t>
  </si>
  <si>
    <t>New York: (-) 5,310</t>
  </si>
  <si>
    <t>Raleigh-Durham: (+) 5,200</t>
  </si>
  <si>
    <t>San Francisco: (+) 2,690</t>
  </si>
  <si>
    <t>Seattle: (+) 6120</t>
  </si>
  <si>
    <t>Washington, D.C.: (+) 890</t>
  </si>
  <si>
    <t>Crimes: per 100,000 people. (Most recent data from 2015.)</t>
  </si>
  <si>
    <t>Austin: 3,724</t>
  </si>
  <si>
    <t>Boston: 2,676</t>
  </si>
  <si>
    <t>Denver: 3,084</t>
  </si>
  <si>
    <t>New York: 2,227</t>
  </si>
  <si>
    <t>Raleigh-Durham: 3,293</t>
  </si>
  <si>
    <t>San Francisco: 3,996</t>
  </si>
  <si>
    <t>Seattle: 4,068</t>
  </si>
  <si>
    <t>Washington, D.C.: 2,800</t>
  </si>
  <si>
    <t>Science and Engineering Degrees: Number of residents who hold science and engineering degrees. (Most recent data from 2014.)</t>
  </si>
  <si>
    <t>Austin: 131,682</t>
  </si>
  <si>
    <t>Boston: 99,661</t>
  </si>
  <si>
    <t>Denver: 96,722</t>
  </si>
  <si>
    <t>New York: 908,311</t>
  </si>
  <si>
    <t>Raleigh-Durham: 101,926</t>
  </si>
  <si>
    <t>San Francisco: 184,478</t>
  </si>
  <si>
    <t>Seattle: 154,630</t>
  </si>
  <si>
    <t>Washington, D.C.: 136,264</t>
  </si>
  <si>
    <t>Higher Education: Percent of population with a bachelor’s degree or higher. (Most recent data from 2014.)</t>
  </si>
  <si>
    <t>Austin: 41.50%</t>
  </si>
  <si>
    <t>Boston: 43.30%</t>
  </si>
  <si>
    <t>Denver: 40.30%</t>
  </si>
  <si>
    <t>New York: 37%</t>
  </si>
  <si>
    <t>Raleigh-Durham: 44.60%</t>
  </si>
  <si>
    <t>San Francisco: 49.90%</t>
  </si>
  <si>
    <t>Seattle: 43.40%</t>
  </si>
  <si>
    <t>Washington, D.C.: 47.30%</t>
  </si>
  <si>
    <t>Walk Score: A number between 0 and 100 that measures the walkability of any address.</t>
  </si>
  <si>
    <t>Austin: 39</t>
  </si>
  <si>
    <t>Boston: 81</t>
  </si>
  <si>
    <t>Denver: 60</t>
  </si>
  <si>
    <t>New York: 89</t>
  </si>
  <si>
    <t>Raleigh-Durham: 29</t>
  </si>
  <si>
    <t>San Francisco: 86</t>
  </si>
  <si>
    <t>Seattle: 73</t>
  </si>
  <si>
    <t>Washington, D.C.: 77</t>
  </si>
  <si>
    <t>Transit Score: A patented measure of how well a location is served by public transit.</t>
  </si>
  <si>
    <t>Austin: 34</t>
  </si>
  <si>
    <t>Boston: 74</t>
  </si>
  <si>
    <t>Denver: 47</t>
  </si>
  <si>
    <t>New York: 84</t>
  </si>
  <si>
    <t>Raleigh-Durham: 25</t>
  </si>
  <si>
    <t>San Francisco: 80</t>
  </si>
  <si>
    <t>Seattle: 57</t>
  </si>
  <si>
    <t>Washington, D.C.: 71</t>
  </si>
  <si>
    <t>Bike Score: Measures whether an area is good for biking.</t>
  </si>
  <si>
    <t>Austin: 52</t>
  </si>
  <si>
    <t>Boston: 70</t>
  </si>
  <si>
    <t>Denver: 71</t>
  </si>
  <si>
    <t>New York: 65</t>
  </si>
  <si>
    <t>Raleigh-Durham: 40</t>
  </si>
  <si>
    <t>San Francisco: 75</t>
  </si>
  <si>
    <t>Seattle: 63</t>
  </si>
  <si>
    <t>Washington, D.C.: 69</t>
  </si>
  <si>
    <t>Average Commute in Minutes: (Most recent data from 2015.)</t>
  </si>
  <si>
    <t>Austin: 26</t>
  </si>
  <si>
    <t>Boston: 32</t>
  </si>
  <si>
    <t>Denver: 27</t>
  </si>
  <si>
    <t>New York: 37</t>
  </si>
  <si>
    <t>San Francisco: 30</t>
  </si>
  <si>
    <t>Seattle: 28</t>
  </si>
  <si>
    <t>Washington, D.C.: 34</t>
  </si>
  <si>
    <t>https://www.infoplease.com/business-finance/us-economy-and-federal-budget/cost-living-index-selected-us-cities1</t>
  </si>
  <si>
    <t>2010 b</t>
  </si>
  <si>
    <t>Standard of Living Index</t>
  </si>
  <si>
    <t>Grocery Index (13%)</t>
  </si>
  <si>
    <t>Housing Index (29%)</t>
  </si>
  <si>
    <t>Utilities Index (10%)</t>
  </si>
  <si>
    <t>Transportation Index (12%)</t>
  </si>
  <si>
    <t>Health Care Index (4%)</t>
  </si>
  <si>
    <t>Good/Services Index (32%)</t>
  </si>
  <si>
    <t>b</t>
  </si>
  <si>
    <t>ref</t>
  </si>
  <si>
    <t>2013 c</t>
  </si>
  <si>
    <t>c</t>
  </si>
  <si>
    <t>https://www.indexmundi.com/facts/united-states/quick-facts/cities/rank/average-commute-time</t>
  </si>
  <si>
    <t>d</t>
  </si>
  <si>
    <t>https://www.census.gov/quickfacts/fact/table/US/PST045217</t>
  </si>
  <si>
    <t>e</t>
  </si>
  <si>
    <t>Fact</t>
  </si>
  <si>
    <t>Hartford city, Connecticut</t>
  </si>
  <si>
    <t>Denver city, Colorado</t>
  </si>
  <si>
    <t>Los Angeles city, California</t>
  </si>
  <si>
    <t>San Jose city, California</t>
  </si>
  <si>
    <t>San Francisco city, California</t>
  </si>
  <si>
    <t>San Diego city, California</t>
  </si>
  <si>
    <t>Raleigh city, North Carolina</t>
  </si>
  <si>
    <t>St. Louis city, Missouri</t>
  </si>
  <si>
    <t>Boston city, Massachusetts</t>
  </si>
  <si>
    <t>Chicago city, Illinois</t>
  </si>
  <si>
    <t>Atlanta city, Georgia</t>
  </si>
  <si>
    <t>Tampa city, Florida</t>
  </si>
  <si>
    <t>Dallas city, Texas</t>
  </si>
  <si>
    <t>Austin city, Texas</t>
  </si>
  <si>
    <t>Pittsburgh city, Pennsylvania</t>
  </si>
  <si>
    <t>Portland city, Oregon</t>
  </si>
  <si>
    <t>Cincinnati city, Ohio</t>
  </si>
  <si>
    <t>New York city, New York</t>
  </si>
  <si>
    <t>Washington city, District of Columbia</t>
  </si>
  <si>
    <t>Seattle city, Washington</t>
  </si>
  <si>
    <t>UNITED STATES</t>
  </si>
  <si>
    <t>Housing units 2010</t>
  </si>
  <si>
    <t>Owner occupied housing rate 2016</t>
  </si>
  <si>
    <t>Median owner-occupied housing 2016</t>
  </si>
  <si>
    <t>Median monthly owner mortgage 2016</t>
  </si>
  <si>
    <t>Median monthly owner without morgage 2016</t>
  </si>
  <si>
    <t>Median rent 2016</t>
  </si>
  <si>
    <t>Percent Bachelor's degree+ 2016</t>
  </si>
  <si>
    <t>civilian labor force 2016</t>
  </si>
  <si>
    <t>Mean travel time to work 2016</t>
  </si>
  <si>
    <t>Median household income 2016</t>
  </si>
  <si>
    <t>poverty percent</t>
  </si>
  <si>
    <t>Population per square mile 2010</t>
  </si>
  <si>
    <t>Land area in square miles 2010</t>
  </si>
  <si>
    <t>f</t>
  </si>
  <si>
    <t>2016 f</t>
  </si>
  <si>
    <t>2010-2016 f</t>
  </si>
  <si>
    <t>Population change</t>
  </si>
  <si>
    <t>US</t>
  </si>
  <si>
    <t>https://en.wikipedia.org/wiki/List_of_United_States_cities_by_crime_rate</t>
  </si>
  <si>
    <t>2009 e</t>
  </si>
  <si>
    <t>Avg IQ</t>
  </si>
  <si>
    <t>https://www.thedailybeast.com/smartest-cities?ref=scroll</t>
  </si>
  <si>
    <t>g</t>
  </si>
  <si>
    <t>2010 g</t>
  </si>
  <si>
    <t>Sales tax</t>
  </si>
  <si>
    <t>https://taxfoundation.org/sales-tax-rates-major-cities-midyear-2017/</t>
  </si>
  <si>
    <t>h</t>
  </si>
  <si>
    <t>2017 h</t>
  </si>
  <si>
    <t>https://smartasset.com/taxes/</t>
  </si>
  <si>
    <t>i</t>
  </si>
  <si>
    <t>2017 i</t>
  </si>
  <si>
    <t>violent crime / 1000</t>
  </si>
  <si>
    <t>Property crime / 1000</t>
  </si>
  <si>
    <t>Bachelor's+</t>
  </si>
  <si>
    <t>Med household income</t>
  </si>
  <si>
    <t>Med owner housing</t>
  </si>
  <si>
    <t>Med monthly mortgage</t>
  </si>
  <si>
    <t>Med monthly rent</t>
  </si>
  <si>
    <t>http://then.gasbuddy.com/GB_Price_List.aspx?cntry=USA#us_cities</t>
  </si>
  <si>
    <t>j</t>
  </si>
  <si>
    <t>Avg gas price</t>
  </si>
  <si>
    <t>2018 j</t>
  </si>
  <si>
    <t>Avg daily commute (min)</t>
  </si>
  <si>
    <t>Poverty</t>
  </si>
  <si>
    <t>Job Growth</t>
  </si>
  <si>
    <t>http://www.bestplaces.net/economy</t>
  </si>
  <si>
    <t>Precipitation Days</t>
  </si>
  <si>
    <t>Air quality (100=best)</t>
  </si>
  <si>
    <t>Water quality (100=best)</t>
  </si>
  <si>
    <t>Avg July Temp</t>
  </si>
  <si>
    <t>Avg Jan Temp</t>
  </si>
  <si>
    <t>Confort Index (100=best)</t>
  </si>
  <si>
    <t>k</t>
  </si>
  <si>
    <t>linkedin</t>
  </si>
  <si>
    <t>Data Scientist salary</t>
  </si>
  <si>
    <t>glassdoor</t>
  </si>
  <si>
    <t>Community</t>
  </si>
  <si>
    <t>Physical Health</t>
  </si>
  <si>
    <t>Financial health</t>
  </si>
  <si>
    <t>Social health</t>
  </si>
  <si>
    <t>Sense of Purpose</t>
  </si>
  <si>
    <t>Happiness Rank (1=best)</t>
  </si>
  <si>
    <t>http://time.com/4691862/best-cities-us-happiest-healthiest/</t>
  </si>
  <si>
    <t>l</t>
  </si>
  <si>
    <t>m</t>
  </si>
  <si>
    <t>n</t>
  </si>
  <si>
    <t>2016 k</t>
  </si>
  <si>
    <t>2018 m</t>
  </si>
  <si>
    <t>2018 n</t>
  </si>
  <si>
    <t>year</t>
  </si>
  <si>
    <t>Data Scientist Listing</t>
  </si>
  <si>
    <t>Income Kept</t>
  </si>
  <si>
    <t>Income to tax</t>
  </si>
  <si>
    <t>math i</t>
  </si>
  <si>
    <t>Income adjusted</t>
  </si>
  <si>
    <t>Math I, b</t>
  </si>
  <si>
    <t>https://www.opm.gov/policy-data-oversight/pay-leave/pay-administration/fact-sheets/computing-hourly-rates-of-pay-using-the-2087-hour-divisor/</t>
  </si>
  <si>
    <t>o</t>
  </si>
  <si>
    <t>Math I, b, c, o</t>
  </si>
  <si>
    <t>2087 work hours in year, 262.5 work days</t>
  </si>
  <si>
    <t>commute adjusted</t>
  </si>
  <si>
    <t>After Mortgage</t>
  </si>
  <si>
    <t>Math I, b, c, o, f</t>
  </si>
  <si>
    <t>married</t>
  </si>
  <si>
    <t>single 2017</t>
  </si>
  <si>
    <t>married 2017</t>
  </si>
  <si>
    <t>single 2018</t>
  </si>
  <si>
    <t>married 2018</t>
  </si>
  <si>
    <t>Federal Tax</t>
  </si>
  <si>
    <t>FICA</t>
  </si>
  <si>
    <t>State Tax</t>
  </si>
  <si>
    <t>Local Tax</t>
  </si>
  <si>
    <t>Sales Tax</t>
  </si>
  <si>
    <t>Fuel Tax</t>
  </si>
  <si>
    <t>Property Tax</t>
  </si>
  <si>
    <t>single</t>
  </si>
  <si>
    <t>2017 tax percentage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</si>
</sst>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 x14ac:knownFonts="1">
    <font>
      <sz val="11"/>
      <color theme="1"/>
      <name val="Calibri"/>
      <family val="2"/>
      <scheme val="minor"/>
    </font>
    <font>
      <b/>
      <sz val="11"/>
      <color theme="1"/>
      <name val="Calibri"/>
      <family val="2"/>
      <scheme val="minor"/>
    </font>
    <font>
      <b/>
      <sz val="18"/>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20">
    <xf numFmtId="0" fontId="0" fillId="0" borderId="0" xfId="0"/>
    <xf numFmtId="0" fontId="0" fillId="0" borderId="0" xfId="0" applyAlignment="1">
      <alignment horizontal="left" indent="1"/>
    </xf>
    <xf numFmtId="0" fontId="0" fillId="0" borderId="0" xfId="0" applyAlignment="1">
      <alignment wrapText="1"/>
    </xf>
    <xf numFmtId="9" fontId="0" fillId="0" borderId="0" xfId="0" applyNumberFormat="1" applyAlignment="1">
      <alignment wrapText="1"/>
    </xf>
    <xf numFmtId="0" fontId="1" fillId="0" borderId="0" xfId="0" applyFont="1"/>
    <xf numFmtId="0" fontId="2" fillId="0" borderId="0" xfId="0" applyFont="1"/>
    <xf numFmtId="0" fontId="1" fillId="0" borderId="0" xfId="0" applyFont="1" applyAlignment="1">
      <alignment wrapText="1"/>
    </xf>
    <xf numFmtId="0" fontId="0" fillId="0" borderId="0" xfId="0" applyFont="1"/>
    <xf numFmtId="0" fontId="0" fillId="0" borderId="0" xfId="0" applyFont="1" applyAlignment="1">
      <alignment wrapText="1"/>
    </xf>
    <xf numFmtId="6" fontId="0" fillId="0" borderId="0" xfId="0" applyNumberFormat="1"/>
    <xf numFmtId="3" fontId="0" fillId="0" borderId="0" xfId="0" applyNumberFormat="1"/>
    <xf numFmtId="10" fontId="0" fillId="0" borderId="0" xfId="0" applyNumberFormat="1"/>
    <xf numFmtId="4" fontId="0" fillId="0" borderId="0" xfId="0" applyNumberFormat="1"/>
    <xf numFmtId="2" fontId="0" fillId="0" borderId="0" xfId="0" applyNumberFormat="1"/>
    <xf numFmtId="8" fontId="1" fillId="0" borderId="0" xfId="0" applyNumberFormat="1" applyFont="1"/>
    <xf numFmtId="9" fontId="1" fillId="0" borderId="0" xfId="0" applyNumberFormat="1" applyFont="1"/>
    <xf numFmtId="2" fontId="1" fillId="0" borderId="0" xfId="0" applyNumberFormat="1" applyFont="1"/>
    <xf numFmtId="0" fontId="0" fillId="2" borderId="0" xfId="0" applyFill="1"/>
    <xf numFmtId="9" fontId="0" fillId="0" borderId="0" xfId="1" applyFont="1"/>
    <xf numFmtId="1" fontId="0" fillId="0" borderId="0" xfId="1" applyNumberFormat="1" applyFon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1"/>
  <sheetViews>
    <sheetView workbookViewId="0">
      <selection activeCell="B288" sqref="B288"/>
    </sheetView>
  </sheetViews>
  <sheetFormatPr defaultRowHeight="14.4" x14ac:dyDescent="0.55000000000000004"/>
  <sheetData>
    <row r="1" spans="1:1" x14ac:dyDescent="0.55000000000000004">
      <c r="A1" t="s">
        <v>0</v>
      </c>
    </row>
    <row r="3" spans="1:1" x14ac:dyDescent="0.55000000000000004">
      <c r="A3" t="s">
        <v>1</v>
      </c>
    </row>
    <row r="4" spans="1:1" x14ac:dyDescent="0.55000000000000004">
      <c r="A4" t="s">
        <v>18</v>
      </c>
    </row>
    <row r="5" spans="1:1" x14ac:dyDescent="0.55000000000000004">
      <c r="A5" t="s">
        <v>2</v>
      </c>
    </row>
    <row r="6" spans="1:1" x14ac:dyDescent="0.55000000000000004">
      <c r="A6" t="s">
        <v>3</v>
      </c>
    </row>
    <row r="7" spans="1:1" x14ac:dyDescent="0.55000000000000004">
      <c r="A7" t="s">
        <v>4</v>
      </c>
    </row>
    <row r="8" spans="1:1" x14ac:dyDescent="0.55000000000000004">
      <c r="A8" t="s">
        <v>5</v>
      </c>
    </row>
    <row r="9" spans="1:1" x14ac:dyDescent="0.55000000000000004">
      <c r="A9" t="s">
        <v>6</v>
      </c>
    </row>
    <row r="10" spans="1:1" x14ac:dyDescent="0.55000000000000004">
      <c r="A10" t="s">
        <v>7</v>
      </c>
    </row>
    <row r="11" spans="1:1" x14ac:dyDescent="0.55000000000000004">
      <c r="A11" t="s">
        <v>8</v>
      </c>
    </row>
    <row r="12" spans="1:1" x14ac:dyDescent="0.55000000000000004">
      <c r="A12" t="s">
        <v>9</v>
      </c>
    </row>
    <row r="13" spans="1:1" x14ac:dyDescent="0.55000000000000004">
      <c r="A13" t="s">
        <v>10</v>
      </c>
    </row>
    <row r="14" spans="1:1" x14ac:dyDescent="0.55000000000000004">
      <c r="A14" t="s">
        <v>11</v>
      </c>
    </row>
    <row r="15" spans="1:1" x14ac:dyDescent="0.55000000000000004">
      <c r="A15" t="s">
        <v>12</v>
      </c>
    </row>
    <row r="16" spans="1:1" x14ac:dyDescent="0.55000000000000004">
      <c r="A16" t="s">
        <v>13</v>
      </c>
    </row>
    <row r="17" spans="1:1" x14ac:dyDescent="0.55000000000000004">
      <c r="A17" t="s">
        <v>14</v>
      </c>
    </row>
    <row r="18" spans="1:1" x14ac:dyDescent="0.55000000000000004">
      <c r="A18" t="s">
        <v>15</v>
      </c>
    </row>
    <row r="19" spans="1:1" x14ac:dyDescent="0.55000000000000004">
      <c r="A19" t="s">
        <v>16</v>
      </c>
    </row>
    <row r="20" spans="1:1" x14ac:dyDescent="0.55000000000000004">
      <c r="A20" t="s">
        <v>17</v>
      </c>
    </row>
    <row r="22" spans="1:1" x14ac:dyDescent="0.55000000000000004">
      <c r="A22" t="s">
        <v>19</v>
      </c>
    </row>
    <row r="24" spans="1:1" x14ac:dyDescent="0.55000000000000004">
      <c r="A24" t="s">
        <v>20</v>
      </c>
    </row>
    <row r="25" spans="1:1" x14ac:dyDescent="0.55000000000000004">
      <c r="A25" t="s">
        <v>21</v>
      </c>
    </row>
    <row r="26" spans="1:1" x14ac:dyDescent="0.55000000000000004">
      <c r="A26" t="s">
        <v>22</v>
      </c>
    </row>
    <row r="27" spans="1:1" x14ac:dyDescent="0.55000000000000004">
      <c r="A27" t="s">
        <v>23</v>
      </c>
    </row>
    <row r="28" spans="1:1" x14ac:dyDescent="0.55000000000000004">
      <c r="A28" t="s">
        <v>24</v>
      </c>
    </row>
    <row r="29" spans="1:1" x14ac:dyDescent="0.55000000000000004">
      <c r="A29" t="s">
        <v>25</v>
      </c>
    </row>
    <row r="30" spans="1:1" x14ac:dyDescent="0.55000000000000004">
      <c r="A30" t="s">
        <v>26</v>
      </c>
    </row>
    <row r="31" spans="1:1" x14ac:dyDescent="0.55000000000000004">
      <c r="A31" t="s">
        <v>27</v>
      </c>
    </row>
    <row r="32" spans="1:1" x14ac:dyDescent="0.55000000000000004">
      <c r="A32" t="s">
        <v>28</v>
      </c>
    </row>
    <row r="33" spans="1:5" x14ac:dyDescent="0.55000000000000004">
      <c r="A33" t="s">
        <v>29</v>
      </c>
    </row>
    <row r="34" spans="1:5" x14ac:dyDescent="0.55000000000000004">
      <c r="A34" t="s">
        <v>30</v>
      </c>
    </row>
    <row r="36" spans="1:5" x14ac:dyDescent="0.55000000000000004">
      <c r="A36" t="s">
        <v>31</v>
      </c>
    </row>
    <row r="38" spans="1:5" ht="115.2" x14ac:dyDescent="0.55000000000000004">
      <c r="A38" s="2" t="s">
        <v>32</v>
      </c>
      <c r="B38" s="2" t="s">
        <v>33</v>
      </c>
      <c r="C38" s="2" t="s">
        <v>34</v>
      </c>
      <c r="D38" s="2" t="s">
        <v>35</v>
      </c>
      <c r="E38" s="2" t="s">
        <v>36</v>
      </c>
    </row>
    <row r="39" spans="1:5" ht="28.8" x14ac:dyDescent="0.55000000000000004">
      <c r="A39" s="2" t="s">
        <v>37</v>
      </c>
      <c r="B39" s="2" t="s">
        <v>38</v>
      </c>
      <c r="C39" s="2">
        <v>0.97</v>
      </c>
      <c r="D39" s="2" t="s">
        <v>39</v>
      </c>
      <c r="E39" s="2">
        <v>147</v>
      </c>
    </row>
    <row r="40" spans="1:5" ht="28.8" x14ac:dyDescent="0.55000000000000004">
      <c r="A40" s="2" t="s">
        <v>40</v>
      </c>
      <c r="B40" s="2" t="s">
        <v>41</v>
      </c>
      <c r="C40" s="2">
        <v>1</v>
      </c>
      <c r="D40" s="2" t="s">
        <v>42</v>
      </c>
      <c r="E40" s="2">
        <v>-11</v>
      </c>
    </row>
    <row r="41" spans="1:5" ht="28.8" x14ac:dyDescent="0.55000000000000004">
      <c r="A41" s="2" t="s">
        <v>43</v>
      </c>
      <c r="B41" s="2" t="s">
        <v>44</v>
      </c>
      <c r="C41" s="2">
        <v>0.90710000000000002</v>
      </c>
      <c r="D41" s="3">
        <v>0</v>
      </c>
      <c r="E41" s="2">
        <v>153</v>
      </c>
    </row>
    <row r="42" spans="1:5" ht="28.8" x14ac:dyDescent="0.55000000000000004">
      <c r="A42" s="2" t="s">
        <v>45</v>
      </c>
      <c r="B42" s="2" t="s">
        <v>46</v>
      </c>
      <c r="C42" s="2">
        <v>0.85870000000000002</v>
      </c>
      <c r="D42" s="2" t="s">
        <v>39</v>
      </c>
      <c r="E42" s="2">
        <v>298</v>
      </c>
    </row>
    <row r="43" spans="1:5" ht="28.8" x14ac:dyDescent="0.55000000000000004">
      <c r="A43" s="2" t="s">
        <v>47</v>
      </c>
      <c r="B43" s="2" t="s">
        <v>48</v>
      </c>
      <c r="C43" s="2">
        <v>0.77329999999999999</v>
      </c>
      <c r="D43" s="2" t="s">
        <v>39</v>
      </c>
      <c r="E43" s="2">
        <v>124</v>
      </c>
    </row>
    <row r="44" spans="1:5" ht="28.8" x14ac:dyDescent="0.55000000000000004">
      <c r="A44" s="2" t="s">
        <v>49</v>
      </c>
      <c r="B44" s="2" t="s">
        <v>50</v>
      </c>
      <c r="C44" s="2">
        <v>0.89370000000000005</v>
      </c>
      <c r="D44" s="2" t="s">
        <v>51</v>
      </c>
      <c r="E44" s="2">
        <v>25</v>
      </c>
    </row>
    <row r="45" spans="1:5" ht="28.8" x14ac:dyDescent="0.55000000000000004">
      <c r="A45" s="2" t="s">
        <v>52</v>
      </c>
      <c r="B45" s="2" t="s">
        <v>53</v>
      </c>
      <c r="C45" s="2">
        <v>0.69410000000000005</v>
      </c>
      <c r="D45" s="2" t="s">
        <v>39</v>
      </c>
      <c r="E45" s="2">
        <v>133</v>
      </c>
    </row>
    <row r="46" spans="1:5" x14ac:dyDescent="0.55000000000000004">
      <c r="A46" s="2" t="s">
        <v>54</v>
      </c>
      <c r="B46" s="2" t="s">
        <v>55</v>
      </c>
      <c r="C46" s="2">
        <v>0.78259999999999996</v>
      </c>
      <c r="D46" s="3">
        <v>0</v>
      </c>
      <c r="E46" s="2">
        <v>137</v>
      </c>
    </row>
    <row r="48" spans="1:5" x14ac:dyDescent="0.55000000000000004">
      <c r="A48" t="s">
        <v>56</v>
      </c>
    </row>
    <row r="50" spans="1:1" x14ac:dyDescent="0.55000000000000004">
      <c r="A50" s="4" t="s">
        <v>57</v>
      </c>
    </row>
    <row r="51" spans="1:1" x14ac:dyDescent="0.55000000000000004">
      <c r="A51" s="4" t="s">
        <v>58</v>
      </c>
    </row>
    <row r="52" spans="1:1" x14ac:dyDescent="0.55000000000000004">
      <c r="A52" s="4" t="s">
        <v>59</v>
      </c>
    </row>
    <row r="53" spans="1:1" x14ac:dyDescent="0.55000000000000004">
      <c r="A53" s="4" t="s">
        <v>60</v>
      </c>
    </row>
    <row r="54" spans="1:1" x14ac:dyDescent="0.55000000000000004">
      <c r="A54" s="4" t="s">
        <v>61</v>
      </c>
    </row>
    <row r="55" spans="1:1" x14ac:dyDescent="0.55000000000000004">
      <c r="A55" s="4" t="s">
        <v>62</v>
      </c>
    </row>
    <row r="56" spans="1:1" x14ac:dyDescent="0.55000000000000004">
      <c r="A56" s="4" t="s">
        <v>63</v>
      </c>
    </row>
    <row r="57" spans="1:1" x14ac:dyDescent="0.55000000000000004">
      <c r="A57" s="4" t="s">
        <v>64</v>
      </c>
    </row>
    <row r="58" spans="1:1" x14ac:dyDescent="0.55000000000000004">
      <c r="A58" s="4" t="s">
        <v>65</v>
      </c>
    </row>
    <row r="59" spans="1:1" x14ac:dyDescent="0.55000000000000004">
      <c r="A59" s="4" t="s">
        <v>66</v>
      </c>
    </row>
    <row r="61" spans="1:1" x14ac:dyDescent="0.55000000000000004">
      <c r="A61" t="s">
        <v>67</v>
      </c>
    </row>
    <row r="63" spans="1:1" ht="23.1" x14ac:dyDescent="0.85">
      <c r="A63" s="5" t="s">
        <v>111</v>
      </c>
    </row>
    <row r="64" spans="1:1" x14ac:dyDescent="0.55000000000000004">
      <c r="A64" s="1"/>
    </row>
    <row r="65" spans="1:1" x14ac:dyDescent="0.55000000000000004">
      <c r="A65" s="1" t="s">
        <v>112</v>
      </c>
    </row>
    <row r="66" spans="1:1" x14ac:dyDescent="0.55000000000000004">
      <c r="A66" s="1" t="s">
        <v>113</v>
      </c>
    </row>
    <row r="67" spans="1:1" x14ac:dyDescent="0.55000000000000004">
      <c r="A67" s="1" t="s">
        <v>114</v>
      </c>
    </row>
    <row r="68" spans="1:1" x14ac:dyDescent="0.55000000000000004">
      <c r="A68" s="1" t="s">
        <v>115</v>
      </c>
    </row>
    <row r="69" spans="1:1" x14ac:dyDescent="0.55000000000000004">
      <c r="A69" s="1" t="s">
        <v>116</v>
      </c>
    </row>
    <row r="70" spans="1:1" x14ac:dyDescent="0.55000000000000004">
      <c r="A70" s="1" t="s">
        <v>117</v>
      </c>
    </row>
    <row r="71" spans="1:1" x14ac:dyDescent="0.55000000000000004">
      <c r="A71" s="1" t="s">
        <v>118</v>
      </c>
    </row>
    <row r="72" spans="1:1" x14ac:dyDescent="0.55000000000000004">
      <c r="A72" s="1" t="s">
        <v>119</v>
      </c>
    </row>
    <row r="74" spans="1:1" ht="23.1" x14ac:dyDescent="0.85">
      <c r="A74" s="5" t="s">
        <v>68</v>
      </c>
    </row>
    <row r="75" spans="1:1" x14ac:dyDescent="0.55000000000000004">
      <c r="A75" s="1"/>
    </row>
    <row r="76" spans="1:1" x14ac:dyDescent="0.55000000000000004">
      <c r="A76" s="1" t="s">
        <v>69</v>
      </c>
    </row>
    <row r="77" spans="1:1" x14ac:dyDescent="0.55000000000000004">
      <c r="A77" s="1" t="s">
        <v>70</v>
      </c>
    </row>
    <row r="78" spans="1:1" x14ac:dyDescent="0.55000000000000004">
      <c r="A78" s="1" t="s">
        <v>71</v>
      </c>
    </row>
    <row r="79" spans="1:1" x14ac:dyDescent="0.55000000000000004">
      <c r="A79" s="1" t="s">
        <v>72</v>
      </c>
    </row>
    <row r="80" spans="1:1" x14ac:dyDescent="0.55000000000000004">
      <c r="A80" s="1" t="s">
        <v>73</v>
      </c>
    </row>
    <row r="81" spans="1:1" x14ac:dyDescent="0.55000000000000004">
      <c r="A81" s="1" t="s">
        <v>74</v>
      </c>
    </row>
    <row r="82" spans="1:1" x14ac:dyDescent="0.55000000000000004">
      <c r="A82" s="1" t="s">
        <v>75</v>
      </c>
    </row>
    <row r="83" spans="1:1" x14ac:dyDescent="0.55000000000000004">
      <c r="A83" s="1" t="s">
        <v>76</v>
      </c>
    </row>
    <row r="85" spans="1:1" ht="23.1" x14ac:dyDescent="0.85">
      <c r="A85" s="5" t="s">
        <v>120</v>
      </c>
    </row>
    <row r="86" spans="1:1" x14ac:dyDescent="0.55000000000000004">
      <c r="A86" s="1"/>
    </row>
    <row r="87" spans="1:1" x14ac:dyDescent="0.55000000000000004">
      <c r="A87" s="1" t="s">
        <v>121</v>
      </c>
    </row>
    <row r="88" spans="1:1" x14ac:dyDescent="0.55000000000000004">
      <c r="A88" s="1" t="s">
        <v>122</v>
      </c>
    </row>
    <row r="89" spans="1:1" x14ac:dyDescent="0.55000000000000004">
      <c r="A89" s="1" t="s">
        <v>123</v>
      </c>
    </row>
    <row r="90" spans="1:1" x14ac:dyDescent="0.55000000000000004">
      <c r="A90" s="1" t="s">
        <v>124</v>
      </c>
    </row>
    <row r="91" spans="1:1" x14ac:dyDescent="0.55000000000000004">
      <c r="A91" s="1" t="s">
        <v>125</v>
      </c>
    </row>
    <row r="92" spans="1:1" x14ac:dyDescent="0.55000000000000004">
      <c r="A92" s="1" t="s">
        <v>126</v>
      </c>
    </row>
    <row r="93" spans="1:1" x14ac:dyDescent="0.55000000000000004">
      <c r="A93" s="1" t="s">
        <v>127</v>
      </c>
    </row>
    <row r="94" spans="1:1" x14ac:dyDescent="0.55000000000000004">
      <c r="A94" s="1" t="s">
        <v>128</v>
      </c>
    </row>
    <row r="96" spans="1:1" ht="23.1" x14ac:dyDescent="0.85">
      <c r="A96" s="5" t="s">
        <v>129</v>
      </c>
    </row>
    <row r="97" spans="1:1" x14ac:dyDescent="0.55000000000000004">
      <c r="A97" s="1"/>
    </row>
    <row r="98" spans="1:1" x14ac:dyDescent="0.55000000000000004">
      <c r="A98" s="1" t="s">
        <v>130</v>
      </c>
    </row>
    <row r="99" spans="1:1" x14ac:dyDescent="0.55000000000000004">
      <c r="A99" s="1" t="s">
        <v>131</v>
      </c>
    </row>
    <row r="100" spans="1:1" x14ac:dyDescent="0.55000000000000004">
      <c r="A100" s="1" t="s">
        <v>132</v>
      </c>
    </row>
    <row r="101" spans="1:1" x14ac:dyDescent="0.55000000000000004">
      <c r="A101" s="1" t="s">
        <v>133</v>
      </c>
    </row>
    <row r="102" spans="1:1" x14ac:dyDescent="0.55000000000000004">
      <c r="A102" s="1" t="s">
        <v>134</v>
      </c>
    </row>
    <row r="103" spans="1:1" x14ac:dyDescent="0.55000000000000004">
      <c r="A103" s="1" t="s">
        <v>135</v>
      </c>
    </row>
    <row r="104" spans="1:1" x14ac:dyDescent="0.55000000000000004">
      <c r="A104" s="1" t="s">
        <v>136</v>
      </c>
    </row>
    <row r="105" spans="1:1" x14ac:dyDescent="0.55000000000000004">
      <c r="A105" s="1" t="s">
        <v>137</v>
      </c>
    </row>
    <row r="107" spans="1:1" ht="23.1" x14ac:dyDescent="0.85">
      <c r="A107" s="5" t="s">
        <v>138</v>
      </c>
    </row>
    <row r="108" spans="1:1" x14ac:dyDescent="0.55000000000000004">
      <c r="A108" s="1"/>
    </row>
    <row r="109" spans="1:1" x14ac:dyDescent="0.55000000000000004">
      <c r="A109" s="1" t="s">
        <v>139</v>
      </c>
    </row>
    <row r="110" spans="1:1" x14ac:dyDescent="0.55000000000000004">
      <c r="A110" s="1" t="s">
        <v>140</v>
      </c>
    </row>
    <row r="111" spans="1:1" x14ac:dyDescent="0.55000000000000004">
      <c r="A111" s="1" t="s">
        <v>141</v>
      </c>
    </row>
    <row r="112" spans="1:1" x14ac:dyDescent="0.55000000000000004">
      <c r="A112" s="1" t="s">
        <v>142</v>
      </c>
    </row>
    <row r="113" spans="1:1" x14ac:dyDescent="0.55000000000000004">
      <c r="A113" s="1" t="s">
        <v>143</v>
      </c>
    </row>
    <row r="114" spans="1:1" x14ac:dyDescent="0.55000000000000004">
      <c r="A114" s="1" t="s">
        <v>144</v>
      </c>
    </row>
    <row r="115" spans="1:1" x14ac:dyDescent="0.55000000000000004">
      <c r="A115" s="1" t="s">
        <v>145</v>
      </c>
    </row>
    <row r="116" spans="1:1" x14ac:dyDescent="0.55000000000000004">
      <c r="A116" s="1" t="s">
        <v>146</v>
      </c>
    </row>
    <row r="118" spans="1:1" ht="23.1" x14ac:dyDescent="0.85">
      <c r="A118" s="5" t="s">
        <v>147</v>
      </c>
    </row>
    <row r="119" spans="1:1" x14ac:dyDescent="0.55000000000000004">
      <c r="A119" s="1"/>
    </row>
    <row r="120" spans="1:1" x14ac:dyDescent="0.55000000000000004">
      <c r="A120" s="1" t="s">
        <v>148</v>
      </c>
    </row>
    <row r="121" spans="1:1" x14ac:dyDescent="0.55000000000000004">
      <c r="A121" s="1" t="s">
        <v>149</v>
      </c>
    </row>
    <row r="122" spans="1:1" x14ac:dyDescent="0.55000000000000004">
      <c r="A122" s="1" t="s">
        <v>150</v>
      </c>
    </row>
    <row r="123" spans="1:1" x14ac:dyDescent="0.55000000000000004">
      <c r="A123" s="1" t="s">
        <v>151</v>
      </c>
    </row>
    <row r="124" spans="1:1" x14ac:dyDescent="0.55000000000000004">
      <c r="A124" s="1" t="s">
        <v>152</v>
      </c>
    </row>
    <row r="125" spans="1:1" x14ac:dyDescent="0.55000000000000004">
      <c r="A125" s="1" t="s">
        <v>153</v>
      </c>
    </row>
    <row r="126" spans="1:1" x14ac:dyDescent="0.55000000000000004">
      <c r="A126" s="1" t="s">
        <v>154</v>
      </c>
    </row>
    <row r="127" spans="1:1" x14ac:dyDescent="0.55000000000000004">
      <c r="A127" s="1" t="s">
        <v>155</v>
      </c>
    </row>
    <row r="129" spans="1:1" ht="23.1" x14ac:dyDescent="0.85">
      <c r="A129" s="5" t="s">
        <v>156</v>
      </c>
    </row>
    <row r="130" spans="1:1" x14ac:dyDescent="0.55000000000000004">
      <c r="A130" s="1"/>
    </row>
    <row r="131" spans="1:1" x14ac:dyDescent="0.55000000000000004">
      <c r="A131" s="1" t="s">
        <v>157</v>
      </c>
    </row>
    <row r="132" spans="1:1" x14ac:dyDescent="0.55000000000000004">
      <c r="A132" s="1" t="s">
        <v>158</v>
      </c>
    </row>
    <row r="133" spans="1:1" x14ac:dyDescent="0.55000000000000004">
      <c r="A133" s="1" t="s">
        <v>159</v>
      </c>
    </row>
    <row r="134" spans="1:1" x14ac:dyDescent="0.55000000000000004">
      <c r="A134" s="1" t="s">
        <v>160</v>
      </c>
    </row>
    <row r="135" spans="1:1" x14ac:dyDescent="0.55000000000000004">
      <c r="A135" s="1" t="s">
        <v>161</v>
      </c>
    </row>
    <row r="136" spans="1:1" x14ac:dyDescent="0.55000000000000004">
      <c r="A136" s="1" t="s">
        <v>162</v>
      </c>
    </row>
    <row r="137" spans="1:1" x14ac:dyDescent="0.55000000000000004">
      <c r="A137" s="1" t="s">
        <v>163</v>
      </c>
    </row>
    <row r="138" spans="1:1" x14ac:dyDescent="0.55000000000000004">
      <c r="A138" s="1" t="s">
        <v>164</v>
      </c>
    </row>
    <row r="140" spans="1:1" ht="23.1" x14ac:dyDescent="0.85">
      <c r="A140" s="5" t="s">
        <v>165</v>
      </c>
    </row>
    <row r="141" spans="1:1" x14ac:dyDescent="0.55000000000000004">
      <c r="A141" s="1"/>
    </row>
    <row r="142" spans="1:1" x14ac:dyDescent="0.55000000000000004">
      <c r="A142" s="1" t="s">
        <v>166</v>
      </c>
    </row>
    <row r="143" spans="1:1" x14ac:dyDescent="0.55000000000000004">
      <c r="A143" s="1" t="s">
        <v>167</v>
      </c>
    </row>
    <row r="144" spans="1:1" x14ac:dyDescent="0.55000000000000004">
      <c r="A144" s="1" t="s">
        <v>168</v>
      </c>
    </row>
    <row r="145" spans="1:1" x14ac:dyDescent="0.55000000000000004">
      <c r="A145" s="1" t="s">
        <v>169</v>
      </c>
    </row>
    <row r="146" spans="1:1" x14ac:dyDescent="0.55000000000000004">
      <c r="A146" s="1" t="s">
        <v>170</v>
      </c>
    </row>
    <row r="147" spans="1:1" x14ac:dyDescent="0.55000000000000004">
      <c r="A147" s="1" t="s">
        <v>171</v>
      </c>
    </row>
    <row r="148" spans="1:1" x14ac:dyDescent="0.55000000000000004">
      <c r="A148" s="1" t="s">
        <v>172</v>
      </c>
    </row>
    <row r="149" spans="1:1" x14ac:dyDescent="0.55000000000000004">
      <c r="A149" s="1" t="s">
        <v>173</v>
      </c>
    </row>
    <row r="151" spans="1:1" ht="23.1" x14ac:dyDescent="0.85">
      <c r="A151" s="5" t="s">
        <v>174</v>
      </c>
    </row>
    <row r="152" spans="1:1" x14ac:dyDescent="0.55000000000000004">
      <c r="A152" s="1"/>
    </row>
    <row r="153" spans="1:1" x14ac:dyDescent="0.55000000000000004">
      <c r="A153" s="1" t="s">
        <v>175</v>
      </c>
    </row>
    <row r="154" spans="1:1" x14ac:dyDescent="0.55000000000000004">
      <c r="A154" s="1" t="s">
        <v>176</v>
      </c>
    </row>
    <row r="155" spans="1:1" x14ac:dyDescent="0.55000000000000004">
      <c r="A155" s="1" t="s">
        <v>177</v>
      </c>
    </row>
    <row r="156" spans="1:1" x14ac:dyDescent="0.55000000000000004">
      <c r="A156" s="1" t="s">
        <v>178</v>
      </c>
    </row>
    <row r="157" spans="1:1" x14ac:dyDescent="0.55000000000000004">
      <c r="A157" s="1" t="s">
        <v>179</v>
      </c>
    </row>
    <row r="158" spans="1:1" x14ac:dyDescent="0.55000000000000004">
      <c r="A158" s="1" t="s">
        <v>180</v>
      </c>
    </row>
    <row r="159" spans="1:1" x14ac:dyDescent="0.55000000000000004">
      <c r="A159" s="1" t="s">
        <v>181</v>
      </c>
    </row>
    <row r="160" spans="1:1" x14ac:dyDescent="0.55000000000000004">
      <c r="A160" s="1" t="s">
        <v>182</v>
      </c>
    </row>
    <row r="162" spans="1:1" ht="23.1" x14ac:dyDescent="0.85">
      <c r="A162" s="5" t="s">
        <v>183</v>
      </c>
    </row>
    <row r="163" spans="1:1" x14ac:dyDescent="0.55000000000000004">
      <c r="A163" s="1"/>
    </row>
    <row r="164" spans="1:1" x14ac:dyDescent="0.55000000000000004">
      <c r="A164" s="1" t="s">
        <v>184</v>
      </c>
    </row>
    <row r="165" spans="1:1" x14ac:dyDescent="0.55000000000000004">
      <c r="A165" s="1" t="s">
        <v>185</v>
      </c>
    </row>
    <row r="166" spans="1:1" x14ac:dyDescent="0.55000000000000004">
      <c r="A166" s="1" t="s">
        <v>186</v>
      </c>
    </row>
    <row r="167" spans="1:1" x14ac:dyDescent="0.55000000000000004">
      <c r="A167" s="1" t="s">
        <v>187</v>
      </c>
    </row>
    <row r="168" spans="1:1" x14ac:dyDescent="0.55000000000000004">
      <c r="A168" s="1" t="s">
        <v>188</v>
      </c>
    </row>
    <row r="169" spans="1:1" x14ac:dyDescent="0.55000000000000004">
      <c r="A169" s="1" t="s">
        <v>189</v>
      </c>
    </row>
    <row r="170" spans="1:1" x14ac:dyDescent="0.55000000000000004">
      <c r="A170" s="1" t="s">
        <v>190</v>
      </c>
    </row>
    <row r="171" spans="1:1" x14ac:dyDescent="0.55000000000000004">
      <c r="A171" s="1" t="s">
        <v>191</v>
      </c>
    </row>
    <row r="173" spans="1:1" ht="23.1" x14ac:dyDescent="0.85">
      <c r="A173" s="5" t="s">
        <v>192</v>
      </c>
    </row>
    <row r="174" spans="1:1" x14ac:dyDescent="0.55000000000000004">
      <c r="A174" s="1"/>
    </row>
    <row r="175" spans="1:1" x14ac:dyDescent="0.55000000000000004">
      <c r="A175" s="1" t="s">
        <v>193</v>
      </c>
    </row>
    <row r="176" spans="1:1" x14ac:dyDescent="0.55000000000000004">
      <c r="A176" s="1" t="s">
        <v>194</v>
      </c>
    </row>
    <row r="177" spans="1:1" x14ac:dyDescent="0.55000000000000004">
      <c r="A177" s="1" t="s">
        <v>195</v>
      </c>
    </row>
    <row r="178" spans="1:1" x14ac:dyDescent="0.55000000000000004">
      <c r="A178" s="1" t="s">
        <v>196</v>
      </c>
    </row>
    <row r="179" spans="1:1" x14ac:dyDescent="0.55000000000000004">
      <c r="A179" s="1" t="s">
        <v>197</v>
      </c>
    </row>
    <row r="180" spans="1:1" x14ac:dyDescent="0.55000000000000004">
      <c r="A180" s="1" t="s">
        <v>198</v>
      </c>
    </row>
    <row r="181" spans="1:1" x14ac:dyDescent="0.55000000000000004">
      <c r="A181" s="1" t="s">
        <v>199</v>
      </c>
    </row>
    <row r="182" spans="1:1" x14ac:dyDescent="0.55000000000000004">
      <c r="A182" s="1" t="s">
        <v>200</v>
      </c>
    </row>
    <row r="184" spans="1:1" ht="23.1" x14ac:dyDescent="0.85">
      <c r="A184" s="5" t="s">
        <v>201</v>
      </c>
    </row>
    <row r="185" spans="1:1" x14ac:dyDescent="0.55000000000000004">
      <c r="A185" s="1"/>
    </row>
    <row r="186" spans="1:1" x14ac:dyDescent="0.55000000000000004">
      <c r="A186" s="1" t="s">
        <v>202</v>
      </c>
    </row>
    <row r="187" spans="1:1" x14ac:dyDescent="0.55000000000000004">
      <c r="A187" s="1" t="s">
        <v>203</v>
      </c>
    </row>
    <row r="188" spans="1:1" x14ac:dyDescent="0.55000000000000004">
      <c r="A188" s="1" t="s">
        <v>204</v>
      </c>
    </row>
    <row r="189" spans="1:1" x14ac:dyDescent="0.55000000000000004">
      <c r="A189" s="1" t="s">
        <v>205</v>
      </c>
    </row>
    <row r="190" spans="1:1" x14ac:dyDescent="0.55000000000000004">
      <c r="A190" s="1" t="s">
        <v>206</v>
      </c>
    </row>
    <row r="191" spans="1:1" x14ac:dyDescent="0.55000000000000004">
      <c r="A191" s="1" t="s">
        <v>207</v>
      </c>
    </row>
    <row r="192" spans="1:1" x14ac:dyDescent="0.55000000000000004">
      <c r="A192" s="1" t="s">
        <v>208</v>
      </c>
    </row>
    <row r="193" spans="1:1" x14ac:dyDescent="0.55000000000000004">
      <c r="A193" s="1" t="s">
        <v>209</v>
      </c>
    </row>
    <row r="195" spans="1:1" ht="23.1" x14ac:dyDescent="0.85">
      <c r="A195" s="5" t="s">
        <v>210</v>
      </c>
    </row>
    <row r="196" spans="1:1" x14ac:dyDescent="0.55000000000000004">
      <c r="A196" s="1"/>
    </row>
    <row r="197" spans="1:1" x14ac:dyDescent="0.55000000000000004">
      <c r="A197" s="1" t="s">
        <v>211</v>
      </c>
    </row>
    <row r="198" spans="1:1" x14ac:dyDescent="0.55000000000000004">
      <c r="A198" s="1" t="s">
        <v>212</v>
      </c>
    </row>
    <row r="199" spans="1:1" x14ac:dyDescent="0.55000000000000004">
      <c r="A199" s="1" t="s">
        <v>213</v>
      </c>
    </row>
    <row r="200" spans="1:1" x14ac:dyDescent="0.55000000000000004">
      <c r="A200" s="1" t="s">
        <v>214</v>
      </c>
    </row>
    <row r="201" spans="1:1" x14ac:dyDescent="0.55000000000000004">
      <c r="A201" s="1" t="s">
        <v>215</v>
      </c>
    </row>
    <row r="202" spans="1:1" x14ac:dyDescent="0.55000000000000004">
      <c r="A202" s="1" t="s">
        <v>216</v>
      </c>
    </row>
    <row r="203" spans="1:1" x14ac:dyDescent="0.55000000000000004">
      <c r="A203" s="1" t="s">
        <v>217</v>
      </c>
    </row>
    <row r="204" spans="1:1" x14ac:dyDescent="0.55000000000000004">
      <c r="A204" s="1" t="s">
        <v>218</v>
      </c>
    </row>
    <row r="206" spans="1:1" ht="23.1" x14ac:dyDescent="0.85">
      <c r="A206" s="5" t="s">
        <v>219</v>
      </c>
    </row>
    <row r="207" spans="1:1" x14ac:dyDescent="0.55000000000000004">
      <c r="A207" s="1"/>
    </row>
    <row r="208" spans="1:1" x14ac:dyDescent="0.55000000000000004">
      <c r="A208" s="1" t="s">
        <v>220</v>
      </c>
    </row>
    <row r="209" spans="1:1" x14ac:dyDescent="0.55000000000000004">
      <c r="A209" s="1" t="s">
        <v>221</v>
      </c>
    </row>
    <row r="210" spans="1:1" x14ac:dyDescent="0.55000000000000004">
      <c r="A210" s="1" t="s">
        <v>222</v>
      </c>
    </row>
    <row r="211" spans="1:1" x14ac:dyDescent="0.55000000000000004">
      <c r="A211" s="1" t="s">
        <v>223</v>
      </c>
    </row>
    <row r="212" spans="1:1" x14ac:dyDescent="0.55000000000000004">
      <c r="A212" s="1" t="s">
        <v>224</v>
      </c>
    </row>
    <row r="213" spans="1:1" x14ac:dyDescent="0.55000000000000004">
      <c r="A213" s="1" t="s">
        <v>225</v>
      </c>
    </row>
    <row r="214" spans="1:1" x14ac:dyDescent="0.55000000000000004">
      <c r="A214" s="1" t="s">
        <v>226</v>
      </c>
    </row>
    <row r="215" spans="1:1" x14ac:dyDescent="0.55000000000000004">
      <c r="A215" s="1" t="s">
        <v>227</v>
      </c>
    </row>
    <row r="217" spans="1:1" ht="23.1" x14ac:dyDescent="0.85">
      <c r="A217" s="5" t="s">
        <v>228</v>
      </c>
    </row>
    <row r="218" spans="1:1" x14ac:dyDescent="0.55000000000000004">
      <c r="A218" s="1"/>
    </row>
    <row r="219" spans="1:1" x14ac:dyDescent="0.55000000000000004">
      <c r="A219" s="1" t="s">
        <v>229</v>
      </c>
    </row>
    <row r="220" spans="1:1" x14ac:dyDescent="0.55000000000000004">
      <c r="A220" s="1" t="s">
        <v>230</v>
      </c>
    </row>
    <row r="221" spans="1:1" x14ac:dyDescent="0.55000000000000004">
      <c r="A221" s="1" t="s">
        <v>231</v>
      </c>
    </row>
    <row r="222" spans="1:1" x14ac:dyDescent="0.55000000000000004">
      <c r="A222" s="1" t="s">
        <v>232</v>
      </c>
    </row>
    <row r="223" spans="1:1" x14ac:dyDescent="0.55000000000000004">
      <c r="A223" s="1" t="s">
        <v>233</v>
      </c>
    </row>
    <row r="224" spans="1:1" x14ac:dyDescent="0.55000000000000004">
      <c r="A224" s="1" t="s">
        <v>234</v>
      </c>
    </row>
    <row r="225" spans="1:1" x14ac:dyDescent="0.55000000000000004">
      <c r="A225" s="1" t="s">
        <v>235</v>
      </c>
    </row>
    <row r="226" spans="1:1" x14ac:dyDescent="0.55000000000000004">
      <c r="A226" s="1" t="s">
        <v>236</v>
      </c>
    </row>
    <row r="228" spans="1:1" ht="23.1" x14ac:dyDescent="0.85">
      <c r="A228" s="5" t="s">
        <v>237</v>
      </c>
    </row>
    <row r="229" spans="1:1" x14ac:dyDescent="0.55000000000000004">
      <c r="A229" s="1"/>
    </row>
    <row r="230" spans="1:1" x14ac:dyDescent="0.55000000000000004">
      <c r="A230" s="1" t="s">
        <v>238</v>
      </c>
    </row>
    <row r="231" spans="1:1" x14ac:dyDescent="0.55000000000000004">
      <c r="A231" s="1" t="s">
        <v>239</v>
      </c>
    </row>
    <row r="232" spans="1:1" x14ac:dyDescent="0.55000000000000004">
      <c r="A232" s="1" t="s">
        <v>240</v>
      </c>
    </row>
    <row r="233" spans="1:1" x14ac:dyDescent="0.55000000000000004">
      <c r="A233" s="1" t="s">
        <v>241</v>
      </c>
    </row>
    <row r="234" spans="1:1" x14ac:dyDescent="0.55000000000000004">
      <c r="A234" s="1" t="s">
        <v>242</v>
      </c>
    </row>
    <row r="235" spans="1:1" x14ac:dyDescent="0.55000000000000004">
      <c r="A235" s="1" t="s">
        <v>243</v>
      </c>
    </row>
    <row r="236" spans="1:1" x14ac:dyDescent="0.55000000000000004">
      <c r="A236" s="1" t="s">
        <v>244</v>
      </c>
    </row>
    <row r="237" spans="1:1" x14ac:dyDescent="0.55000000000000004">
      <c r="A237" s="1" t="s">
        <v>245</v>
      </c>
    </row>
    <row r="239" spans="1:1" ht="23.1" x14ac:dyDescent="0.85">
      <c r="A239" s="5" t="s">
        <v>246</v>
      </c>
    </row>
    <row r="240" spans="1:1" x14ac:dyDescent="0.55000000000000004">
      <c r="A240" s="1"/>
    </row>
    <row r="241" spans="1:1" x14ac:dyDescent="0.55000000000000004">
      <c r="A241" s="1" t="s">
        <v>247</v>
      </c>
    </row>
    <row r="242" spans="1:1" x14ac:dyDescent="0.55000000000000004">
      <c r="A242" s="1" t="s">
        <v>248</v>
      </c>
    </row>
    <row r="243" spans="1:1" x14ac:dyDescent="0.55000000000000004">
      <c r="A243" s="1" t="s">
        <v>249</v>
      </c>
    </row>
    <row r="244" spans="1:1" x14ac:dyDescent="0.55000000000000004">
      <c r="A244" s="1" t="s">
        <v>250</v>
      </c>
    </row>
    <row r="245" spans="1:1" x14ac:dyDescent="0.55000000000000004">
      <c r="A245" s="1" t="s">
        <v>251</v>
      </c>
    </row>
    <row r="246" spans="1:1" x14ac:dyDescent="0.55000000000000004">
      <c r="A246" s="1" t="s">
        <v>252</v>
      </c>
    </row>
    <row r="247" spans="1:1" x14ac:dyDescent="0.55000000000000004">
      <c r="A247" s="1" t="s">
        <v>253</v>
      </c>
    </row>
    <row r="248" spans="1:1" x14ac:dyDescent="0.55000000000000004">
      <c r="A248" s="1" t="s">
        <v>254</v>
      </c>
    </row>
    <row r="250" spans="1:1" ht="23.1" x14ac:dyDescent="0.85">
      <c r="A250" s="5" t="s">
        <v>255</v>
      </c>
    </row>
    <row r="251" spans="1:1" x14ac:dyDescent="0.55000000000000004">
      <c r="A251" s="1"/>
    </row>
    <row r="252" spans="1:1" x14ac:dyDescent="0.55000000000000004">
      <c r="A252" s="1" t="s">
        <v>256</v>
      </c>
    </row>
    <row r="253" spans="1:1" x14ac:dyDescent="0.55000000000000004">
      <c r="A253" s="1" t="s">
        <v>257</v>
      </c>
    </row>
    <row r="254" spans="1:1" x14ac:dyDescent="0.55000000000000004">
      <c r="A254" s="1" t="s">
        <v>258</v>
      </c>
    </row>
    <row r="255" spans="1:1" x14ac:dyDescent="0.55000000000000004">
      <c r="A255" s="1" t="s">
        <v>259</v>
      </c>
    </row>
    <row r="256" spans="1:1" x14ac:dyDescent="0.55000000000000004">
      <c r="A256" s="1" t="s">
        <v>260</v>
      </c>
    </row>
    <row r="257" spans="1:1" x14ac:dyDescent="0.55000000000000004">
      <c r="A257" s="1" t="s">
        <v>261</v>
      </c>
    </row>
    <row r="258" spans="1:1" x14ac:dyDescent="0.55000000000000004">
      <c r="A258" s="1" t="s">
        <v>262</v>
      </c>
    </row>
    <row r="259" spans="1:1" x14ac:dyDescent="0.55000000000000004">
      <c r="A259" s="1" t="s">
        <v>263</v>
      </c>
    </row>
    <row r="261" spans="1:1" ht="23.1" x14ac:dyDescent="0.85">
      <c r="A261" s="5" t="s">
        <v>264</v>
      </c>
    </row>
    <row r="262" spans="1:1" x14ac:dyDescent="0.55000000000000004">
      <c r="A262" s="1"/>
    </row>
    <row r="263" spans="1:1" x14ac:dyDescent="0.55000000000000004">
      <c r="A263" s="1" t="s">
        <v>265</v>
      </c>
    </row>
    <row r="264" spans="1:1" x14ac:dyDescent="0.55000000000000004">
      <c r="A264" s="1" t="s">
        <v>266</v>
      </c>
    </row>
    <row r="265" spans="1:1" x14ac:dyDescent="0.55000000000000004">
      <c r="A265" s="1" t="s">
        <v>267</v>
      </c>
    </row>
    <row r="266" spans="1:1" x14ac:dyDescent="0.55000000000000004">
      <c r="A266" s="1" t="s">
        <v>268</v>
      </c>
    </row>
    <row r="267" spans="1:1" x14ac:dyDescent="0.55000000000000004">
      <c r="A267" s="1" t="s">
        <v>269</v>
      </c>
    </row>
    <row r="268" spans="1:1" x14ac:dyDescent="0.55000000000000004">
      <c r="A268" s="1" t="s">
        <v>270</v>
      </c>
    </row>
    <row r="269" spans="1:1" x14ac:dyDescent="0.55000000000000004">
      <c r="A269" s="1" t="s">
        <v>271</v>
      </c>
    </row>
    <row r="270" spans="1:1" x14ac:dyDescent="0.55000000000000004">
      <c r="A270" s="1" t="s">
        <v>272</v>
      </c>
    </row>
    <row r="272" spans="1:1" ht="23.1" x14ac:dyDescent="0.85">
      <c r="A272" s="5" t="s">
        <v>273</v>
      </c>
    </row>
    <row r="273" spans="1:1" x14ac:dyDescent="0.55000000000000004">
      <c r="A273" s="1"/>
    </row>
    <row r="274" spans="1:1" x14ac:dyDescent="0.55000000000000004">
      <c r="A274" s="1" t="s">
        <v>274</v>
      </c>
    </row>
    <row r="275" spans="1:1" x14ac:dyDescent="0.55000000000000004">
      <c r="A275" s="1" t="s">
        <v>275</v>
      </c>
    </row>
    <row r="276" spans="1:1" x14ac:dyDescent="0.55000000000000004">
      <c r="A276" s="1" t="s">
        <v>276</v>
      </c>
    </row>
    <row r="277" spans="1:1" x14ac:dyDescent="0.55000000000000004">
      <c r="A277" s="1" t="s">
        <v>277</v>
      </c>
    </row>
    <row r="278" spans="1:1" x14ac:dyDescent="0.55000000000000004">
      <c r="A278" s="1" t="s">
        <v>260</v>
      </c>
    </row>
    <row r="279" spans="1:1" x14ac:dyDescent="0.55000000000000004">
      <c r="A279" s="1" t="s">
        <v>278</v>
      </c>
    </row>
    <row r="280" spans="1:1" x14ac:dyDescent="0.55000000000000004">
      <c r="A280" s="1" t="s">
        <v>279</v>
      </c>
    </row>
    <row r="281" spans="1:1" x14ac:dyDescent="0.55000000000000004">
      <c r="A281" s="1" t="s">
        <v>280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73"/>
  <sheetViews>
    <sheetView tabSelected="1" zoomScaleNormal="100" workbookViewId="0">
      <pane xSplit="3" ySplit="3" topLeftCell="E4" activePane="bottomRight" state="frozen"/>
      <selection pane="topRight" activeCell="D1" sqref="D1"/>
      <selection pane="bottomLeft" activeCell="A4" sqref="A4"/>
      <selection pane="bottomRight" activeCell="G23" sqref="G23"/>
    </sheetView>
  </sheetViews>
  <sheetFormatPr defaultRowHeight="14.4" x14ac:dyDescent="0.55000000000000004"/>
  <cols>
    <col min="1" max="1" width="14.578125" bestFit="1" customWidth="1"/>
    <col min="2" max="2" width="7.68359375" bestFit="1" customWidth="1"/>
    <col min="3" max="3" width="21" bestFit="1" customWidth="1"/>
    <col min="4" max="4" width="21.578125" bestFit="1" customWidth="1"/>
    <col min="5" max="5" width="10.83984375" bestFit="1" customWidth="1"/>
    <col min="6" max="6" width="19.1015625" bestFit="1" customWidth="1"/>
    <col min="7" max="7" width="19.1015625" customWidth="1"/>
    <col min="8" max="31" width="10.83984375" customWidth="1"/>
    <col min="32" max="32" width="15.26171875" bestFit="1" customWidth="1"/>
    <col min="33" max="35" width="15.26171875" customWidth="1"/>
    <col min="36" max="36" width="14.26171875" bestFit="1" customWidth="1"/>
    <col min="37" max="39" width="14.26171875" customWidth="1"/>
    <col min="40" max="40" width="24.41796875" bestFit="1" customWidth="1"/>
    <col min="41" max="41" width="12.83984375" bestFit="1" customWidth="1"/>
    <col min="42" max="42" width="17.68359375" bestFit="1" customWidth="1"/>
    <col min="43" max="44" width="13.15625" bestFit="1" customWidth="1"/>
    <col min="45" max="45" width="8.83984375" bestFit="1" customWidth="1"/>
    <col min="46" max="46" width="10" bestFit="1" customWidth="1"/>
    <col min="47" max="47" width="20.83984375" bestFit="1" customWidth="1"/>
    <col min="48" max="48" width="22.26171875" bestFit="1" customWidth="1"/>
    <col min="49" max="49" width="18" customWidth="1"/>
    <col min="50" max="53" width="14.578125" customWidth="1"/>
    <col min="54" max="54" width="19" customWidth="1"/>
    <col min="55" max="55" width="20" customWidth="1"/>
    <col min="56" max="56" width="19.15625" customWidth="1"/>
    <col min="57" max="57" width="25.41796875" customWidth="1"/>
    <col min="58" max="58" width="21.578125" customWidth="1"/>
    <col min="59" max="59" width="24.41796875" customWidth="1"/>
    <col min="60" max="60" width="21" bestFit="1" customWidth="1"/>
    <col min="61" max="61" width="24.26171875" bestFit="1" customWidth="1"/>
    <col min="62" max="62" width="19.41796875" bestFit="1" customWidth="1"/>
    <col min="63" max="63" width="14.578125" bestFit="1" customWidth="1"/>
    <col min="64" max="64" width="20.26171875" customWidth="1"/>
    <col min="65" max="68" width="20.41796875" customWidth="1"/>
    <col min="69" max="69" width="16.83984375" bestFit="1" customWidth="1"/>
    <col min="70" max="72" width="16.83984375" customWidth="1"/>
    <col min="73" max="73" width="17.15625" bestFit="1" customWidth="1"/>
    <col min="74" max="74" width="18.578125" bestFit="1" customWidth="1"/>
    <col min="75" max="75" width="14.578125" customWidth="1"/>
    <col min="76" max="76" width="17.26171875" bestFit="1" customWidth="1"/>
    <col min="77" max="77" width="13.41796875" bestFit="1" customWidth="1"/>
    <col min="78" max="78" width="10.26171875" bestFit="1" customWidth="1"/>
    <col min="79" max="79" width="19.41796875" bestFit="1" customWidth="1"/>
    <col min="80" max="80" width="15.83984375" bestFit="1" customWidth="1"/>
    <col min="81" max="81" width="15.26171875" bestFit="1" customWidth="1"/>
    <col min="82" max="82" width="15.41796875" bestFit="1" customWidth="1"/>
    <col min="83" max="83" width="12.26171875" customWidth="1"/>
    <col min="84" max="84" width="15.15625" customWidth="1"/>
    <col min="85" max="85" width="17.68359375" customWidth="1"/>
  </cols>
  <sheetData>
    <row r="1" spans="1:88" x14ac:dyDescent="0.55000000000000004">
      <c r="A1" s="4" t="s">
        <v>78</v>
      </c>
      <c r="J1" t="s">
        <v>404</v>
      </c>
      <c r="K1" t="s">
        <v>404</v>
      </c>
      <c r="L1" t="s">
        <v>404</v>
      </c>
      <c r="M1" t="s">
        <v>404</v>
      </c>
      <c r="N1" s="17" t="s">
        <v>415</v>
      </c>
      <c r="O1" s="17" t="s">
        <v>415</v>
      </c>
      <c r="P1" s="17" t="s">
        <v>415</v>
      </c>
      <c r="Q1" t="s">
        <v>406</v>
      </c>
      <c r="R1" t="s">
        <v>406</v>
      </c>
      <c r="S1" t="s">
        <v>406</v>
      </c>
      <c r="T1" t="s">
        <v>406</v>
      </c>
      <c r="U1" t="s">
        <v>405</v>
      </c>
      <c r="V1" t="s">
        <v>405</v>
      </c>
      <c r="W1" t="s">
        <v>405</v>
      </c>
      <c r="X1" t="s">
        <v>405</v>
      </c>
      <c r="Y1" s="17" t="s">
        <v>403</v>
      </c>
      <c r="Z1" s="17" t="s">
        <v>403</v>
      </c>
      <c r="AA1" s="17" t="s">
        <v>403</v>
      </c>
      <c r="AB1" t="s">
        <v>407</v>
      </c>
      <c r="AC1" t="s">
        <v>407</v>
      </c>
      <c r="AD1" t="s">
        <v>407</v>
      </c>
      <c r="AE1" t="s">
        <v>407</v>
      </c>
      <c r="AF1" t="s">
        <v>404</v>
      </c>
      <c r="AG1" t="s">
        <v>405</v>
      </c>
      <c r="AH1" t="s">
        <v>406</v>
      </c>
      <c r="AI1" t="s">
        <v>407</v>
      </c>
      <c r="AJ1" t="s">
        <v>404</v>
      </c>
      <c r="AK1" t="s">
        <v>405</v>
      </c>
      <c r="AL1" t="s">
        <v>406</v>
      </c>
      <c r="AM1" t="s">
        <v>407</v>
      </c>
      <c r="AW1" s="4"/>
      <c r="AX1" t="s">
        <v>404</v>
      </c>
      <c r="AY1" t="s">
        <v>405</v>
      </c>
      <c r="AZ1" t="s">
        <v>406</v>
      </c>
      <c r="BA1" t="s">
        <v>407</v>
      </c>
      <c r="BM1" t="s">
        <v>404</v>
      </c>
      <c r="BN1" t="s">
        <v>405</v>
      </c>
      <c r="BO1" t="s">
        <v>406</v>
      </c>
      <c r="BP1" t="s">
        <v>407</v>
      </c>
      <c r="BQ1" t="s">
        <v>404</v>
      </c>
      <c r="BR1" t="s">
        <v>405</v>
      </c>
      <c r="BS1" t="s">
        <v>406</v>
      </c>
      <c r="BT1" t="s">
        <v>407</v>
      </c>
    </row>
    <row r="2" spans="1:88" x14ac:dyDescent="0.55000000000000004">
      <c r="B2" t="s">
        <v>389</v>
      </c>
      <c r="C2" s="4" t="s">
        <v>387</v>
      </c>
      <c r="D2" t="s">
        <v>387</v>
      </c>
      <c r="E2" t="s">
        <v>347</v>
      </c>
      <c r="J2" t="s">
        <v>350</v>
      </c>
      <c r="K2" t="s">
        <v>350</v>
      </c>
      <c r="L2" t="s">
        <v>350</v>
      </c>
      <c r="M2" t="s">
        <v>350</v>
      </c>
      <c r="N2" t="s">
        <v>350</v>
      </c>
      <c r="O2" t="s">
        <v>350</v>
      </c>
      <c r="P2" t="s">
        <v>350</v>
      </c>
      <c r="Q2" t="s">
        <v>350</v>
      </c>
      <c r="R2" t="s">
        <v>350</v>
      </c>
      <c r="S2" t="s">
        <v>350</v>
      </c>
      <c r="T2" t="s">
        <v>350</v>
      </c>
      <c r="U2" t="s">
        <v>350</v>
      </c>
      <c r="V2" t="s">
        <v>350</v>
      </c>
      <c r="W2" t="s">
        <v>350</v>
      </c>
      <c r="X2" t="s">
        <v>350</v>
      </c>
      <c r="Y2" t="s">
        <v>350</v>
      </c>
      <c r="Z2" t="s">
        <v>350</v>
      </c>
      <c r="AA2" t="s">
        <v>350</v>
      </c>
      <c r="AB2" t="s">
        <v>350</v>
      </c>
      <c r="AC2" t="s">
        <v>350</v>
      </c>
      <c r="AD2" t="s">
        <v>350</v>
      </c>
      <c r="AE2" t="s">
        <v>350</v>
      </c>
      <c r="AF2" t="s">
        <v>350</v>
      </c>
      <c r="AG2" t="s">
        <v>350</v>
      </c>
      <c r="AH2" t="s">
        <v>350</v>
      </c>
      <c r="AI2" t="s">
        <v>350</v>
      </c>
      <c r="AJ2" s="15" t="s">
        <v>393</v>
      </c>
      <c r="AK2" s="15" t="s">
        <v>393</v>
      </c>
      <c r="AL2" s="15" t="s">
        <v>393</v>
      </c>
      <c r="AM2" s="15" t="s">
        <v>393</v>
      </c>
      <c r="AN2" s="7" t="s">
        <v>334</v>
      </c>
      <c r="AO2" t="s">
        <v>334</v>
      </c>
      <c r="AP2" t="s">
        <v>335</v>
      </c>
      <c r="AQ2" t="s">
        <v>386</v>
      </c>
      <c r="AR2" t="s">
        <v>334</v>
      </c>
      <c r="AS2" t="s">
        <v>343</v>
      </c>
      <c r="AT2" t="s">
        <v>334</v>
      </c>
      <c r="AU2" t="s">
        <v>339</v>
      </c>
      <c r="AV2" t="s">
        <v>339</v>
      </c>
      <c r="AW2" s="4" t="s">
        <v>282</v>
      </c>
      <c r="AX2" s="4" t="s">
        <v>395</v>
      </c>
      <c r="AY2" s="4" t="s">
        <v>395</v>
      </c>
      <c r="AZ2" s="4" t="s">
        <v>395</v>
      </c>
      <c r="BA2" s="4" t="s">
        <v>395</v>
      </c>
      <c r="BB2" t="s">
        <v>282</v>
      </c>
      <c r="BC2" t="s">
        <v>282</v>
      </c>
      <c r="BD2" t="s">
        <v>282</v>
      </c>
      <c r="BE2" t="s">
        <v>282</v>
      </c>
      <c r="BF2" t="s">
        <v>282</v>
      </c>
      <c r="BG2" t="s">
        <v>282</v>
      </c>
      <c r="BH2" t="s">
        <v>334</v>
      </c>
      <c r="BI2" t="s">
        <v>334</v>
      </c>
      <c r="BJ2" t="s">
        <v>334</v>
      </c>
      <c r="BK2" t="s">
        <v>361</v>
      </c>
      <c r="BL2" s="4" t="s">
        <v>292</v>
      </c>
      <c r="BM2" s="4" t="s">
        <v>398</v>
      </c>
      <c r="BN2" t="s">
        <v>399</v>
      </c>
      <c r="BO2" s="4"/>
      <c r="BP2" s="4"/>
      <c r="BQ2" s="4" t="s">
        <v>402</v>
      </c>
      <c r="BR2" s="4"/>
      <c r="BS2" s="4"/>
      <c r="BT2" s="4"/>
      <c r="BU2" s="7" t="s">
        <v>388</v>
      </c>
      <c r="BV2" t="s">
        <v>388</v>
      </c>
      <c r="BW2" t="s">
        <v>388</v>
      </c>
      <c r="BX2" t="s">
        <v>388</v>
      </c>
      <c r="BY2" t="s">
        <v>388</v>
      </c>
      <c r="BZ2" t="s">
        <v>388</v>
      </c>
      <c r="CA2" t="s">
        <v>386</v>
      </c>
      <c r="CB2" t="s">
        <v>386</v>
      </c>
      <c r="CC2" t="s">
        <v>386</v>
      </c>
      <c r="CD2" t="s">
        <v>386</v>
      </c>
      <c r="CE2" t="s">
        <v>386</v>
      </c>
      <c r="CF2" t="s">
        <v>386</v>
      </c>
    </row>
    <row r="3" spans="1:88" x14ac:dyDescent="0.55000000000000004">
      <c r="A3" t="s">
        <v>32</v>
      </c>
      <c r="B3" t="s">
        <v>93</v>
      </c>
      <c r="C3" s="4" t="s">
        <v>374</v>
      </c>
      <c r="D3" t="s">
        <v>390</v>
      </c>
      <c r="E3" t="s">
        <v>344</v>
      </c>
      <c r="F3" t="s">
        <v>416</v>
      </c>
      <c r="J3" t="s">
        <v>408</v>
      </c>
      <c r="K3" t="s">
        <v>409</v>
      </c>
      <c r="L3" t="s">
        <v>410</v>
      </c>
      <c r="M3" t="s">
        <v>411</v>
      </c>
      <c r="N3" t="s">
        <v>412</v>
      </c>
      <c r="O3" t="s">
        <v>413</v>
      </c>
      <c r="P3" t="s">
        <v>414</v>
      </c>
      <c r="Q3" t="s">
        <v>408</v>
      </c>
      <c r="R3" t="s">
        <v>409</v>
      </c>
      <c r="S3" t="s">
        <v>410</v>
      </c>
      <c r="T3" t="s">
        <v>411</v>
      </c>
      <c r="U3" t="s">
        <v>408</v>
      </c>
      <c r="V3" t="s">
        <v>409</v>
      </c>
      <c r="W3" t="s">
        <v>410</v>
      </c>
      <c r="X3" t="s">
        <v>411</v>
      </c>
      <c r="Y3" t="s">
        <v>412</v>
      </c>
      <c r="Z3" t="s">
        <v>413</v>
      </c>
      <c r="AA3" t="s">
        <v>414</v>
      </c>
      <c r="AB3" t="s">
        <v>408</v>
      </c>
      <c r="AC3" t="s">
        <v>409</v>
      </c>
      <c r="AD3" t="s">
        <v>410</v>
      </c>
      <c r="AE3" t="s">
        <v>411</v>
      </c>
      <c r="AF3" t="s">
        <v>392</v>
      </c>
      <c r="AG3" t="s">
        <v>392</v>
      </c>
      <c r="AH3" t="s">
        <v>392</v>
      </c>
      <c r="AI3" t="s">
        <v>392</v>
      </c>
      <c r="AJ3" s="15" t="s">
        <v>391</v>
      </c>
      <c r="AK3" s="15" t="s">
        <v>391</v>
      </c>
      <c r="AL3" s="15" t="s">
        <v>391</v>
      </c>
      <c r="AM3" s="15" t="s">
        <v>391</v>
      </c>
      <c r="AN3" s="7" t="s">
        <v>354</v>
      </c>
      <c r="AO3" t="s">
        <v>79</v>
      </c>
      <c r="AP3" t="s">
        <v>336</v>
      </c>
      <c r="AQ3" t="s">
        <v>364</v>
      </c>
      <c r="AR3" t="s">
        <v>353</v>
      </c>
      <c r="AS3" t="s">
        <v>340</v>
      </c>
      <c r="AT3" t="s">
        <v>363</v>
      </c>
      <c r="AU3" t="s">
        <v>351</v>
      </c>
      <c r="AV3" t="s">
        <v>352</v>
      </c>
      <c r="AW3" s="4" t="s">
        <v>283</v>
      </c>
      <c r="AX3" s="4" t="s">
        <v>394</v>
      </c>
      <c r="AY3" s="4" t="s">
        <v>394</v>
      </c>
      <c r="AZ3" s="4" t="s">
        <v>394</v>
      </c>
      <c r="BA3" s="4" t="s">
        <v>394</v>
      </c>
      <c r="BB3" t="s">
        <v>284</v>
      </c>
      <c r="BC3" t="s">
        <v>285</v>
      </c>
      <c r="BD3" t="s">
        <v>286</v>
      </c>
      <c r="BE3" t="s">
        <v>287</v>
      </c>
      <c r="BF3" t="s">
        <v>288</v>
      </c>
      <c r="BG3" t="s">
        <v>289</v>
      </c>
      <c r="BH3" t="s">
        <v>355</v>
      </c>
      <c r="BI3" t="s">
        <v>356</v>
      </c>
      <c r="BJ3" t="s">
        <v>357</v>
      </c>
      <c r="BK3" t="s">
        <v>360</v>
      </c>
      <c r="BL3" s="4" t="s">
        <v>362</v>
      </c>
      <c r="BM3" s="4" t="s">
        <v>400</v>
      </c>
      <c r="BN3" s="4" t="s">
        <v>400</v>
      </c>
      <c r="BO3" s="4" t="s">
        <v>400</v>
      </c>
      <c r="BP3" s="4" t="s">
        <v>400</v>
      </c>
      <c r="BQ3" s="4" t="s">
        <v>401</v>
      </c>
      <c r="BR3" s="4" t="s">
        <v>401</v>
      </c>
      <c r="BS3" s="4" t="s">
        <v>401</v>
      </c>
      <c r="BT3" s="4" t="s">
        <v>401</v>
      </c>
      <c r="BU3" s="7" t="s">
        <v>381</v>
      </c>
      <c r="BV3" t="s">
        <v>380</v>
      </c>
      <c r="BW3" t="s">
        <v>379</v>
      </c>
      <c r="BX3" t="s">
        <v>378</v>
      </c>
      <c r="BY3" t="s">
        <v>376</v>
      </c>
      <c r="BZ3" t="s">
        <v>377</v>
      </c>
      <c r="CA3" t="s">
        <v>366</v>
      </c>
      <c r="CB3" t="s">
        <v>369</v>
      </c>
      <c r="CC3" t="s">
        <v>370</v>
      </c>
      <c r="CD3" t="s">
        <v>371</v>
      </c>
      <c r="CE3" t="s">
        <v>367</v>
      </c>
      <c r="CF3" t="s">
        <v>368</v>
      </c>
      <c r="CI3" t="s">
        <v>291</v>
      </c>
    </row>
    <row r="4" spans="1:88" x14ac:dyDescent="0.55000000000000004">
      <c r="A4" s="7" t="s">
        <v>81</v>
      </c>
      <c r="B4" t="s">
        <v>99</v>
      </c>
      <c r="C4" s="6">
        <v>99680</v>
      </c>
      <c r="D4" s="2">
        <v>583</v>
      </c>
      <c r="E4">
        <v>8.9</v>
      </c>
      <c r="F4" s="18">
        <f>H4/C4</f>
        <v>0.34361958266452647</v>
      </c>
      <c r="G4" s="19">
        <v>5</v>
      </c>
      <c r="H4" s="9">
        <f>SUM(J4:P4)</f>
        <v>34252</v>
      </c>
      <c r="I4" s="9"/>
      <c r="J4" s="9">
        <v>16809</v>
      </c>
      <c r="K4" s="9">
        <v>7626</v>
      </c>
      <c r="L4" s="9">
        <v>5329</v>
      </c>
      <c r="M4" s="9">
        <v>0</v>
      </c>
      <c r="N4" s="10">
        <v>1590</v>
      </c>
      <c r="O4">
        <v>235</v>
      </c>
      <c r="P4" s="10">
        <v>2663</v>
      </c>
      <c r="Q4" s="9">
        <v>14133</v>
      </c>
      <c r="R4" s="9">
        <v>7626</v>
      </c>
      <c r="S4" s="9">
        <v>5322</v>
      </c>
      <c r="T4" s="9">
        <v>0</v>
      </c>
      <c r="U4" s="9">
        <v>10150</v>
      </c>
      <c r="V4" s="9">
        <v>7626</v>
      </c>
      <c r="W4" s="9">
        <v>5199</v>
      </c>
      <c r="X4" s="9">
        <v>0</v>
      </c>
      <c r="Y4" s="9">
        <v>1757</v>
      </c>
      <c r="Z4">
        <v>470</v>
      </c>
      <c r="AA4" s="10">
        <v>2663</v>
      </c>
      <c r="AB4" s="9">
        <v>8101</v>
      </c>
      <c r="AC4" s="9">
        <v>7626</v>
      </c>
      <c r="AD4" s="9">
        <v>5189</v>
      </c>
      <c r="AE4" s="9">
        <v>0</v>
      </c>
      <c r="AF4" s="9">
        <f>SUM(J4:P4)</f>
        <v>34252</v>
      </c>
      <c r="AG4" s="9">
        <f>SUM(U4:AA4)</f>
        <v>27865</v>
      </c>
      <c r="AH4" s="9">
        <f>SUM(N4:T4)</f>
        <v>31569</v>
      </c>
      <c r="AI4" s="9">
        <f>SUM(Y4:AE4)</f>
        <v>25806</v>
      </c>
      <c r="AJ4" s="16">
        <f>$C4-AF4</f>
        <v>65428</v>
      </c>
      <c r="AK4" s="16">
        <f>$C4-AG4</f>
        <v>71815</v>
      </c>
      <c r="AL4" s="16">
        <f>$C4-AH4</f>
        <v>68111</v>
      </c>
      <c r="AM4" s="16">
        <f>$C4-AI4</f>
        <v>73874</v>
      </c>
      <c r="AN4" s="9">
        <v>49398</v>
      </c>
      <c r="AO4" s="10">
        <v>472522</v>
      </c>
      <c r="AP4" s="11">
        <v>0.124</v>
      </c>
      <c r="AQ4" s="11">
        <v>2.2100000000000002E-2</v>
      </c>
      <c r="AR4" s="11">
        <v>0.48299999999999998</v>
      </c>
      <c r="AS4">
        <v>98.35</v>
      </c>
      <c r="AT4" s="11">
        <v>0.24</v>
      </c>
      <c r="AU4" s="13">
        <v>11.19</v>
      </c>
      <c r="AV4" s="13">
        <v>54.99</v>
      </c>
      <c r="AW4" s="6">
        <v>95.6</v>
      </c>
      <c r="AX4" s="6">
        <f>AJ4/$AW4*100</f>
        <v>68439.330543933058</v>
      </c>
      <c r="AY4" s="6">
        <f>AK4/$AW4*100</f>
        <v>75120.292887029296</v>
      </c>
      <c r="AZ4" s="6">
        <f>AL4/$AW4*100</f>
        <v>71245.81589958159</v>
      </c>
      <c r="BA4" s="6">
        <f>AM4/$AW4*100</f>
        <v>77274.058577405871</v>
      </c>
      <c r="BB4" s="2">
        <v>96.2</v>
      </c>
      <c r="BC4" s="2">
        <v>90.7</v>
      </c>
      <c r="BD4" s="2">
        <v>86.3</v>
      </c>
      <c r="BE4" s="2">
        <v>99.3</v>
      </c>
      <c r="BF4" s="2">
        <v>103.3</v>
      </c>
      <c r="BG4" s="2">
        <v>100.3</v>
      </c>
      <c r="BH4" s="9">
        <v>222300</v>
      </c>
      <c r="BI4" s="9">
        <v>1744</v>
      </c>
      <c r="BJ4" s="9">
        <v>998</v>
      </c>
      <c r="BK4">
        <v>2.4380000000000002</v>
      </c>
      <c r="BL4" s="4">
        <v>51.6</v>
      </c>
      <c r="BM4" s="4">
        <f>AX4/(2087+$BL4/60*262.5)*2087</f>
        <v>61758.894322857333</v>
      </c>
      <c r="BN4" s="4">
        <f>AY4/(2087+$BL4/60*262.5)*2087</f>
        <v>67787.720789203391</v>
      </c>
      <c r="BO4" s="4">
        <f>AZ4/(2087+$BL4/60*262.5)*2087</f>
        <v>64291.435642601566</v>
      </c>
      <c r="BP4" s="4">
        <f>BA4/(2087+$BL4/60*262.5)*2087</f>
        <v>69731.255108008234</v>
      </c>
      <c r="BQ4" s="14">
        <f>BM4-$BI4*12</f>
        <v>40830.894322857333</v>
      </c>
      <c r="BR4" s="14">
        <f>BN4-$BI4*12</f>
        <v>46859.720789203391</v>
      </c>
      <c r="BS4" s="14">
        <f>BO4-$BI4*12</f>
        <v>43363.435642601566</v>
      </c>
      <c r="BT4" s="14">
        <f>BP4-$BI4*12</f>
        <v>48803.255108008234</v>
      </c>
      <c r="BU4" s="2">
        <v>83</v>
      </c>
      <c r="BV4" s="2">
        <v>92</v>
      </c>
      <c r="BW4" s="2">
        <v>68</v>
      </c>
      <c r="BX4" s="2">
        <v>150</v>
      </c>
      <c r="BY4" s="2">
        <v>129</v>
      </c>
      <c r="BZ4" s="2">
        <v>58</v>
      </c>
      <c r="CA4">
        <v>78.2607</v>
      </c>
      <c r="CB4">
        <v>88.761200000000002</v>
      </c>
      <c r="CC4">
        <v>31.843599999999999</v>
      </c>
      <c r="CD4">
        <v>66</v>
      </c>
      <c r="CE4">
        <v>31.8</v>
      </c>
      <c r="CF4">
        <v>48</v>
      </c>
      <c r="CG4" s="11"/>
      <c r="CI4" t="s">
        <v>110</v>
      </c>
      <c r="CJ4" t="s">
        <v>80</v>
      </c>
    </row>
    <row r="5" spans="1:88" x14ac:dyDescent="0.55000000000000004">
      <c r="A5" s="8" t="s">
        <v>54</v>
      </c>
      <c r="B5" s="2" t="s">
        <v>108</v>
      </c>
      <c r="C5" s="6">
        <v>103313</v>
      </c>
      <c r="D5" s="2">
        <v>342</v>
      </c>
      <c r="E5">
        <v>8.25</v>
      </c>
      <c r="F5" s="18">
        <f>H5/C5</f>
        <v>0.3151684686341506</v>
      </c>
      <c r="G5" s="19">
        <v>3</v>
      </c>
      <c r="H5" s="9">
        <f>SUM(J5:P5)</f>
        <v>32561</v>
      </c>
      <c r="I5" s="9"/>
      <c r="J5" s="9">
        <v>17717</v>
      </c>
      <c r="K5" s="9">
        <v>7903</v>
      </c>
      <c r="L5" s="9">
        <v>0</v>
      </c>
      <c r="M5" s="9">
        <v>0</v>
      </c>
      <c r="N5" s="9">
        <v>2099</v>
      </c>
      <c r="O5" s="9">
        <v>167</v>
      </c>
      <c r="P5" s="9">
        <v>4675</v>
      </c>
      <c r="Q5" s="9">
        <v>15005</v>
      </c>
      <c r="R5" s="9">
        <v>7903</v>
      </c>
      <c r="S5" s="9">
        <v>0</v>
      </c>
      <c r="T5" s="9">
        <v>0</v>
      </c>
      <c r="U5" s="9">
        <v>10856</v>
      </c>
      <c r="V5" s="9">
        <v>7903</v>
      </c>
      <c r="W5" s="9">
        <v>0</v>
      </c>
      <c r="X5" s="9">
        <v>0</v>
      </c>
      <c r="Y5" s="9">
        <v>2297</v>
      </c>
      <c r="Z5" s="9">
        <v>334</v>
      </c>
      <c r="AA5" s="9">
        <v>4675</v>
      </c>
      <c r="AB5" s="9">
        <v>8537</v>
      </c>
      <c r="AC5" s="9">
        <v>7903</v>
      </c>
      <c r="AD5" s="9">
        <v>0</v>
      </c>
      <c r="AE5" s="9">
        <v>0</v>
      </c>
      <c r="AF5" s="9">
        <f>SUM(J5:P5)</f>
        <v>32561</v>
      </c>
      <c r="AG5" s="9">
        <f>SUM(U5:AA5)</f>
        <v>26065</v>
      </c>
      <c r="AH5" s="9">
        <f>SUM(N5:T5)</f>
        <v>29849</v>
      </c>
      <c r="AI5" s="9">
        <f>SUM(Y5:AE5)</f>
        <v>23746</v>
      </c>
      <c r="AJ5" s="16">
        <f>$C5-AF5</f>
        <v>70752</v>
      </c>
      <c r="AK5" s="16">
        <f>$C5-AG5</f>
        <v>77248</v>
      </c>
      <c r="AL5" s="16">
        <f>$C5-AH5</f>
        <v>73464</v>
      </c>
      <c r="AM5" s="16">
        <f>$C5-AI5</f>
        <v>79567</v>
      </c>
      <c r="AN5" s="9">
        <v>60939</v>
      </c>
      <c r="AO5" s="10">
        <v>947890</v>
      </c>
      <c r="AP5" s="11">
        <v>0.16900000000000001</v>
      </c>
      <c r="AQ5" s="11">
        <v>3.0200000000000001E-2</v>
      </c>
      <c r="AR5" s="11">
        <v>0.47699999999999998</v>
      </c>
      <c r="AS5">
        <v>140.01</v>
      </c>
      <c r="AT5" s="11">
        <v>0.16700000000000001</v>
      </c>
      <c r="AU5" s="13">
        <v>3.72</v>
      </c>
      <c r="AV5" s="13">
        <v>37.71</v>
      </c>
      <c r="AW5" s="6">
        <v>95.5</v>
      </c>
      <c r="AX5" s="6">
        <f>AJ5/$AW5*100</f>
        <v>74085.863874345552</v>
      </c>
      <c r="AY5" s="6">
        <f>AK5/$AW5*100</f>
        <v>80887.958115183239</v>
      </c>
      <c r="AZ5" s="6">
        <f>AL5/$AW5*100</f>
        <v>76925.654450261776</v>
      </c>
      <c r="BA5" s="6">
        <f>AM5/$AW5*100</f>
        <v>83316.230366492135</v>
      </c>
      <c r="BB5" s="2">
        <v>89.3</v>
      </c>
      <c r="BC5" s="2">
        <v>85.1</v>
      </c>
      <c r="BD5" s="2">
        <v>110.7</v>
      </c>
      <c r="BE5" s="2">
        <v>100.2</v>
      </c>
      <c r="BF5" s="2">
        <v>100.3</v>
      </c>
      <c r="BG5" s="2">
        <v>100.4</v>
      </c>
      <c r="BH5" s="9">
        <v>257800</v>
      </c>
      <c r="BI5" s="9">
        <v>1765</v>
      </c>
      <c r="BJ5" s="9">
        <v>1106</v>
      </c>
      <c r="BK5">
        <v>2.2480000000000002</v>
      </c>
      <c r="BL5" s="4">
        <v>47.6</v>
      </c>
      <c r="BM5" s="4">
        <f>AX5/(2087+$BL5/60*262.5)*2087</f>
        <v>67363.989938246013</v>
      </c>
      <c r="BN5" s="4">
        <f>AY5/(2087+$BL5/60*262.5)*2087</f>
        <v>73548.924337822653</v>
      </c>
      <c r="BO5" s="4">
        <f>AZ5/(2087+$BL5/60*262.5)*2087</f>
        <v>69946.123880926403</v>
      </c>
      <c r="BP5" s="4">
        <f>BA5/(2087+$BL5/60*262.5)*2087</f>
        <v>75756.87736624293</v>
      </c>
      <c r="BQ5" s="14">
        <f>BM5-$BI5*12</f>
        <v>46183.989938246013</v>
      </c>
      <c r="BR5" s="14">
        <f>BN5-$BI5*12</f>
        <v>52368.924337822653</v>
      </c>
      <c r="BS5" s="14">
        <f>BO5-$BI5*12</f>
        <v>48766.123880926403</v>
      </c>
      <c r="BT5" s="14">
        <f>BP5-$BI5*12</f>
        <v>54576.87736624293</v>
      </c>
      <c r="BU5" s="2">
        <v>46</v>
      </c>
      <c r="BV5" s="2">
        <v>45</v>
      </c>
      <c r="BW5" s="2">
        <v>100</v>
      </c>
      <c r="BX5" s="2">
        <v>64</v>
      </c>
      <c r="BY5" s="2">
        <v>34</v>
      </c>
      <c r="BZ5" s="2">
        <v>60</v>
      </c>
      <c r="CA5">
        <v>50.314300000000003</v>
      </c>
      <c r="CB5">
        <v>95.0291</v>
      </c>
      <c r="CC5">
        <v>38.447699999999998</v>
      </c>
      <c r="CD5">
        <v>68</v>
      </c>
      <c r="CE5">
        <v>57.8</v>
      </c>
      <c r="CF5">
        <v>80</v>
      </c>
      <c r="CG5" s="11"/>
      <c r="CI5" t="s">
        <v>290</v>
      </c>
      <c r="CJ5" t="s">
        <v>281</v>
      </c>
    </row>
    <row r="6" spans="1:88" x14ac:dyDescent="0.55000000000000004">
      <c r="A6" s="7" t="s">
        <v>49</v>
      </c>
      <c r="B6" t="s">
        <v>101</v>
      </c>
      <c r="C6" s="6">
        <v>112468</v>
      </c>
      <c r="D6" s="2">
        <v>1696</v>
      </c>
      <c r="E6">
        <v>6.25</v>
      </c>
      <c r="F6" s="18">
        <f>H6/C6</f>
        <v>0.3363089945584522</v>
      </c>
      <c r="G6" s="19">
        <v>5</v>
      </c>
      <c r="H6" s="9">
        <f>SUM(J6:P6)</f>
        <v>37824</v>
      </c>
      <c r="I6" s="9"/>
      <c r="J6" s="9">
        <v>20161</v>
      </c>
      <c r="K6" s="9">
        <v>8604</v>
      </c>
      <c r="L6" s="9">
        <v>5256</v>
      </c>
      <c r="M6" s="9">
        <v>0</v>
      </c>
      <c r="N6" s="9">
        <v>1607</v>
      </c>
      <c r="O6" s="9">
        <v>101</v>
      </c>
      <c r="P6" s="9">
        <v>2095</v>
      </c>
      <c r="Q6" s="9">
        <v>17202</v>
      </c>
      <c r="R6" s="9">
        <v>8604</v>
      </c>
      <c r="S6" s="9">
        <v>5252</v>
      </c>
      <c r="T6" s="9">
        <v>0</v>
      </c>
      <c r="U6" s="9">
        <v>13145</v>
      </c>
      <c r="V6" s="9">
        <v>8604</v>
      </c>
      <c r="W6" s="9">
        <v>5032</v>
      </c>
      <c r="X6" s="9">
        <v>0</v>
      </c>
      <c r="Y6" s="10">
        <v>1765</v>
      </c>
      <c r="Z6">
        <v>201</v>
      </c>
      <c r="AA6" s="10">
        <v>2095</v>
      </c>
      <c r="AB6" s="9">
        <v>10242</v>
      </c>
      <c r="AC6" s="9">
        <v>8604</v>
      </c>
      <c r="AD6" s="9">
        <v>5023</v>
      </c>
      <c r="AE6" s="9">
        <v>0</v>
      </c>
      <c r="AF6" s="9">
        <f>SUM(J6:P6)</f>
        <v>37824</v>
      </c>
      <c r="AG6" s="9">
        <f>SUM(U6:AA6)</f>
        <v>30842</v>
      </c>
      <c r="AH6" s="9">
        <f>SUM(N6:T6)</f>
        <v>34861</v>
      </c>
      <c r="AI6" s="9">
        <f>SUM(Y6:AE6)</f>
        <v>27930</v>
      </c>
      <c r="AJ6" s="16">
        <f>$C6-AF6</f>
        <v>74644</v>
      </c>
      <c r="AK6" s="16">
        <f>$C6-AG6</f>
        <v>81626</v>
      </c>
      <c r="AL6" s="16">
        <f>$C6-AH6</f>
        <v>77607</v>
      </c>
      <c r="AM6" s="16">
        <f>$C6-AI6</f>
        <v>84538</v>
      </c>
      <c r="AN6" s="9">
        <v>58516</v>
      </c>
      <c r="AO6" s="10">
        <v>673184</v>
      </c>
      <c r="AP6" s="11">
        <v>0.09</v>
      </c>
      <c r="AQ6" s="11">
        <v>1.4500000000000001E-2</v>
      </c>
      <c r="AR6" s="11">
        <v>0.46400000000000002</v>
      </c>
      <c r="AS6">
        <v>176.68</v>
      </c>
      <c r="AT6" s="11">
        <v>0.21099999999999999</v>
      </c>
      <c r="AU6" s="13">
        <v>7.06</v>
      </c>
      <c r="AV6" s="13">
        <v>23.16</v>
      </c>
      <c r="AW6" s="6">
        <v>132.5</v>
      </c>
      <c r="AX6" s="6">
        <f>AJ6/$AW6*100</f>
        <v>56335.094339622643</v>
      </c>
      <c r="AY6" s="6">
        <f>AK6/$AW6*100</f>
        <v>61604.528301886799</v>
      </c>
      <c r="AZ6" s="6">
        <f>AL6/$AW6*100</f>
        <v>58571.320754716973</v>
      </c>
      <c r="BA6" s="6">
        <f>AM6/$AW6*100</f>
        <v>63802.264150943389</v>
      </c>
      <c r="BB6" s="2">
        <v>116.7</v>
      </c>
      <c r="BC6" s="2">
        <v>152.69999999999999</v>
      </c>
      <c r="BD6" s="2">
        <v>138.6</v>
      </c>
      <c r="BE6" s="2">
        <v>104.5</v>
      </c>
      <c r="BF6" s="2">
        <v>123.5</v>
      </c>
      <c r="BG6" s="2">
        <v>128.6</v>
      </c>
      <c r="BH6" s="9">
        <v>423200</v>
      </c>
      <c r="BI6" s="9">
        <v>2243</v>
      </c>
      <c r="BJ6" s="9">
        <v>1369</v>
      </c>
      <c r="BK6">
        <v>2.5910000000000002</v>
      </c>
      <c r="BL6" s="4">
        <v>60.6</v>
      </c>
      <c r="BM6" s="4">
        <f>AX6/(2087+$BL6/60*262.5)*2087</f>
        <v>49985.15890388158</v>
      </c>
      <c r="BN6" s="4">
        <f>AY6/(2087+$BL6/60*262.5)*2087</f>
        <v>54660.636898990379</v>
      </c>
      <c r="BO6" s="4">
        <f>AZ6/(2087+$BL6/60*262.5)*2087</f>
        <v>51969.324085707318</v>
      </c>
      <c r="BP6" s="4">
        <f>BA6/(2087+$BL6/60*262.5)*2087</f>
        <v>56610.650064524147</v>
      </c>
      <c r="BQ6" s="14">
        <f>BM6-$BI6*12</f>
        <v>23069.15890388158</v>
      </c>
      <c r="BR6" s="14">
        <f>BN6-$BI6*12</f>
        <v>27744.636898990379</v>
      </c>
      <c r="BS6" s="14">
        <f>BO6-$BI6*12</f>
        <v>25053.324085707318</v>
      </c>
      <c r="BT6" s="14">
        <f>BP6-$BI6*12</f>
        <v>29694.650064524147</v>
      </c>
      <c r="BU6" s="2">
        <v>58</v>
      </c>
      <c r="BV6" s="2">
        <v>154</v>
      </c>
      <c r="BW6" s="2">
        <v>74</v>
      </c>
      <c r="BX6" s="2">
        <v>37</v>
      </c>
      <c r="BY6" s="2">
        <v>63</v>
      </c>
      <c r="BZ6" s="2">
        <v>31</v>
      </c>
      <c r="CA6">
        <v>79</v>
      </c>
      <c r="CB6">
        <v>82.325900000000004</v>
      </c>
      <c r="CC6">
        <v>19.164400000000001</v>
      </c>
      <c r="CD6">
        <v>50</v>
      </c>
      <c r="CE6">
        <v>43.3</v>
      </c>
      <c r="CF6">
        <v>1</v>
      </c>
      <c r="CG6" s="11"/>
      <c r="CI6" t="s">
        <v>293</v>
      </c>
      <c r="CJ6" t="s">
        <v>294</v>
      </c>
    </row>
    <row r="7" spans="1:88" x14ac:dyDescent="0.55000000000000004">
      <c r="A7" s="7" t="s">
        <v>82</v>
      </c>
      <c r="B7" t="s">
        <v>100</v>
      </c>
      <c r="C7" s="6">
        <v>103685</v>
      </c>
      <c r="D7" s="2">
        <v>884</v>
      </c>
      <c r="E7">
        <v>10.25</v>
      </c>
      <c r="F7" s="18">
        <f>H7/C7</f>
        <v>0.36858754882577038</v>
      </c>
      <c r="G7" s="19">
        <v>8</v>
      </c>
      <c r="H7" s="9">
        <f>SUM(J7:P7)</f>
        <v>38217</v>
      </c>
      <c r="I7" s="9"/>
      <c r="J7" s="9">
        <v>17810</v>
      </c>
      <c r="K7" s="9">
        <v>7932</v>
      </c>
      <c r="L7" s="9">
        <v>4777</v>
      </c>
      <c r="M7" s="9">
        <v>0</v>
      </c>
      <c r="N7" s="9">
        <v>2207</v>
      </c>
      <c r="O7" s="9">
        <v>150</v>
      </c>
      <c r="P7" s="9">
        <v>5341</v>
      </c>
      <c r="Q7" s="9">
        <v>15094</v>
      </c>
      <c r="R7" s="9">
        <v>7932</v>
      </c>
      <c r="S7" s="9">
        <v>4775</v>
      </c>
      <c r="T7" s="9">
        <v>0</v>
      </c>
      <c r="U7" s="9">
        <v>10949</v>
      </c>
      <c r="V7" s="9">
        <v>7932</v>
      </c>
      <c r="W7" s="9">
        <v>4670</v>
      </c>
      <c r="X7" s="9">
        <v>0</v>
      </c>
      <c r="Y7" s="9">
        <v>2432</v>
      </c>
      <c r="Z7" s="9">
        <v>300</v>
      </c>
      <c r="AA7" s="9">
        <v>5341</v>
      </c>
      <c r="AB7" s="9">
        <v>8581</v>
      </c>
      <c r="AC7" s="9">
        <v>7932</v>
      </c>
      <c r="AD7" s="9">
        <v>4665</v>
      </c>
      <c r="AE7" s="9">
        <v>0</v>
      </c>
      <c r="AF7" s="9">
        <f>SUM(J7:P7)</f>
        <v>38217</v>
      </c>
      <c r="AG7" s="9">
        <f>SUM(U7:AA7)</f>
        <v>31624</v>
      </c>
      <c r="AH7" s="9">
        <f>SUM(N7:T7)</f>
        <v>35499</v>
      </c>
      <c r="AI7" s="9">
        <f>SUM(Y7:AE7)</f>
        <v>29251</v>
      </c>
      <c r="AJ7" s="16">
        <f>$C7-AF7</f>
        <v>65468</v>
      </c>
      <c r="AK7" s="16">
        <f>$C7-AG7</f>
        <v>72061</v>
      </c>
      <c r="AL7" s="16">
        <f>$C7-AH7</f>
        <v>68186</v>
      </c>
      <c r="AM7" s="16">
        <f>$C7-AI7</f>
        <v>74434</v>
      </c>
      <c r="AN7" s="9">
        <v>50434</v>
      </c>
      <c r="AO7" s="10">
        <v>2704958</v>
      </c>
      <c r="AP7" s="11">
        <v>3.0000000000000001E-3</v>
      </c>
      <c r="AQ7" s="11">
        <v>1.3899999999999999E-2</v>
      </c>
      <c r="AR7" s="11">
        <v>0.36499999999999999</v>
      </c>
      <c r="AS7">
        <v>111.67</v>
      </c>
      <c r="AT7" s="11">
        <v>0.217</v>
      </c>
      <c r="AU7" s="13">
        <v>9.0299999999999994</v>
      </c>
      <c r="AV7" s="13">
        <v>29.46</v>
      </c>
      <c r="AW7" s="6">
        <v>116.9</v>
      </c>
      <c r="AX7" s="6">
        <f>AJ7/$AW7*100</f>
        <v>56003.421727972622</v>
      </c>
      <c r="AY7" s="6">
        <f>AK7/$AW7*100</f>
        <v>61643.284858853716</v>
      </c>
      <c r="AZ7" s="6">
        <f>AL7/$AW7*100</f>
        <v>58328.485885372109</v>
      </c>
      <c r="BA7" s="6">
        <f>AM7/$AW7*100</f>
        <v>63673.224978614198</v>
      </c>
      <c r="BB7" s="2">
        <v>111.2</v>
      </c>
      <c r="BC7" s="2">
        <v>134.80000000000001</v>
      </c>
      <c r="BD7" s="2">
        <v>117.3</v>
      </c>
      <c r="BE7" s="2">
        <v>116.5</v>
      </c>
      <c r="BF7" s="2">
        <v>108.5</v>
      </c>
      <c r="BG7" s="2">
        <v>104.4</v>
      </c>
      <c r="BH7" s="9">
        <v>225200</v>
      </c>
      <c r="BI7" s="9">
        <v>1847</v>
      </c>
      <c r="BJ7" s="9">
        <v>987</v>
      </c>
      <c r="BK7">
        <v>2.738</v>
      </c>
      <c r="BL7" s="4">
        <v>68.8</v>
      </c>
      <c r="BM7" s="4">
        <f>AX7/(2087+$BL7/60*262.5)*2087</f>
        <v>48944.363964103373</v>
      </c>
      <c r="BN7" s="4">
        <f>AY7/(2087+$BL7/60*262.5)*2087</f>
        <v>53873.339824299706</v>
      </c>
      <c r="BO7" s="4">
        <f>AZ7/(2087+$BL7/60*262.5)*2087</f>
        <v>50976.360989435336</v>
      </c>
      <c r="BP7" s="4">
        <f>BA7/(2087+$BL7/60*262.5)*2087</f>
        <v>55647.412282398589</v>
      </c>
      <c r="BQ7" s="14">
        <f>BM7-$BI7*12</f>
        <v>26780.363964103373</v>
      </c>
      <c r="BR7" s="14">
        <f>BN7-$BI7*12</f>
        <v>31709.339824299706</v>
      </c>
      <c r="BS7" s="14">
        <f>BO7-$BI7*12</f>
        <v>28812.360989435336</v>
      </c>
      <c r="BT7" s="14">
        <f>BP7-$BI7*12</f>
        <v>33483.412282398589</v>
      </c>
      <c r="BU7" s="2">
        <v>93</v>
      </c>
      <c r="BV7" s="2">
        <v>112</v>
      </c>
      <c r="BW7" s="2">
        <v>121</v>
      </c>
      <c r="BX7" s="2">
        <v>92</v>
      </c>
      <c r="BY7" s="2">
        <v>149</v>
      </c>
      <c r="BZ7" s="2">
        <v>52</v>
      </c>
      <c r="CA7">
        <v>73.111500000000007</v>
      </c>
      <c r="CB7">
        <v>82.433800000000005</v>
      </c>
      <c r="CC7">
        <v>18.842400000000001</v>
      </c>
      <c r="CD7">
        <v>46</v>
      </c>
      <c r="CE7">
        <v>47.6</v>
      </c>
      <c r="CF7">
        <v>31</v>
      </c>
      <c r="CG7" s="11"/>
    </row>
    <row r="8" spans="1:88" x14ac:dyDescent="0.55000000000000004">
      <c r="A8" s="7" t="s">
        <v>83</v>
      </c>
      <c r="B8" t="s">
        <v>105</v>
      </c>
      <c r="C8" s="6">
        <v>96860</v>
      </c>
      <c r="D8" s="2">
        <v>114</v>
      </c>
      <c r="E8">
        <v>7</v>
      </c>
      <c r="F8" s="18">
        <f>H8/C8</f>
        <v>0.35504852364237044</v>
      </c>
      <c r="G8" s="19">
        <v>7</v>
      </c>
      <c r="H8" s="9">
        <f>SUM(J8:P8)</f>
        <v>34390</v>
      </c>
      <c r="I8" s="9"/>
      <c r="J8" s="9">
        <v>16104</v>
      </c>
      <c r="K8" s="9">
        <v>7410</v>
      </c>
      <c r="L8" s="9">
        <v>2640</v>
      </c>
      <c r="M8" s="9">
        <v>2013</v>
      </c>
      <c r="N8" s="9">
        <v>1561</v>
      </c>
      <c r="O8">
        <v>187</v>
      </c>
      <c r="P8" s="9">
        <v>4475</v>
      </c>
      <c r="Q8" s="9">
        <v>13509</v>
      </c>
      <c r="R8" s="9">
        <v>7410</v>
      </c>
      <c r="S8" s="9">
        <v>2620</v>
      </c>
      <c r="T8" s="9">
        <v>2013</v>
      </c>
      <c r="U8" s="9">
        <v>9727</v>
      </c>
      <c r="V8" s="9">
        <v>7410</v>
      </c>
      <c r="W8" s="9">
        <v>2570</v>
      </c>
      <c r="X8" s="9">
        <v>2013</v>
      </c>
      <c r="Y8" s="9">
        <v>1718</v>
      </c>
      <c r="Z8">
        <v>374</v>
      </c>
      <c r="AA8" s="9">
        <v>4475</v>
      </c>
      <c r="AB8" s="9">
        <v>7762</v>
      </c>
      <c r="AC8" s="9">
        <v>7410</v>
      </c>
      <c r="AD8" s="9">
        <v>2549</v>
      </c>
      <c r="AE8" s="9">
        <v>2013</v>
      </c>
      <c r="AF8" s="9">
        <f>SUM(J8:P8)</f>
        <v>34390</v>
      </c>
      <c r="AG8" s="9">
        <f>SUM(U8:AA8)</f>
        <v>28287</v>
      </c>
      <c r="AH8" s="9">
        <f>SUM(N8:T8)</f>
        <v>31775</v>
      </c>
      <c r="AI8" s="9">
        <f>SUM(Y8:AE8)</f>
        <v>26301</v>
      </c>
      <c r="AJ8" s="16">
        <f>$C8-AF8</f>
        <v>62470</v>
      </c>
      <c r="AK8" s="16">
        <f>$C8-AG8</f>
        <v>68573</v>
      </c>
      <c r="AL8" s="16">
        <f>$C8-AH8</f>
        <v>65085</v>
      </c>
      <c r="AM8" s="16">
        <f>$C8-AI8</f>
        <v>70559</v>
      </c>
      <c r="AN8" s="9">
        <v>34629</v>
      </c>
      <c r="AO8" s="10">
        <v>298800</v>
      </c>
      <c r="AP8" s="11">
        <v>6.0000000000000001E-3</v>
      </c>
      <c r="AQ8" s="11">
        <v>1.3100000000000001E-2</v>
      </c>
      <c r="AR8" s="11">
        <v>0.33800000000000002</v>
      </c>
      <c r="AS8">
        <v>88.3</v>
      </c>
      <c r="AT8" s="11">
        <v>0.29899999999999999</v>
      </c>
      <c r="AU8" s="13">
        <v>9.25</v>
      </c>
      <c r="AV8" s="13">
        <v>55.1</v>
      </c>
      <c r="AW8" s="6">
        <v>93.8</v>
      </c>
      <c r="AX8" s="6">
        <f>AJ8/$AW8*100</f>
        <v>66599.147121535178</v>
      </c>
      <c r="AY8" s="6">
        <f>AK8/$AW8*100</f>
        <v>73105.543710021317</v>
      </c>
      <c r="AZ8" s="6">
        <f>AL8/$AW8*100</f>
        <v>69386.993603411524</v>
      </c>
      <c r="BA8" s="6">
        <f>AM8/$AW8*100</f>
        <v>75222.814498933905</v>
      </c>
      <c r="BB8" s="2">
        <v>96.4</v>
      </c>
      <c r="BC8" s="2">
        <v>81.900000000000006</v>
      </c>
      <c r="BD8" s="2">
        <v>103.8</v>
      </c>
      <c r="BE8" s="2">
        <v>98</v>
      </c>
      <c r="BF8" s="2">
        <v>95.8</v>
      </c>
      <c r="BG8" s="2">
        <v>98.7</v>
      </c>
      <c r="BH8" s="9">
        <v>120300</v>
      </c>
      <c r="BI8" s="9">
        <v>1239</v>
      </c>
      <c r="BJ8" s="9">
        <v>662</v>
      </c>
      <c r="BK8">
        <v>2.544</v>
      </c>
      <c r="BL8" s="4">
        <v>45.2</v>
      </c>
      <c r="BM8" s="4">
        <f>AX8/(2087+$BL8/60*262.5)*2087</f>
        <v>60834.848470355144</v>
      </c>
      <c r="BN8" s="4">
        <f>AY8/(2087+$BL8/60*262.5)*2087</f>
        <v>66778.102515730163</v>
      </c>
      <c r="BO8" s="4">
        <f>AZ8/(2087+$BL8/60*262.5)*2087</f>
        <v>63381.400875509287</v>
      </c>
      <c r="BP8" s="4">
        <f>BA8/(2087+$BL8/60*262.5)*2087</f>
        <v>68712.118988631162</v>
      </c>
      <c r="BQ8" s="14">
        <f>BM8-$BI8*12</f>
        <v>45966.848470355144</v>
      </c>
      <c r="BR8" s="14">
        <f>BN8-$BI8*12</f>
        <v>51910.102515730163</v>
      </c>
      <c r="BS8" s="14">
        <f>BO8-$BI8*12</f>
        <v>48513.400875509287</v>
      </c>
      <c r="BT8" s="14">
        <f>BP8-$BI8*12</f>
        <v>53844.118988631162</v>
      </c>
      <c r="BU8" s="2">
        <v>152</v>
      </c>
      <c r="BV8" s="2">
        <v>156</v>
      </c>
      <c r="BW8" s="2">
        <v>155</v>
      </c>
      <c r="BX8" s="2">
        <v>80</v>
      </c>
      <c r="BY8" s="2">
        <v>119</v>
      </c>
      <c r="BZ8" s="2">
        <v>160</v>
      </c>
      <c r="CA8">
        <v>81.587100000000007</v>
      </c>
      <c r="CB8">
        <v>86.795900000000003</v>
      </c>
      <c r="CC8">
        <v>23.5045</v>
      </c>
      <c r="CD8">
        <v>50</v>
      </c>
      <c r="CE8">
        <v>38.1</v>
      </c>
      <c r="CF8">
        <v>28</v>
      </c>
      <c r="CG8" s="11"/>
      <c r="CI8" t="s">
        <v>295</v>
      </c>
      <c r="CJ8" t="s">
        <v>294</v>
      </c>
    </row>
    <row r="9" spans="1:88" x14ac:dyDescent="0.55000000000000004">
      <c r="A9" s="7" t="s">
        <v>84</v>
      </c>
      <c r="B9" t="s">
        <v>108</v>
      </c>
      <c r="C9" s="6">
        <v>101853</v>
      </c>
      <c r="D9" s="2">
        <v>501</v>
      </c>
      <c r="E9">
        <v>8.25</v>
      </c>
      <c r="F9" s="18">
        <f>H9/C9</f>
        <v>0.31942112652548282</v>
      </c>
      <c r="G9" s="19">
        <v>3</v>
      </c>
      <c r="H9" s="9">
        <f>SUM(J9:P9)</f>
        <v>32534</v>
      </c>
      <c r="I9" s="9"/>
      <c r="J9" s="9">
        <v>17352</v>
      </c>
      <c r="K9" s="9">
        <v>7792</v>
      </c>
      <c r="L9" s="9">
        <v>0</v>
      </c>
      <c r="M9" s="9">
        <v>0</v>
      </c>
      <c r="N9" s="10">
        <v>2071</v>
      </c>
      <c r="O9">
        <v>158</v>
      </c>
      <c r="P9" s="10">
        <v>5161</v>
      </c>
      <c r="Q9" s="9">
        <v>14654</v>
      </c>
      <c r="R9" s="9">
        <v>7792</v>
      </c>
      <c r="S9" s="9">
        <v>0</v>
      </c>
      <c r="T9" s="9">
        <v>0</v>
      </c>
      <c r="U9" s="9">
        <v>10491</v>
      </c>
      <c r="V9" s="9">
        <v>7792</v>
      </c>
      <c r="W9" s="9">
        <v>0</v>
      </c>
      <c r="X9" s="9">
        <v>0</v>
      </c>
      <c r="Y9" s="9">
        <v>2269</v>
      </c>
      <c r="Z9">
        <v>315</v>
      </c>
      <c r="AA9" s="9">
        <v>5161</v>
      </c>
      <c r="AB9" s="9">
        <v>8361</v>
      </c>
      <c r="AC9" s="9">
        <v>7792</v>
      </c>
      <c r="AD9" s="9">
        <v>0</v>
      </c>
      <c r="AE9" s="9">
        <v>0</v>
      </c>
      <c r="AF9" s="9">
        <f>SUM(J9:P9)</f>
        <v>32534</v>
      </c>
      <c r="AG9" s="9">
        <f>SUM(U9:AA9)</f>
        <v>26028</v>
      </c>
      <c r="AH9" s="9">
        <f>SUM(N9:T9)</f>
        <v>29836</v>
      </c>
      <c r="AI9" s="9">
        <f>SUM(Y9:AE9)</f>
        <v>23898</v>
      </c>
      <c r="AJ9" s="16">
        <f>$C9-AF9</f>
        <v>69319</v>
      </c>
      <c r="AK9" s="16">
        <f>$C9-AG9</f>
        <v>75825</v>
      </c>
      <c r="AL9" s="16">
        <f>$C9-AH9</f>
        <v>72017</v>
      </c>
      <c r="AM9" s="16">
        <f>$C9-AI9</f>
        <v>77955</v>
      </c>
      <c r="AN9" s="9">
        <v>45215</v>
      </c>
      <c r="AO9" s="10">
        <v>1317929</v>
      </c>
      <c r="AP9" s="11">
        <v>0.1</v>
      </c>
      <c r="AQ9" s="11">
        <v>3.09E-2</v>
      </c>
      <c r="AR9" s="11">
        <v>0.31</v>
      </c>
      <c r="AS9">
        <v>102</v>
      </c>
      <c r="AT9" s="11">
        <v>0.22900000000000001</v>
      </c>
      <c r="AU9" s="13">
        <v>6.94</v>
      </c>
      <c r="AV9" s="13">
        <v>34.4</v>
      </c>
      <c r="AW9" s="6">
        <v>91.9</v>
      </c>
      <c r="AX9" s="6">
        <f>AJ9/$AW9*100</f>
        <v>75428.726877040259</v>
      </c>
      <c r="AY9" s="6">
        <f>AK9/$AW9*100</f>
        <v>82508.161044613706</v>
      </c>
      <c r="AZ9" s="6">
        <f>AL9/$AW9*100</f>
        <v>78364.526659412397</v>
      </c>
      <c r="BA9" s="6">
        <f>AM9/$AW9*100</f>
        <v>84825.897714907507</v>
      </c>
      <c r="BB9" s="2">
        <v>96.2</v>
      </c>
      <c r="BC9" s="2">
        <v>70.7</v>
      </c>
      <c r="BD9" s="2">
        <v>105.5</v>
      </c>
      <c r="BE9" s="2">
        <v>100.9</v>
      </c>
      <c r="BF9" s="2">
        <v>103.8</v>
      </c>
      <c r="BG9" s="2">
        <v>100.4</v>
      </c>
      <c r="BH9" s="9">
        <v>142600</v>
      </c>
      <c r="BI9" s="9">
        <v>1490</v>
      </c>
      <c r="BJ9" s="9">
        <v>888</v>
      </c>
      <c r="BK9">
        <v>2.2810000000000001</v>
      </c>
      <c r="BL9" s="4">
        <v>52.6</v>
      </c>
      <c r="BM9" s="4">
        <f>AX9/(2087+$BL9/60*262.5)*2087</f>
        <v>67937.531636136599</v>
      </c>
      <c r="BN9" s="4">
        <f>AY9/(2087+$BL9/60*262.5)*2087</f>
        <v>74313.87262236989</v>
      </c>
      <c r="BO9" s="4">
        <f>AZ9/(2087+$BL9/60*262.5)*2087</f>
        <v>70581.762804420854</v>
      </c>
      <c r="BP9" s="4">
        <f>BA9/(2087+$BL9/60*262.5)*2087</f>
        <v>76401.423544699559</v>
      </c>
      <c r="BQ9" s="14">
        <f>BM9-$BI9*12</f>
        <v>50057.531636136599</v>
      </c>
      <c r="BR9" s="14">
        <f>BN9-$BI9*12</f>
        <v>56433.87262236989</v>
      </c>
      <c r="BS9" s="14">
        <f>BO9-$BI9*12</f>
        <v>52701.762804420854</v>
      </c>
      <c r="BT9" s="14">
        <f>BP9-$BI9*12</f>
        <v>58521.423544699559</v>
      </c>
      <c r="BU9" s="2">
        <v>55</v>
      </c>
      <c r="BV9" s="2">
        <v>23</v>
      </c>
      <c r="BW9" s="2">
        <v>80</v>
      </c>
      <c r="BX9" s="2">
        <v>86</v>
      </c>
      <c r="BY9" s="2">
        <v>62</v>
      </c>
      <c r="BZ9" s="2">
        <v>73</v>
      </c>
      <c r="CA9">
        <v>53.691899999999997</v>
      </c>
      <c r="CB9">
        <v>94.914900000000003</v>
      </c>
      <c r="CC9">
        <v>35.586100000000002</v>
      </c>
      <c r="CD9">
        <v>65</v>
      </c>
      <c r="CE9">
        <v>45.1</v>
      </c>
      <c r="CF9">
        <v>87</v>
      </c>
      <c r="CG9" s="11"/>
      <c r="CI9" t="s">
        <v>297</v>
      </c>
      <c r="CJ9" t="s">
        <v>338</v>
      </c>
    </row>
    <row r="10" spans="1:88" x14ac:dyDescent="0.55000000000000004">
      <c r="A10" s="7" t="s">
        <v>85</v>
      </c>
      <c r="B10" t="s">
        <v>96</v>
      </c>
      <c r="C10" s="6">
        <v>100221</v>
      </c>
      <c r="D10" s="2">
        <v>298</v>
      </c>
      <c r="E10">
        <v>7.65</v>
      </c>
      <c r="F10" s="18">
        <f>H10/C10</f>
        <v>0.32570020255235926</v>
      </c>
      <c r="G10" s="19">
        <v>4</v>
      </c>
      <c r="H10" s="9">
        <f>SUM(J10:P10)</f>
        <v>32642</v>
      </c>
      <c r="I10" s="9"/>
      <c r="J10" s="9">
        <v>16944</v>
      </c>
      <c r="K10" s="9">
        <v>7667</v>
      </c>
      <c r="L10" s="9">
        <v>4409</v>
      </c>
      <c r="M10" s="9">
        <v>0</v>
      </c>
      <c r="N10" s="10">
        <v>1854</v>
      </c>
      <c r="O10">
        <v>165</v>
      </c>
      <c r="P10" s="10">
        <v>1603</v>
      </c>
      <c r="Q10" s="9">
        <v>14263</v>
      </c>
      <c r="R10" s="9">
        <v>7667</v>
      </c>
      <c r="S10" s="9">
        <v>4409</v>
      </c>
      <c r="T10" s="9">
        <v>0</v>
      </c>
      <c r="U10" s="9">
        <v>10231</v>
      </c>
      <c r="V10" s="9">
        <v>7667</v>
      </c>
      <c r="W10" s="9">
        <v>4409</v>
      </c>
      <c r="X10" s="9">
        <v>0</v>
      </c>
      <c r="Y10" s="9">
        <v>2042</v>
      </c>
      <c r="Z10">
        <v>329</v>
      </c>
      <c r="AA10" s="9">
        <v>1603</v>
      </c>
      <c r="AB10" s="9">
        <v>8166</v>
      </c>
      <c r="AC10" s="9">
        <v>7667</v>
      </c>
      <c r="AD10" s="9">
        <v>4409</v>
      </c>
      <c r="AE10" s="9">
        <v>0</v>
      </c>
      <c r="AF10" s="9">
        <f>SUM(J10:P10)</f>
        <v>32642</v>
      </c>
      <c r="AG10" s="9">
        <f>SUM(U10:AA10)</f>
        <v>26281</v>
      </c>
      <c r="AH10" s="9">
        <f>SUM(N10:T10)</f>
        <v>29961</v>
      </c>
      <c r="AI10" s="9">
        <f>SUM(Y10:AE10)</f>
        <v>24216</v>
      </c>
      <c r="AJ10" s="16">
        <f>$C10-AF10</f>
        <v>67579</v>
      </c>
      <c r="AK10" s="16">
        <f>$C10-AG10</f>
        <v>73940</v>
      </c>
      <c r="AL10" s="16">
        <f>$C10-AH10</f>
        <v>70260</v>
      </c>
      <c r="AM10" s="16">
        <f>$C10-AI10</f>
        <v>76005</v>
      </c>
      <c r="AN10" s="9">
        <v>56258</v>
      </c>
      <c r="AO10" s="10">
        <v>693060</v>
      </c>
      <c r="AP10" s="11">
        <v>0.155</v>
      </c>
      <c r="AQ10" s="11">
        <v>1.84E-2</v>
      </c>
      <c r="AR10" s="11">
        <v>0.45700000000000002</v>
      </c>
      <c r="AS10">
        <v>146.69999999999999</v>
      </c>
      <c r="AT10" s="11">
        <v>0.16400000000000001</v>
      </c>
      <c r="AU10" s="13">
        <v>6.73</v>
      </c>
      <c r="AV10" s="13">
        <v>35.29</v>
      </c>
      <c r="AW10" s="6">
        <v>103.2</v>
      </c>
      <c r="AX10" s="6">
        <f>AJ10/$AW10*100</f>
        <v>65483.527131782947</v>
      </c>
      <c r="AY10" s="6">
        <f>AK10/$AW10*100</f>
        <v>71647.28682170542</v>
      </c>
      <c r="AZ10" s="6">
        <f>AL10/$AW10*100</f>
        <v>68081.395348837206</v>
      </c>
      <c r="BA10" s="6">
        <f>AM10/$AW10*100</f>
        <v>73648.255813953481</v>
      </c>
      <c r="BB10" s="2">
        <v>101</v>
      </c>
      <c r="BC10" s="2">
        <v>107.5</v>
      </c>
      <c r="BD10" s="2">
        <v>101.9</v>
      </c>
      <c r="BE10" s="2">
        <v>95.4</v>
      </c>
      <c r="BF10" s="2">
        <v>105.9</v>
      </c>
      <c r="BG10" s="2">
        <v>102.7</v>
      </c>
      <c r="BH10" s="9">
        <v>292700</v>
      </c>
      <c r="BI10" s="9">
        <v>1583</v>
      </c>
      <c r="BJ10" s="9">
        <v>1035</v>
      </c>
      <c r="BK10">
        <v>2.3239999999999998</v>
      </c>
      <c r="BL10" s="4">
        <v>50.2</v>
      </c>
      <c r="BM10" s="4">
        <f>AX10/(2087+$BL10/60*262.5)*2087</f>
        <v>59248.52159498445</v>
      </c>
      <c r="BN10" s="4">
        <f>AY10/(2087+$BL10/60*262.5)*2087</f>
        <v>64825.399706020362</v>
      </c>
      <c r="BO10" s="4">
        <f>AZ10/(2087+$BL10/60*262.5)*2087</f>
        <v>61599.034126927108</v>
      </c>
      <c r="BP10" s="4">
        <f>BA10/(2087+$BL10/60*262.5)*2087</f>
        <v>66635.846695375672</v>
      </c>
      <c r="BQ10" s="14">
        <f>BM10-$BI10*12</f>
        <v>40252.52159498445</v>
      </c>
      <c r="BR10" s="14">
        <f>BN10-$BI10*12</f>
        <v>45829.399706020362</v>
      </c>
      <c r="BS10" s="14">
        <f>BO10-$BI10*12</f>
        <v>42603.034126927108</v>
      </c>
      <c r="BT10" s="14">
        <f>BP10-$BI10*12</f>
        <v>47639.846695375672</v>
      </c>
      <c r="BU10" s="2">
        <v>57</v>
      </c>
      <c r="BV10" s="2">
        <v>114</v>
      </c>
      <c r="BW10" s="2">
        <v>148</v>
      </c>
      <c r="BX10" s="2">
        <v>96</v>
      </c>
      <c r="BY10" s="2">
        <v>55</v>
      </c>
      <c r="BZ10" s="2">
        <v>24</v>
      </c>
      <c r="CA10">
        <v>39.941699999999997</v>
      </c>
      <c r="CB10">
        <v>88.310900000000004</v>
      </c>
      <c r="CC10">
        <v>18.580200000000001</v>
      </c>
      <c r="CD10">
        <v>72</v>
      </c>
      <c r="CE10">
        <v>30.8</v>
      </c>
      <c r="CF10">
        <v>88</v>
      </c>
      <c r="CG10" s="11"/>
      <c r="CI10" t="s">
        <v>333</v>
      </c>
      <c r="CJ10" t="s">
        <v>296</v>
      </c>
    </row>
    <row r="11" spans="1:88" x14ac:dyDescent="0.55000000000000004">
      <c r="A11" s="7" t="s">
        <v>86</v>
      </c>
      <c r="B11" t="s">
        <v>97</v>
      </c>
      <c r="C11" s="6">
        <v>105133</v>
      </c>
      <c r="D11" s="2">
        <v>140</v>
      </c>
      <c r="E11">
        <v>6.35</v>
      </c>
      <c r="F11" s="18">
        <f>H11/C11</f>
        <v>0.3649472572836312</v>
      </c>
      <c r="G11" s="19">
        <v>7</v>
      </c>
      <c r="H11" s="9">
        <f>SUM(J11:P11)</f>
        <v>38368</v>
      </c>
      <c r="I11" s="9"/>
      <c r="J11" s="9">
        <v>18172</v>
      </c>
      <c r="K11" s="9">
        <v>8043</v>
      </c>
      <c r="L11" s="9">
        <v>5058</v>
      </c>
      <c r="M11" s="9">
        <v>0</v>
      </c>
      <c r="N11" s="10">
        <v>1530</v>
      </c>
      <c r="O11">
        <v>206</v>
      </c>
      <c r="P11" s="10">
        <v>5359</v>
      </c>
      <c r="Q11" s="9">
        <v>15441</v>
      </c>
      <c r="R11" s="9">
        <v>8043</v>
      </c>
      <c r="S11" s="9">
        <v>5048</v>
      </c>
      <c r="T11" s="9">
        <v>0</v>
      </c>
      <c r="U11" s="9">
        <v>11311</v>
      </c>
      <c r="V11" s="9">
        <v>8043</v>
      </c>
      <c r="W11" s="9">
        <v>4607</v>
      </c>
      <c r="X11" s="9">
        <v>0</v>
      </c>
      <c r="Y11" s="9">
        <v>1693</v>
      </c>
      <c r="Z11">
        <v>413</v>
      </c>
      <c r="AA11" s="9">
        <v>5359</v>
      </c>
      <c r="AB11" s="9">
        <v>8755</v>
      </c>
      <c r="AC11" s="9">
        <v>8043</v>
      </c>
      <c r="AD11" s="9">
        <v>4599</v>
      </c>
      <c r="AE11" s="9">
        <v>0</v>
      </c>
      <c r="AF11" s="9">
        <f>SUM(J11:P11)</f>
        <v>38368</v>
      </c>
      <c r="AG11" s="9">
        <f>SUM(U11:AA11)</f>
        <v>31426</v>
      </c>
      <c r="AH11" s="9">
        <f>SUM(N11:T11)</f>
        <v>35627</v>
      </c>
      <c r="AI11" s="9">
        <f>SUM(Y11:AE11)</f>
        <v>28862</v>
      </c>
      <c r="AJ11" s="16">
        <f>$C11-AF11</f>
        <v>66765</v>
      </c>
      <c r="AK11" s="16">
        <f>$C11-AG11</f>
        <v>73707</v>
      </c>
      <c r="AL11" s="16">
        <f>$C11-AH11</f>
        <v>69506</v>
      </c>
      <c r="AM11" s="16">
        <f>$C11-AI11</f>
        <v>76271</v>
      </c>
      <c r="AN11" s="9">
        <v>32095</v>
      </c>
      <c r="AO11" s="10">
        <v>123243</v>
      </c>
      <c r="AP11" s="11">
        <v>-1.2E-2</v>
      </c>
      <c r="AQ11" s="11">
        <v>1.06E-2</v>
      </c>
      <c r="AR11" s="11">
        <v>0.16700000000000001</v>
      </c>
      <c r="AS11">
        <v>159.96</v>
      </c>
      <c r="AT11" s="11">
        <v>0.31900000000000001</v>
      </c>
      <c r="AU11" s="13">
        <v>11</v>
      </c>
      <c r="AV11" s="13">
        <v>44</v>
      </c>
      <c r="AW11" s="6">
        <v>121.8</v>
      </c>
      <c r="AX11" s="6">
        <f>AJ11/$AW11*100</f>
        <v>54815.270935960594</v>
      </c>
      <c r="AY11" s="6">
        <f>AK11/$AW11*100</f>
        <v>60514.778325123152</v>
      </c>
      <c r="AZ11" s="6">
        <f>AL11/$AW11*100</f>
        <v>57065.681444991787</v>
      </c>
      <c r="BA11" s="6">
        <f>AM11/$AW11*100</f>
        <v>62619.868637110019</v>
      </c>
      <c r="BB11" s="2">
        <v>120.7</v>
      </c>
      <c r="BC11" s="2">
        <v>137.80000000000001</v>
      </c>
      <c r="BD11" s="2">
        <v>120.7</v>
      </c>
      <c r="BE11" s="2">
        <v>109</v>
      </c>
      <c r="BF11" s="2">
        <v>113</v>
      </c>
      <c r="BG11" s="2">
        <v>113.5</v>
      </c>
      <c r="BH11" s="9">
        <v>159100</v>
      </c>
      <c r="BI11" s="9">
        <v>1548</v>
      </c>
      <c r="BJ11" s="9">
        <v>914</v>
      </c>
      <c r="BK11">
        <v>2.5990000000000002</v>
      </c>
      <c r="BL11" s="4">
        <v>45.8</v>
      </c>
      <c r="BM11" s="4">
        <f>AX11/(2087+$BL11/60*262.5)*2087</f>
        <v>50013.430435914423</v>
      </c>
      <c r="BN11" s="4">
        <f>AY11/(2087+$BL11/60*262.5)*2087</f>
        <v>55213.658610648461</v>
      </c>
      <c r="BO11" s="4">
        <f>AZ11/(2087+$BL11/60*262.5)*2087</f>
        <v>52066.704049706699</v>
      </c>
      <c r="BP11" s="4">
        <f>BA11/(2087+$BL11/60*262.5)*2087</f>
        <v>57134.342137012347</v>
      </c>
      <c r="BQ11" s="14">
        <f>BM11-$BI11*12</f>
        <v>31437.430435914423</v>
      </c>
      <c r="BR11" s="14">
        <f>BN11-$BI11*12</f>
        <v>36637.658610648461</v>
      </c>
      <c r="BS11" s="14">
        <f>BO11-$BI11*12</f>
        <v>33490.704049706699</v>
      </c>
      <c r="BT11" s="14">
        <f>BP11-$BI11*12</f>
        <v>38558.342137012347</v>
      </c>
      <c r="BU11" s="2">
        <v>92</v>
      </c>
      <c r="BV11" s="2">
        <v>166</v>
      </c>
      <c r="BW11" s="2">
        <v>106</v>
      </c>
      <c r="BX11" s="2">
        <v>35</v>
      </c>
      <c r="BY11" s="2">
        <v>146</v>
      </c>
      <c r="BZ11" s="2">
        <v>55</v>
      </c>
      <c r="CA11">
        <v>75.666700000000006</v>
      </c>
      <c r="CB11">
        <v>83.868899999999996</v>
      </c>
      <c r="CC11">
        <v>17.833600000000001</v>
      </c>
      <c r="CD11">
        <v>45</v>
      </c>
      <c r="CE11">
        <v>50.6</v>
      </c>
      <c r="CF11">
        <v>52</v>
      </c>
      <c r="CG11" s="11"/>
      <c r="CI11" t="s">
        <v>342</v>
      </c>
      <c r="CJ11" t="s">
        <v>341</v>
      </c>
    </row>
    <row r="12" spans="1:88" x14ac:dyDescent="0.55000000000000004">
      <c r="A12" s="8" t="s">
        <v>52</v>
      </c>
      <c r="B12" s="2" t="s">
        <v>94</v>
      </c>
      <c r="C12" s="6">
        <v>120774</v>
      </c>
      <c r="D12" s="2">
        <v>827</v>
      </c>
      <c r="E12">
        <v>9.25</v>
      </c>
      <c r="F12" s="18">
        <f>H12/C12</f>
        <v>0.36194876380677959</v>
      </c>
      <c r="G12" s="19">
        <v>7</v>
      </c>
      <c r="H12" s="9">
        <f>SUM(J12:P12)</f>
        <v>43714</v>
      </c>
      <c r="I12" s="9"/>
      <c r="J12" s="9">
        <v>22079</v>
      </c>
      <c r="K12" s="9">
        <v>9239</v>
      </c>
      <c r="L12" s="9">
        <v>7806</v>
      </c>
      <c r="M12" s="9">
        <v>0</v>
      </c>
      <c r="N12" s="9">
        <v>2414</v>
      </c>
      <c r="O12" s="9">
        <v>255</v>
      </c>
      <c r="P12" s="9">
        <v>1921</v>
      </c>
      <c r="Q12" s="9">
        <v>19195</v>
      </c>
      <c r="R12" s="9">
        <v>9239</v>
      </c>
      <c r="S12" s="9">
        <v>7747</v>
      </c>
      <c r="T12" s="9">
        <v>0</v>
      </c>
      <c r="U12" s="9">
        <v>15221</v>
      </c>
      <c r="V12" s="9">
        <v>9239</v>
      </c>
      <c r="W12" s="9">
        <v>4846</v>
      </c>
      <c r="X12" s="9">
        <v>0</v>
      </c>
      <c r="Y12" s="9">
        <v>2724</v>
      </c>
      <c r="Z12" s="9">
        <v>511</v>
      </c>
      <c r="AA12" s="9">
        <v>1921</v>
      </c>
      <c r="AB12" s="9">
        <v>12069</v>
      </c>
      <c r="AC12" s="9">
        <v>9239</v>
      </c>
      <c r="AD12" s="9">
        <v>4728</v>
      </c>
      <c r="AE12" s="9">
        <v>0</v>
      </c>
      <c r="AF12" s="9">
        <f>SUM(J12:P12)</f>
        <v>43714</v>
      </c>
      <c r="AG12" s="9">
        <f>SUM(U12:AA12)</f>
        <v>34462</v>
      </c>
      <c r="AH12" s="9">
        <f>SUM(N12:T12)</f>
        <v>40771</v>
      </c>
      <c r="AI12" s="9">
        <f>SUM(Y12:AE12)</f>
        <v>31192</v>
      </c>
      <c r="AJ12" s="16">
        <f>$C12-AF12</f>
        <v>77060</v>
      </c>
      <c r="AK12" s="16">
        <f>$C12-AG12</f>
        <v>86312</v>
      </c>
      <c r="AL12" s="16">
        <f>$C12-AH12</f>
        <v>80003</v>
      </c>
      <c r="AM12" s="16">
        <f>$C12-AI12</f>
        <v>89582</v>
      </c>
      <c r="AN12" s="9">
        <v>51538</v>
      </c>
      <c r="AO12" s="10">
        <v>3976322</v>
      </c>
      <c r="AP12" s="11">
        <v>4.8000000000000001E-2</v>
      </c>
      <c r="AQ12" s="11">
        <v>1.37E-2</v>
      </c>
      <c r="AR12" s="11">
        <v>0.32500000000000001</v>
      </c>
      <c r="AS12">
        <v>96.68</v>
      </c>
      <c r="AT12" s="11">
        <v>0.215</v>
      </c>
      <c r="AU12" s="13">
        <v>6.34</v>
      </c>
      <c r="AV12" s="13">
        <v>23.59</v>
      </c>
      <c r="AW12" s="6">
        <v>136.4</v>
      </c>
      <c r="AX12" s="6">
        <f>AJ12/$AW12*100</f>
        <v>56495.601173020521</v>
      </c>
      <c r="AY12" s="6">
        <f>AK12/$AW12*100</f>
        <v>63278.592375366563</v>
      </c>
      <c r="AZ12" s="6">
        <f>AL12/$AW12*100</f>
        <v>58653.225806451606</v>
      </c>
      <c r="BA12" s="6">
        <f>AM12/$AW12*100</f>
        <v>65675.953079178886</v>
      </c>
      <c r="BB12" s="2">
        <v>106</v>
      </c>
      <c r="BC12" s="2">
        <v>207.1</v>
      </c>
      <c r="BD12" s="2">
        <v>101.7</v>
      </c>
      <c r="BE12" s="2">
        <v>113.6</v>
      </c>
      <c r="BF12" s="2">
        <v>109.1</v>
      </c>
      <c r="BG12" s="2">
        <v>107</v>
      </c>
      <c r="BH12" s="9">
        <v>496300</v>
      </c>
      <c r="BI12" s="9">
        <v>2464</v>
      </c>
      <c r="BJ12" s="9">
        <v>1241</v>
      </c>
      <c r="BK12">
        <v>3.4359999999999999</v>
      </c>
      <c r="BL12" s="4">
        <v>61</v>
      </c>
      <c r="BM12" s="4">
        <f>AX12/(2087+$BL12/60*262.5)*2087</f>
        <v>50090.306260142883</v>
      </c>
      <c r="BN12" s="4">
        <f>AY12/(2087+$BL12/60*262.5)*2087</f>
        <v>56104.263092725829</v>
      </c>
      <c r="BO12" s="4">
        <f>AZ12/(2087+$BL12/60*262.5)*2087</f>
        <v>52003.306147550109</v>
      </c>
      <c r="BP12" s="4">
        <f>BA12/(2087+$BL12/60*262.5)*2087</f>
        <v>58229.818523178306</v>
      </c>
      <c r="BQ12" s="14">
        <f>BM12-$BI12*12</f>
        <v>20522.306260142883</v>
      </c>
      <c r="BR12" s="14">
        <f>BN12-$BI12*12</f>
        <v>26536.263092725829</v>
      </c>
      <c r="BS12" s="14">
        <f>BO12-$BI12*12</f>
        <v>22435.306147550109</v>
      </c>
      <c r="BT12" s="14">
        <f>BP12-$BI12*12</f>
        <v>28661.818523178306</v>
      </c>
      <c r="BU12" s="2">
        <v>53</v>
      </c>
      <c r="BV12" s="2">
        <v>42</v>
      </c>
      <c r="BW12" s="2">
        <v>73</v>
      </c>
      <c r="BX12" s="2">
        <v>95</v>
      </c>
      <c r="BY12" s="2">
        <v>114</v>
      </c>
      <c r="BZ12" s="2">
        <v>18</v>
      </c>
      <c r="CA12">
        <v>22.785599999999999</v>
      </c>
      <c r="CB12">
        <v>83.7042</v>
      </c>
      <c r="CC12">
        <v>46.722099999999998</v>
      </c>
      <c r="CD12">
        <v>87</v>
      </c>
      <c r="CE12">
        <v>35.5</v>
      </c>
      <c r="CF12">
        <v>52</v>
      </c>
      <c r="CG12" s="11"/>
      <c r="CI12" t="s">
        <v>346</v>
      </c>
      <c r="CJ12" t="s">
        <v>345</v>
      </c>
    </row>
    <row r="13" spans="1:88" x14ac:dyDescent="0.55000000000000004">
      <c r="A13" s="2" t="s">
        <v>87</v>
      </c>
      <c r="B13" s="2" t="s">
        <v>104</v>
      </c>
      <c r="C13" s="6">
        <v>118225</v>
      </c>
      <c r="D13" s="2">
        <v>2399</v>
      </c>
      <c r="E13">
        <v>8.875</v>
      </c>
      <c r="F13" s="18">
        <f>H13/C13</f>
        <v>0.37596109113977583</v>
      </c>
      <c r="G13" s="19">
        <v>10</v>
      </c>
      <c r="H13" s="9">
        <f>SUM(J13:P13)</f>
        <v>44448</v>
      </c>
      <c r="I13" s="9"/>
      <c r="J13" s="9">
        <v>20686</v>
      </c>
      <c r="K13" s="9">
        <v>9044</v>
      </c>
      <c r="L13" s="9">
        <v>6507</v>
      </c>
      <c r="M13" s="9">
        <v>3722</v>
      </c>
      <c r="N13" s="10">
        <v>2276</v>
      </c>
      <c r="O13">
        <v>21</v>
      </c>
      <c r="P13" s="10">
        <v>2192</v>
      </c>
      <c r="Q13" s="9">
        <v>18584</v>
      </c>
      <c r="R13" s="9">
        <v>9044</v>
      </c>
      <c r="S13" s="9">
        <v>6486</v>
      </c>
      <c r="T13" s="9">
        <v>3714</v>
      </c>
      <c r="U13" s="9">
        <v>14584</v>
      </c>
      <c r="V13" s="9">
        <v>9044</v>
      </c>
      <c r="W13" s="9">
        <v>5602</v>
      </c>
      <c r="X13" s="9">
        <v>3336</v>
      </c>
      <c r="Y13" s="9">
        <v>2505</v>
      </c>
      <c r="Z13" s="9">
        <v>43</v>
      </c>
      <c r="AA13" s="9">
        <v>2192</v>
      </c>
      <c r="AB13" s="9">
        <v>11509</v>
      </c>
      <c r="AC13" s="9">
        <v>9044</v>
      </c>
      <c r="AD13" s="9">
        <v>5568</v>
      </c>
      <c r="AE13" s="9">
        <v>3320</v>
      </c>
      <c r="AF13" s="9">
        <f>SUM(J13:P13)</f>
        <v>44448</v>
      </c>
      <c r="AG13" s="9">
        <f>SUM(U13:AA13)</f>
        <v>37306</v>
      </c>
      <c r="AH13" s="9">
        <f>SUM(N13:T13)</f>
        <v>42317</v>
      </c>
      <c r="AI13" s="9">
        <f>SUM(Y13:AE13)</f>
        <v>34181</v>
      </c>
      <c r="AJ13" s="16">
        <f>$C13-AF13</f>
        <v>73777</v>
      </c>
      <c r="AK13" s="16">
        <f>$C13-AG13</f>
        <v>80919</v>
      </c>
      <c r="AL13" s="16">
        <f>$C13-AH13</f>
        <v>75908</v>
      </c>
      <c r="AM13" s="16">
        <f>$C13-AI13</f>
        <v>84044</v>
      </c>
      <c r="AN13" s="9">
        <v>55191</v>
      </c>
      <c r="AO13" s="10">
        <v>8537673</v>
      </c>
      <c r="AP13" s="11">
        <v>4.3999999999999997E-2</v>
      </c>
      <c r="AQ13" s="11">
        <v>2.9600000000000001E-2</v>
      </c>
      <c r="AR13" s="11">
        <v>0.36199999999999999</v>
      </c>
      <c r="AS13">
        <v>120.02</v>
      </c>
      <c r="AT13" s="11">
        <v>0.20300000000000001</v>
      </c>
      <c r="AU13" s="13">
        <v>5.85</v>
      </c>
      <c r="AV13" s="13">
        <v>15.18</v>
      </c>
      <c r="AW13" s="6">
        <v>181.7</v>
      </c>
      <c r="AX13" s="6">
        <f>AJ13/$AW13*100</f>
        <v>40603.742432581181</v>
      </c>
      <c r="AY13" s="6">
        <f>AK13/$AW13*100</f>
        <v>44534.397358282891</v>
      </c>
      <c r="AZ13" s="6">
        <f>AL13/$AW13*100</f>
        <v>41776.554760594387</v>
      </c>
      <c r="BA13" s="6">
        <f>AM13/$AW13*100</f>
        <v>46254.265272427081</v>
      </c>
      <c r="BB13" s="2">
        <v>130.6</v>
      </c>
      <c r="BC13" s="2">
        <v>317.8</v>
      </c>
      <c r="BD13" s="2">
        <v>165</v>
      </c>
      <c r="BE13" s="2">
        <v>103</v>
      </c>
      <c r="BF13" s="2">
        <v>111.5</v>
      </c>
      <c r="BG13" s="2">
        <v>119.5</v>
      </c>
      <c r="BH13" s="9">
        <v>508900</v>
      </c>
      <c r="BI13" s="9">
        <v>2541</v>
      </c>
      <c r="BJ13" s="9">
        <v>1294</v>
      </c>
      <c r="BK13">
        <v>2.6869999999999998</v>
      </c>
      <c r="BL13" s="4">
        <v>80.599999999999994</v>
      </c>
      <c r="BM13" s="4">
        <f>AX13/(2087+$BL13/60*262.5)*2087</f>
        <v>34734.850830269788</v>
      </c>
      <c r="BN13" s="4">
        <f>AY13/(2087+$BL13/60*262.5)*2087</f>
        <v>38097.366311107813</v>
      </c>
      <c r="BO13" s="4">
        <f>AZ13/(2087+$BL13/60*262.5)*2087</f>
        <v>35738.144094014649</v>
      </c>
      <c r="BP13" s="4">
        <f>BA13/(2087+$BL13/60*262.5)*2087</f>
        <v>39568.643387223572</v>
      </c>
      <c r="BQ13" s="14">
        <f>BM13-$BI13*12</f>
        <v>4242.8508302697883</v>
      </c>
      <c r="BR13" s="14">
        <f>BN13-$BI13*12</f>
        <v>7605.3663111078131</v>
      </c>
      <c r="BS13" s="14">
        <f>BO13-$BI13*12</f>
        <v>5246.1440940146495</v>
      </c>
      <c r="BT13" s="14">
        <f>BP13-$BI13*12</f>
        <v>9076.6433872235721</v>
      </c>
      <c r="BU13" s="2">
        <v>101</v>
      </c>
      <c r="BV13" s="2">
        <v>152</v>
      </c>
      <c r="BW13" s="2">
        <v>99</v>
      </c>
      <c r="BX13" s="2">
        <v>123</v>
      </c>
      <c r="BY13" s="2">
        <v>142</v>
      </c>
      <c r="BZ13" s="2">
        <v>41</v>
      </c>
      <c r="CA13">
        <v>75.349199999999996</v>
      </c>
      <c r="CB13">
        <v>84.41</v>
      </c>
      <c r="CC13">
        <v>25.764099999999999</v>
      </c>
      <c r="CD13">
        <v>60</v>
      </c>
      <c r="CE13">
        <v>23.8</v>
      </c>
      <c r="CF13">
        <v>40</v>
      </c>
      <c r="CG13" s="11"/>
      <c r="CI13" t="s">
        <v>349</v>
      </c>
      <c r="CJ13" t="s">
        <v>348</v>
      </c>
    </row>
    <row r="14" spans="1:88" x14ac:dyDescent="0.55000000000000004">
      <c r="A14" t="s">
        <v>88</v>
      </c>
      <c r="B14" t="s">
        <v>107</v>
      </c>
      <c r="C14" s="6">
        <v>95900</v>
      </c>
      <c r="D14" s="2">
        <v>128</v>
      </c>
      <c r="E14">
        <v>7</v>
      </c>
      <c r="F14" s="18">
        <f>H14/C14</f>
        <v>0.35367049009384777</v>
      </c>
      <c r="G14" s="19">
        <v>6</v>
      </c>
      <c r="H14" s="9">
        <f>SUM(J14:P14)</f>
        <v>33917</v>
      </c>
      <c r="I14" s="9"/>
      <c r="J14" s="9">
        <v>15864</v>
      </c>
      <c r="K14" s="9">
        <v>7336</v>
      </c>
      <c r="L14" s="9">
        <v>2791</v>
      </c>
      <c r="M14" s="9">
        <v>909</v>
      </c>
      <c r="N14" s="9">
        <v>1568</v>
      </c>
      <c r="O14">
        <v>246</v>
      </c>
      <c r="P14" s="9">
        <v>5203</v>
      </c>
      <c r="Q14" s="9">
        <v>13298</v>
      </c>
      <c r="R14" s="9">
        <v>7336</v>
      </c>
      <c r="S14" s="9">
        <v>2791</v>
      </c>
      <c r="T14" s="9">
        <v>909</v>
      </c>
      <c r="U14" s="9">
        <v>9583</v>
      </c>
      <c r="V14" s="9">
        <v>7336</v>
      </c>
      <c r="W14" s="9">
        <v>2791</v>
      </c>
      <c r="X14" s="9">
        <v>909</v>
      </c>
      <c r="Y14" s="9">
        <v>1722</v>
      </c>
      <c r="Z14" s="9">
        <v>493</v>
      </c>
      <c r="AA14" s="9">
        <v>5203</v>
      </c>
      <c r="AB14" s="9">
        <v>7647</v>
      </c>
      <c r="AC14" s="9">
        <v>7336</v>
      </c>
      <c r="AD14" s="9">
        <v>2791</v>
      </c>
      <c r="AE14">
        <v>909</v>
      </c>
      <c r="AF14" s="9">
        <f>SUM(J14:P14)</f>
        <v>33917</v>
      </c>
      <c r="AG14" s="9">
        <f>SUM(U14:AA14)</f>
        <v>28037</v>
      </c>
      <c r="AH14" s="9">
        <f>SUM(N14:T14)</f>
        <v>31351</v>
      </c>
      <c r="AI14" s="9">
        <f>SUM(Y14:AE14)</f>
        <v>26101</v>
      </c>
      <c r="AJ14" s="16">
        <f>$C14-AF14</f>
        <v>61983</v>
      </c>
      <c r="AK14" s="16">
        <f>$C14-AG14</f>
        <v>67863</v>
      </c>
      <c r="AL14" s="16">
        <f>$C14-AH14</f>
        <v>64549</v>
      </c>
      <c r="AM14" s="16">
        <f>$C14-AI14</f>
        <v>69799</v>
      </c>
      <c r="AN14" s="9">
        <v>42450</v>
      </c>
      <c r="AO14" s="10">
        <v>303625</v>
      </c>
      <c r="AP14" s="11">
        <v>-7.0000000000000001E-3</v>
      </c>
      <c r="AQ14" s="11">
        <v>8.5000000000000006E-3</v>
      </c>
      <c r="AR14" s="11">
        <v>0.40699999999999997</v>
      </c>
      <c r="AS14">
        <v>114.97</v>
      </c>
      <c r="AT14" s="11">
        <v>0.223</v>
      </c>
      <c r="AU14" s="13">
        <v>7.06</v>
      </c>
      <c r="AV14" s="13">
        <v>32.24</v>
      </c>
      <c r="AW14" s="6">
        <v>91.5</v>
      </c>
      <c r="AX14" s="6">
        <f>AJ14/$AW14*100</f>
        <v>67740.983606557376</v>
      </c>
      <c r="AY14" s="6">
        <f>AK14/$AW14*100</f>
        <v>74167.213114754093</v>
      </c>
      <c r="AZ14" s="6">
        <f>AL14/$AW14*100</f>
        <v>70545.355191256822</v>
      </c>
      <c r="BA14" s="6">
        <f>AM14/$AW14*100</f>
        <v>76283.06010928961</v>
      </c>
      <c r="BB14" s="2">
        <v>104.1</v>
      </c>
      <c r="BC14" s="2">
        <v>74.400000000000006</v>
      </c>
      <c r="BD14" s="2">
        <v>97</v>
      </c>
      <c r="BE14" s="2">
        <v>105.9</v>
      </c>
      <c r="BF14" s="2">
        <v>90.1</v>
      </c>
      <c r="BG14" s="2">
        <v>95.8</v>
      </c>
      <c r="BH14" s="9">
        <v>100800</v>
      </c>
      <c r="BI14" s="9">
        <v>1093</v>
      </c>
      <c r="BJ14" s="9">
        <v>844</v>
      </c>
      <c r="BK14">
        <v>2.81</v>
      </c>
      <c r="BL14" s="4">
        <v>47</v>
      </c>
      <c r="BM14" s="4">
        <f>AX14/(2087+$BL14/60*262.5)*2087</f>
        <v>61665.310631649423</v>
      </c>
      <c r="BN14" s="4">
        <f>AY14/(2087+$BL14/60*262.5)*2087</f>
        <v>67515.173118365099</v>
      </c>
      <c r="BO14" s="4">
        <f>AZ14/(2087+$BL14/60*262.5)*2087</f>
        <v>64218.158784865809</v>
      </c>
      <c r="BP14" s="4">
        <f>BA14/(2087+$BL14/60*262.5)*2087</f>
        <v>69441.250290861964</v>
      </c>
      <c r="BQ14" s="14">
        <f>BM14-$BI14*12</f>
        <v>48549.310631649423</v>
      </c>
      <c r="BR14" s="14">
        <f>BN14-$BI14*12</f>
        <v>54399.173118365099</v>
      </c>
      <c r="BS14" s="14">
        <f>BO14-$BI14*12</f>
        <v>51102.158784865809</v>
      </c>
      <c r="BT14" s="14">
        <f>BP14-$BI14*12</f>
        <v>56325.250290861964</v>
      </c>
      <c r="BU14" s="2">
        <v>62</v>
      </c>
      <c r="BV14" s="2">
        <v>108</v>
      </c>
      <c r="BW14" s="2">
        <v>62</v>
      </c>
      <c r="BX14" s="2">
        <v>24</v>
      </c>
      <c r="BY14" s="2">
        <v>81</v>
      </c>
      <c r="BZ14" s="2">
        <v>80</v>
      </c>
      <c r="CA14">
        <v>80.290000000000006</v>
      </c>
      <c r="CB14">
        <v>83.6511</v>
      </c>
      <c r="CC14">
        <v>21.533100000000001</v>
      </c>
      <c r="CD14">
        <v>52</v>
      </c>
      <c r="CE14">
        <v>39.200000000000003</v>
      </c>
      <c r="CF14">
        <v>52</v>
      </c>
      <c r="CG14" s="11"/>
      <c r="CI14" t="s">
        <v>359</v>
      </c>
      <c r="CJ14" t="s">
        <v>358</v>
      </c>
    </row>
    <row r="15" spans="1:88" x14ac:dyDescent="0.55000000000000004">
      <c r="A15" s="7" t="s">
        <v>89</v>
      </c>
      <c r="B15" t="s">
        <v>106</v>
      </c>
      <c r="C15" s="6">
        <v>119754</v>
      </c>
      <c r="D15" s="2">
        <v>217</v>
      </c>
      <c r="E15">
        <v>0</v>
      </c>
      <c r="F15" s="18">
        <f>H15/C15</f>
        <v>0.35719057401005394</v>
      </c>
      <c r="G15" s="19">
        <v>7</v>
      </c>
      <c r="H15" s="9">
        <f>SUM(J15:P15)</f>
        <v>42775</v>
      </c>
      <c r="I15" s="9"/>
      <c r="J15" s="9">
        <v>21378</v>
      </c>
      <c r="K15" s="9">
        <v>9161</v>
      </c>
      <c r="L15" s="9">
        <v>9289</v>
      </c>
      <c r="M15" s="9">
        <v>0</v>
      </c>
      <c r="N15" s="9">
        <v>0</v>
      </c>
      <c r="O15" s="9">
        <v>211</v>
      </c>
      <c r="P15" s="9">
        <v>2736</v>
      </c>
      <c r="Q15" s="9">
        <v>18950</v>
      </c>
      <c r="R15" s="9">
        <v>9161</v>
      </c>
      <c r="S15" s="9">
        <v>9280</v>
      </c>
      <c r="T15" s="9">
        <v>0</v>
      </c>
      <c r="U15" s="9">
        <v>14966</v>
      </c>
      <c r="V15" s="9">
        <v>9161</v>
      </c>
      <c r="W15" s="9">
        <v>8839</v>
      </c>
      <c r="X15" s="9">
        <v>0</v>
      </c>
      <c r="Y15" s="9">
        <v>0</v>
      </c>
      <c r="Z15">
        <v>422</v>
      </c>
      <c r="AA15" s="9">
        <v>2736</v>
      </c>
      <c r="AB15" s="9">
        <v>11845</v>
      </c>
      <c r="AC15" s="9">
        <v>9161</v>
      </c>
      <c r="AD15" s="9">
        <v>8821</v>
      </c>
      <c r="AE15" s="9">
        <v>0</v>
      </c>
      <c r="AF15" s="9">
        <f>SUM(J15:P15)</f>
        <v>42775</v>
      </c>
      <c r="AG15" s="9">
        <f>SUM(U15:AA15)</f>
        <v>36124</v>
      </c>
      <c r="AH15" s="9">
        <f>SUM(N15:T15)</f>
        <v>40338</v>
      </c>
      <c r="AI15" s="9">
        <f>SUM(Y15:AE15)</f>
        <v>32985</v>
      </c>
      <c r="AJ15" s="16">
        <f>$C15-AF15</f>
        <v>76979</v>
      </c>
      <c r="AK15" s="16">
        <f>$C15-AG15</f>
        <v>83630</v>
      </c>
      <c r="AL15" s="16">
        <f>$C15-AH15</f>
        <v>79416</v>
      </c>
      <c r="AM15" s="16">
        <f>$C15-AI15</f>
        <v>86769</v>
      </c>
      <c r="AN15" s="9">
        <v>58423</v>
      </c>
      <c r="AO15" s="10">
        <v>639863</v>
      </c>
      <c r="AP15" s="11">
        <v>9.6000000000000002E-2</v>
      </c>
      <c r="AQ15" s="11">
        <v>2.8799999999999999E-2</v>
      </c>
      <c r="AR15" s="11">
        <v>0.47</v>
      </c>
      <c r="AS15">
        <v>125.02</v>
      </c>
      <c r="AT15" s="11">
        <v>0.16900000000000001</v>
      </c>
      <c r="AU15" s="13">
        <v>4.72</v>
      </c>
      <c r="AV15" s="13">
        <v>52.34</v>
      </c>
      <c r="AW15" s="6">
        <v>111.3</v>
      </c>
      <c r="AX15" s="6">
        <f>AJ15/$AW15*100</f>
        <v>69163.522012578615</v>
      </c>
      <c r="AY15" s="6">
        <f>AK15/$AW15*100</f>
        <v>75139.263252470802</v>
      </c>
      <c r="AZ15" s="6">
        <f>AL15/$AW15*100</f>
        <v>71353.099730458227</v>
      </c>
      <c r="BA15" s="6">
        <f>AM15/$AW15*100</f>
        <v>77959.568733153646</v>
      </c>
      <c r="BB15" s="2">
        <v>105.8</v>
      </c>
      <c r="BC15" s="2">
        <v>130.80000000000001</v>
      </c>
      <c r="BD15" s="2">
        <v>87.1</v>
      </c>
      <c r="BE15" s="2">
        <v>105.8</v>
      </c>
      <c r="BF15" s="2">
        <v>113.6</v>
      </c>
      <c r="BG15" s="2">
        <v>105.1</v>
      </c>
      <c r="BH15" s="9">
        <v>319400</v>
      </c>
      <c r="BI15" s="9">
        <v>1787</v>
      </c>
      <c r="BJ15" s="9">
        <v>1025</v>
      </c>
      <c r="BK15">
        <v>2.9580000000000002</v>
      </c>
      <c r="BL15" s="4">
        <v>51.2</v>
      </c>
      <c r="BM15" s="4">
        <f>AX15/(2087+$BL15/60*262.5)*2087</f>
        <v>62459.658347144767</v>
      </c>
      <c r="BN15" s="4">
        <f>AY15/(2087+$BL15/60*262.5)*2087</f>
        <v>67856.184512291889</v>
      </c>
      <c r="BO15" s="4">
        <f>AZ15/(2087+$BL15/60*262.5)*2087</f>
        <v>64437.005252040814</v>
      </c>
      <c r="BP15" s="4">
        <f>BA15/(2087+$BL15/60*262.5)*2087</f>
        <v>70403.124165336078</v>
      </c>
      <c r="BQ15" s="14">
        <f>BM15-$BI15*12</f>
        <v>41015.658347144767</v>
      </c>
      <c r="BR15" s="14">
        <f>BN15-$BI15*12</f>
        <v>46412.184512291889</v>
      </c>
      <c r="BS15" s="14">
        <f>BO15-$BI15*12</f>
        <v>42993.005252040814</v>
      </c>
      <c r="BT15" s="14">
        <f>BP15-$BI15*12</f>
        <v>48959.124165336078</v>
      </c>
      <c r="BU15" s="2">
        <v>75</v>
      </c>
      <c r="BV15" s="2">
        <v>136</v>
      </c>
      <c r="BW15" s="2">
        <v>90</v>
      </c>
      <c r="BX15" s="2">
        <v>78</v>
      </c>
      <c r="BY15" s="2">
        <v>72</v>
      </c>
      <c r="BZ15" s="2">
        <v>79</v>
      </c>
      <c r="CA15">
        <v>99.548599999999993</v>
      </c>
      <c r="CB15">
        <v>79.789699999999996</v>
      </c>
      <c r="CC15">
        <v>35.076599999999999</v>
      </c>
      <c r="CD15">
        <v>79</v>
      </c>
      <c r="CE15">
        <v>20.6</v>
      </c>
      <c r="CF15">
        <v>52</v>
      </c>
      <c r="CG15" s="11"/>
      <c r="CI15" t="s">
        <v>372</v>
      </c>
      <c r="CJ15" t="s">
        <v>365</v>
      </c>
    </row>
    <row r="16" spans="1:88" x14ac:dyDescent="0.55000000000000004">
      <c r="A16" s="7" t="s">
        <v>90</v>
      </c>
      <c r="B16" t="s">
        <v>103</v>
      </c>
      <c r="C16" s="6">
        <v>97731</v>
      </c>
      <c r="D16" s="2">
        <v>355</v>
      </c>
      <c r="E16">
        <v>6.75</v>
      </c>
      <c r="F16" s="18">
        <f>H16/C16</f>
        <v>0.33160409696002291</v>
      </c>
      <c r="G16" s="19">
        <v>4</v>
      </c>
      <c r="H16" s="9">
        <f>SUM(J16:P16)</f>
        <v>32408</v>
      </c>
      <c r="I16" s="9"/>
      <c r="J16" s="9">
        <v>16322</v>
      </c>
      <c r="K16" s="9">
        <v>7476</v>
      </c>
      <c r="L16" s="9">
        <v>4646</v>
      </c>
      <c r="M16" s="9">
        <v>0</v>
      </c>
      <c r="N16" s="10">
        <v>1519</v>
      </c>
      <c r="O16">
        <v>275</v>
      </c>
      <c r="P16" s="10">
        <v>2170</v>
      </c>
      <c r="Q16" s="9">
        <v>13700</v>
      </c>
      <c r="R16" s="9">
        <v>7476</v>
      </c>
      <c r="S16" s="9">
        <v>4637</v>
      </c>
      <c r="T16" s="9">
        <v>0</v>
      </c>
      <c r="U16" s="9">
        <v>9857</v>
      </c>
      <c r="V16" s="9">
        <v>7476</v>
      </c>
      <c r="W16" s="9">
        <v>4192</v>
      </c>
      <c r="X16" s="9">
        <v>0</v>
      </c>
      <c r="Y16" s="9">
        <v>1682</v>
      </c>
      <c r="Z16">
        <v>551</v>
      </c>
      <c r="AA16" s="9">
        <v>2170</v>
      </c>
      <c r="AB16" s="9">
        <v>7867</v>
      </c>
      <c r="AC16" s="9">
        <v>7476</v>
      </c>
      <c r="AD16" s="9">
        <v>4174</v>
      </c>
      <c r="AE16" s="9">
        <v>0</v>
      </c>
      <c r="AF16" s="9">
        <f>SUM(J16:P16)</f>
        <v>32408</v>
      </c>
      <c r="AG16" s="9">
        <f>SUM(U16:AA16)</f>
        <v>25928</v>
      </c>
      <c r="AH16" s="9">
        <f>SUM(N16:T16)</f>
        <v>29777</v>
      </c>
      <c r="AI16" s="9">
        <f>SUM(Y16:AE16)</f>
        <v>23920</v>
      </c>
      <c r="AJ16" s="16">
        <f>$C16-AF16</f>
        <v>65323</v>
      </c>
      <c r="AK16" s="16">
        <f>$C16-AG16</f>
        <v>71803</v>
      </c>
      <c r="AL16" s="16">
        <f>$C16-AH16</f>
        <v>67954</v>
      </c>
      <c r="AM16" s="16">
        <f>$C16-AI16</f>
        <v>73811</v>
      </c>
      <c r="AN16" s="9">
        <v>58641</v>
      </c>
      <c r="AO16" s="10">
        <v>458880</v>
      </c>
      <c r="AP16" s="11">
        <v>0.13600000000000001</v>
      </c>
      <c r="AQ16" s="11">
        <v>3.4799999999999998E-2</v>
      </c>
      <c r="AR16" s="11">
        <v>0.49199999999999999</v>
      </c>
      <c r="AS16">
        <v>148.36000000000001</v>
      </c>
      <c r="AT16" s="11">
        <v>0.14899999999999999</v>
      </c>
      <c r="AU16" s="13">
        <v>3.92</v>
      </c>
      <c r="AV16" s="13">
        <v>30.63</v>
      </c>
      <c r="AW16" s="6">
        <v>98.2</v>
      </c>
      <c r="AX16" s="6">
        <f>AJ16/$AW16*100</f>
        <v>66520.366598777997</v>
      </c>
      <c r="AY16" s="6">
        <f>AK16/$AW16*100</f>
        <v>73119.144602851331</v>
      </c>
      <c r="AZ16" s="6">
        <f>AL16/$AW16*100</f>
        <v>69199.59266802443</v>
      </c>
      <c r="BA16" s="6">
        <f>AM16/$AW16*100</f>
        <v>75163.951120162921</v>
      </c>
      <c r="BB16" s="2">
        <v>104.2</v>
      </c>
      <c r="BC16" s="2">
        <v>88.8</v>
      </c>
      <c r="BD16" s="2">
        <v>105.6</v>
      </c>
      <c r="BE16" s="2">
        <v>96.7</v>
      </c>
      <c r="BF16" s="2">
        <v>101</v>
      </c>
      <c r="BG16" s="2">
        <v>101.9</v>
      </c>
      <c r="BH16" s="9">
        <v>218200</v>
      </c>
      <c r="BI16" s="9">
        <v>1432</v>
      </c>
      <c r="BJ16" s="9">
        <v>966</v>
      </c>
      <c r="BK16">
        <v>2.4329999999999998</v>
      </c>
      <c r="BL16" s="4">
        <v>45.4</v>
      </c>
      <c r="BM16" s="4">
        <f>AX16/(2087+$BL16/60*262.5)*2087</f>
        <v>60739.624869193191</v>
      </c>
      <c r="BN16" s="4">
        <f>AY16/(2087+$BL16/60*262.5)*2087</f>
        <v>66764.956975072782</v>
      </c>
      <c r="BO16" s="4">
        <f>AZ16/(2087+$BL16/60*262.5)*2087</f>
        <v>63186.02128440448</v>
      </c>
      <c r="BP16" s="4">
        <f>BA16/(2087+$BL16/60*262.5)*2087</f>
        <v>68632.066059734221</v>
      </c>
      <c r="BQ16" s="14">
        <f>BM16-$BI16*12</f>
        <v>43555.624869193191</v>
      </c>
      <c r="BR16" s="14">
        <f>BN16-$BI16*12</f>
        <v>49580.956975072782</v>
      </c>
      <c r="BS16" s="14">
        <f>BO16-$BI16*12</f>
        <v>46002.02128440448</v>
      </c>
      <c r="BT16" s="14">
        <f>BP16-$BI16*12</f>
        <v>51448.066059734221</v>
      </c>
      <c r="BU16" s="2">
        <v>48</v>
      </c>
      <c r="BV16" s="2">
        <v>81</v>
      </c>
      <c r="BW16" s="2">
        <v>66</v>
      </c>
      <c r="BX16" s="2">
        <v>65</v>
      </c>
      <c r="BY16" s="2">
        <v>37</v>
      </c>
      <c r="BZ16" s="2">
        <v>61</v>
      </c>
      <c r="CA16">
        <v>74.28</v>
      </c>
      <c r="CB16">
        <v>89.305099999999996</v>
      </c>
      <c r="CC16">
        <v>29.232600000000001</v>
      </c>
      <c r="CD16">
        <v>63</v>
      </c>
      <c r="CE16">
        <v>50.1</v>
      </c>
      <c r="CF16">
        <v>90</v>
      </c>
      <c r="CG16" s="11"/>
      <c r="CI16" t="s">
        <v>383</v>
      </c>
      <c r="CJ16" t="s">
        <v>373</v>
      </c>
    </row>
    <row r="17" spans="1:88" x14ac:dyDescent="0.55000000000000004">
      <c r="A17" s="7" t="s">
        <v>47</v>
      </c>
      <c r="B17" t="s">
        <v>94</v>
      </c>
      <c r="C17" s="6">
        <v>114236</v>
      </c>
      <c r="D17" s="2">
        <v>348</v>
      </c>
      <c r="E17">
        <v>7.75</v>
      </c>
      <c r="F17" s="18">
        <f>H17/C17</f>
        <v>0.35521201722749396</v>
      </c>
      <c r="G17" s="19">
        <v>7</v>
      </c>
      <c r="H17" s="9">
        <f>SUM(J17:P17)</f>
        <v>40578</v>
      </c>
      <c r="I17" s="9"/>
      <c r="J17" s="9">
        <v>20418</v>
      </c>
      <c r="K17" s="9">
        <v>8739</v>
      </c>
      <c r="L17" s="9">
        <v>7198</v>
      </c>
      <c r="M17" s="9">
        <v>0</v>
      </c>
      <c r="N17" s="9">
        <v>2041</v>
      </c>
      <c r="O17" s="9">
        <v>272</v>
      </c>
      <c r="P17" s="9">
        <v>1910</v>
      </c>
      <c r="Q17" s="9">
        <v>17626</v>
      </c>
      <c r="R17" s="9">
        <v>8739</v>
      </c>
      <c r="S17" s="9">
        <v>7139</v>
      </c>
      <c r="T17" s="9">
        <v>0</v>
      </c>
      <c r="U17" s="9">
        <v>13587</v>
      </c>
      <c r="V17" s="9">
        <v>8739</v>
      </c>
      <c r="W17" s="9">
        <v>4293</v>
      </c>
      <c r="X17" s="9">
        <v>0</v>
      </c>
      <c r="Y17" s="9">
        <v>2313</v>
      </c>
      <c r="Z17" s="9">
        <v>544</v>
      </c>
      <c r="AA17" s="9">
        <v>1910</v>
      </c>
      <c r="AB17" s="9">
        <v>10631</v>
      </c>
      <c r="AC17" s="9">
        <v>8739</v>
      </c>
      <c r="AD17" s="9">
        <v>4204</v>
      </c>
      <c r="AE17" s="9">
        <v>0</v>
      </c>
      <c r="AF17" s="9">
        <f>SUM(J17:P17)</f>
        <v>40578</v>
      </c>
      <c r="AG17" s="9">
        <f>SUM(U17:AA17)</f>
        <v>31386</v>
      </c>
      <c r="AH17" s="9">
        <f>SUM(N17:T17)</f>
        <v>37727</v>
      </c>
      <c r="AI17" s="9">
        <f>SUM(Y17:AE17)</f>
        <v>28341</v>
      </c>
      <c r="AJ17" s="16">
        <f>$C17-AF17</f>
        <v>73658</v>
      </c>
      <c r="AK17" s="16">
        <f>$C17-AG17</f>
        <v>82850</v>
      </c>
      <c r="AL17" s="16">
        <f>$C17-AH17</f>
        <v>76509</v>
      </c>
      <c r="AM17" s="16">
        <f>$C17-AI17</f>
        <v>85895</v>
      </c>
      <c r="AN17" s="9">
        <v>68117</v>
      </c>
      <c r="AO17" s="10">
        <v>1406630</v>
      </c>
      <c r="AP17" s="11">
        <v>8.1000000000000003E-2</v>
      </c>
      <c r="AQ17" s="11">
        <v>2.2200000000000001E-2</v>
      </c>
      <c r="AR17" s="11">
        <v>0.436</v>
      </c>
      <c r="AS17">
        <v>116.68</v>
      </c>
      <c r="AT17" s="11">
        <v>0.15</v>
      </c>
      <c r="AU17" s="13">
        <v>3.98</v>
      </c>
      <c r="AV17" s="13">
        <v>20.82</v>
      </c>
      <c r="AW17" s="6">
        <v>132.30000000000001</v>
      </c>
      <c r="AX17" s="6">
        <f>AJ17/$AW17*100</f>
        <v>55674.98110355252</v>
      </c>
      <c r="AY17" s="6">
        <f>AK17/$AW17*100</f>
        <v>62622.826908541188</v>
      </c>
      <c r="AZ17" s="6">
        <f>AL17/$AW17*100</f>
        <v>57829.931972789112</v>
      </c>
      <c r="BA17" s="6">
        <f>AM17/$AW17*100</f>
        <v>64924.414210128489</v>
      </c>
      <c r="BB17" s="2">
        <v>105.5</v>
      </c>
      <c r="BC17" s="2">
        <v>194.4</v>
      </c>
      <c r="BD17" s="2">
        <v>101.9</v>
      </c>
      <c r="BE17" s="2">
        <v>113.1</v>
      </c>
      <c r="BF17" s="2">
        <v>111.5</v>
      </c>
      <c r="BG17" s="2">
        <v>105.8</v>
      </c>
      <c r="BH17" s="9">
        <v>488600</v>
      </c>
      <c r="BI17" s="9">
        <v>2330</v>
      </c>
      <c r="BJ17" s="9">
        <v>1427</v>
      </c>
      <c r="BK17" s="2">
        <v>3.3919999999999999</v>
      </c>
      <c r="BL17" s="4">
        <v>47</v>
      </c>
      <c r="BM17" s="4">
        <f>AX17/(2087+$BL17/60*262.5)*2087</f>
        <v>50681.5050708747</v>
      </c>
      <c r="BN17" s="4">
        <f>AY17/(2087+$BL17/60*262.5)*2087</f>
        <v>57006.200210730261</v>
      </c>
      <c r="BO17" s="4">
        <f>AZ17/(2087+$BL17/60*262.5)*2087</f>
        <v>52643.178900697181</v>
      </c>
      <c r="BP17" s="4">
        <f>BA17/(2087+$BL17/60*262.5)*2087</f>
        <v>59101.358685584491</v>
      </c>
      <c r="BQ17" s="14">
        <f>BM17-$BI17*12</f>
        <v>22721.5050708747</v>
      </c>
      <c r="BR17" s="14">
        <f>BN17-$BI17*12</f>
        <v>29046.200210730261</v>
      </c>
      <c r="BS17" s="14">
        <f>BO17-$BI17*12</f>
        <v>24683.178900697181</v>
      </c>
      <c r="BT17" s="14">
        <f>BP17-$BI17*12</f>
        <v>31141.358685584491</v>
      </c>
      <c r="BU17" s="2">
        <v>22</v>
      </c>
      <c r="BV17" s="2">
        <v>54</v>
      </c>
      <c r="BW17" s="2">
        <v>72</v>
      </c>
      <c r="BX17" s="2">
        <v>50</v>
      </c>
      <c r="BY17" s="2">
        <v>45</v>
      </c>
      <c r="BZ17" s="2">
        <v>13</v>
      </c>
      <c r="CA17">
        <v>22.953199999999999</v>
      </c>
      <c r="CB17">
        <v>78.920100000000005</v>
      </c>
      <c r="CC17">
        <v>45.194299999999998</v>
      </c>
      <c r="CD17">
        <v>85</v>
      </c>
      <c r="CE17">
        <v>58.8</v>
      </c>
      <c r="CF17">
        <v>75</v>
      </c>
      <c r="CG17" s="11"/>
      <c r="CI17" t="s">
        <v>384</v>
      </c>
      <c r="CJ17" t="s">
        <v>375</v>
      </c>
    </row>
    <row r="18" spans="1:88" x14ac:dyDescent="0.55000000000000004">
      <c r="A18" s="8" t="s">
        <v>37</v>
      </c>
      <c r="B18" s="2" t="s">
        <v>94</v>
      </c>
      <c r="C18" s="6">
        <v>142729</v>
      </c>
      <c r="D18" s="2">
        <v>1998</v>
      </c>
      <c r="E18">
        <v>8.5</v>
      </c>
      <c r="F18" s="18">
        <f>H18/C18</f>
        <v>0.3646280713800279</v>
      </c>
      <c r="G18" s="19">
        <v>7</v>
      </c>
      <c r="H18" s="9">
        <f>SUM(J18:P18)</f>
        <v>52043</v>
      </c>
      <c r="I18" s="9"/>
      <c r="J18" s="9">
        <v>27654</v>
      </c>
      <c r="K18" s="9">
        <v>9956</v>
      </c>
      <c r="L18" s="9">
        <v>9848</v>
      </c>
      <c r="M18" s="9">
        <v>0</v>
      </c>
      <c r="N18" s="10">
        <v>2765</v>
      </c>
      <c r="O18" s="9">
        <v>155</v>
      </c>
      <c r="P18" s="9">
        <v>1665</v>
      </c>
      <c r="Q18" s="9">
        <v>24464</v>
      </c>
      <c r="R18" s="9">
        <v>10030</v>
      </c>
      <c r="S18" s="9">
        <v>9789</v>
      </c>
      <c r="T18" s="9">
        <v>0</v>
      </c>
      <c r="U18" s="9">
        <v>20710</v>
      </c>
      <c r="V18" s="9">
        <v>9956</v>
      </c>
      <c r="W18" s="9">
        <v>6888</v>
      </c>
      <c r="X18" s="9">
        <v>0</v>
      </c>
      <c r="Y18" s="9">
        <v>3068</v>
      </c>
      <c r="Z18" s="9">
        <v>310</v>
      </c>
      <c r="AA18" s="9">
        <v>1665</v>
      </c>
      <c r="AB18" s="9">
        <v>16899</v>
      </c>
      <c r="AC18" s="9">
        <v>10030</v>
      </c>
      <c r="AD18" s="9">
        <v>6769</v>
      </c>
      <c r="AE18" s="9">
        <v>0</v>
      </c>
      <c r="AF18" s="9">
        <f>SUM(J18:P18)</f>
        <v>52043</v>
      </c>
      <c r="AG18" s="9">
        <f>SUM(U18:AA18)</f>
        <v>42597</v>
      </c>
      <c r="AH18" s="9">
        <f>SUM(N18:T18)</f>
        <v>48868</v>
      </c>
      <c r="AI18" s="9">
        <f>SUM(Y18:AE18)</f>
        <v>38741</v>
      </c>
      <c r="AJ18" s="16">
        <f>$C18-AF18</f>
        <v>90686</v>
      </c>
      <c r="AK18" s="16">
        <f>$C18-AG18</f>
        <v>100132</v>
      </c>
      <c r="AL18" s="16">
        <f>$C18-AH18</f>
        <v>93861</v>
      </c>
      <c r="AM18" s="16">
        <f>$C18-AI18</f>
        <v>103988</v>
      </c>
      <c r="AN18" s="9">
        <v>87701</v>
      </c>
      <c r="AO18" s="10">
        <v>870887</v>
      </c>
      <c r="AP18" s="11">
        <v>8.2000000000000003E-2</v>
      </c>
      <c r="AQ18" s="11">
        <v>3.85E-2</v>
      </c>
      <c r="AR18" s="11">
        <v>0.54800000000000004</v>
      </c>
      <c r="AS18">
        <v>156.69</v>
      </c>
      <c r="AT18" s="11">
        <v>0.125</v>
      </c>
      <c r="AU18">
        <v>7.76</v>
      </c>
      <c r="AV18">
        <v>61.38</v>
      </c>
      <c r="AW18" s="6">
        <v>164</v>
      </c>
      <c r="AX18" s="6">
        <f>AJ18/$AW18*100</f>
        <v>55296.341463414639</v>
      </c>
      <c r="AY18" s="6">
        <f>AK18/$AW18*100</f>
        <v>61056.097560975606</v>
      </c>
      <c r="AZ18" s="6">
        <f>AL18/$AW18*100</f>
        <v>57232.317073170736</v>
      </c>
      <c r="BA18" s="6">
        <f>AM18/$AW18*100</f>
        <v>63407.317073170736</v>
      </c>
      <c r="BB18" s="2">
        <v>111.9</v>
      </c>
      <c r="BC18" s="2">
        <v>281</v>
      </c>
      <c r="BD18" s="2">
        <v>94.5</v>
      </c>
      <c r="BE18" s="2">
        <v>113</v>
      </c>
      <c r="BF18" s="2">
        <v>117</v>
      </c>
      <c r="BG18" s="2">
        <v>124.3</v>
      </c>
      <c r="BH18" s="9">
        <v>858800</v>
      </c>
      <c r="BI18" s="9">
        <v>3217</v>
      </c>
      <c r="BJ18" s="9">
        <v>1632</v>
      </c>
      <c r="BK18">
        <v>3.4689999999999999</v>
      </c>
      <c r="BL18" s="4">
        <v>64.8</v>
      </c>
      <c r="BM18" s="4">
        <f>AX18/(2087+$BL18/60*262.5)*2087</f>
        <v>48683.174281436979</v>
      </c>
      <c r="BN18" s="4">
        <f>AY18/(2087+$BL18/60*262.5)*2087</f>
        <v>53754.092220947517</v>
      </c>
      <c r="BO18" s="4">
        <f>AZ18/(2087+$BL18/60*262.5)*2087</f>
        <v>50387.616845267803</v>
      </c>
      <c r="BP18" s="4">
        <f>BA18/(2087+$BL18/60*262.5)*2087</f>
        <v>55824.117583508676</v>
      </c>
      <c r="BQ18" s="14">
        <f>BM18-$BI18*12</f>
        <v>10079.174281436979</v>
      </c>
      <c r="BR18" s="14">
        <f>BN18-$BI18*12</f>
        <v>15150.092220947517</v>
      </c>
      <c r="BS18" s="14">
        <f>BO18-$BI18*12</f>
        <v>11783.616845267803</v>
      </c>
      <c r="BT18" s="14">
        <f>BP18-$BI18*12</f>
        <v>17220.117583508676</v>
      </c>
      <c r="BU18" s="2">
        <v>31</v>
      </c>
      <c r="BV18" s="2">
        <v>110</v>
      </c>
      <c r="BW18" s="2">
        <v>51</v>
      </c>
      <c r="BX18" s="2">
        <v>13</v>
      </c>
      <c r="BY18" s="2">
        <v>82</v>
      </c>
      <c r="BZ18" s="2">
        <v>16</v>
      </c>
      <c r="CA18">
        <v>44.677799999999998</v>
      </c>
      <c r="CB18">
        <v>68.588999999999999</v>
      </c>
      <c r="CC18">
        <v>45.015799999999999</v>
      </c>
      <c r="CD18">
        <v>84</v>
      </c>
      <c r="CE18">
        <v>36.799999999999997</v>
      </c>
      <c r="CF18">
        <v>47</v>
      </c>
      <c r="CG18" s="11"/>
      <c r="CI18" t="s">
        <v>385</v>
      </c>
      <c r="CJ18" t="s">
        <v>382</v>
      </c>
    </row>
    <row r="19" spans="1:88" x14ac:dyDescent="0.55000000000000004">
      <c r="A19" s="8" t="s">
        <v>45</v>
      </c>
      <c r="B19" s="2" t="s">
        <v>94</v>
      </c>
      <c r="C19" s="6">
        <v>141317</v>
      </c>
      <c r="D19" s="2">
        <v>1907</v>
      </c>
      <c r="E19">
        <v>8.75</v>
      </c>
      <c r="F19" s="18">
        <f>H19/C19</f>
        <v>0.36720281353269602</v>
      </c>
      <c r="G19" s="19">
        <v>8</v>
      </c>
      <c r="H19" s="9">
        <f>SUM(J19:P19)</f>
        <v>51892</v>
      </c>
      <c r="I19" s="9"/>
      <c r="J19" s="9">
        <v>27296</v>
      </c>
      <c r="K19" s="9">
        <v>9935</v>
      </c>
      <c r="L19" s="9">
        <v>9717</v>
      </c>
      <c r="M19" s="9">
        <v>0</v>
      </c>
      <c r="N19" s="9">
        <v>2737</v>
      </c>
      <c r="O19" s="9">
        <v>280</v>
      </c>
      <c r="P19" s="9">
        <v>1927</v>
      </c>
      <c r="Q19" s="9">
        <v>24126</v>
      </c>
      <c r="R19" s="9">
        <v>10010</v>
      </c>
      <c r="S19" s="9">
        <v>9658</v>
      </c>
      <c r="T19" s="9">
        <v>0</v>
      </c>
      <c r="U19" s="9">
        <v>20357</v>
      </c>
      <c r="V19" s="9">
        <v>9935</v>
      </c>
      <c r="W19" s="9">
        <v>6757</v>
      </c>
      <c r="X19" s="9">
        <v>0</v>
      </c>
      <c r="Y19" s="9">
        <v>3040</v>
      </c>
      <c r="Z19" s="9">
        <v>559</v>
      </c>
      <c r="AA19" s="9">
        <v>1927</v>
      </c>
      <c r="AB19" s="9">
        <v>16589</v>
      </c>
      <c r="AC19" s="9">
        <v>10010</v>
      </c>
      <c r="AD19" s="9">
        <v>6638</v>
      </c>
      <c r="AE19" s="9">
        <v>0</v>
      </c>
      <c r="AF19" s="9">
        <f>SUM(J19:P19)</f>
        <v>51892</v>
      </c>
      <c r="AG19" s="9">
        <f>SUM(U19:AA19)</f>
        <v>42575</v>
      </c>
      <c r="AH19" s="9">
        <f>SUM(N19:T19)</f>
        <v>48738</v>
      </c>
      <c r="AI19" s="9">
        <f>SUM(Y19:AE19)</f>
        <v>38763</v>
      </c>
      <c r="AJ19" s="16">
        <f>$C19-AF19</f>
        <v>89425</v>
      </c>
      <c r="AK19" s="16">
        <f>$C19-AG19</f>
        <v>98742</v>
      </c>
      <c r="AL19" s="16">
        <f>$C19-AH19</f>
        <v>92579</v>
      </c>
      <c r="AM19" s="16">
        <f>$C19-AI19</f>
        <v>102554</v>
      </c>
      <c r="AN19" s="9">
        <v>90303</v>
      </c>
      <c r="AO19" s="10">
        <v>1025350</v>
      </c>
      <c r="AP19" s="11">
        <v>7.5999999999999998E-2</v>
      </c>
      <c r="AQ19" s="11">
        <v>3.3399999999999999E-2</v>
      </c>
      <c r="AR19" s="11">
        <v>0.40200000000000002</v>
      </c>
      <c r="AS19">
        <v>156.69</v>
      </c>
      <c r="AT19" s="11">
        <v>0.109</v>
      </c>
      <c r="AU19" s="13">
        <v>3.29</v>
      </c>
      <c r="AV19" s="13">
        <v>24.27</v>
      </c>
      <c r="AW19" s="6">
        <v>156.1</v>
      </c>
      <c r="AX19" s="6">
        <f>AJ19/$AW19*100</f>
        <v>57286.995515695075</v>
      </c>
      <c r="AY19" s="6">
        <f>AK19/$AW19*100</f>
        <v>63255.605381165922</v>
      </c>
      <c r="AZ19" s="6">
        <f>AL19/$AW19*100</f>
        <v>59307.495195387572</v>
      </c>
      <c r="BA19" s="6">
        <f>AM19/$AW19*100</f>
        <v>65697.629724535553</v>
      </c>
      <c r="BB19" s="2">
        <v>115.3</v>
      </c>
      <c r="BC19" s="2">
        <v>260.3</v>
      </c>
      <c r="BD19" s="2">
        <v>137.19999999999999</v>
      </c>
      <c r="BE19" s="2">
        <v>114</v>
      </c>
      <c r="BF19" s="2">
        <v>119</v>
      </c>
      <c r="BG19" s="2">
        <v>103.6</v>
      </c>
      <c r="BH19" s="9">
        <v>658000</v>
      </c>
      <c r="BI19" s="9">
        <v>2776</v>
      </c>
      <c r="BJ19" s="9">
        <v>1689</v>
      </c>
      <c r="BK19">
        <v>3.3730000000000002</v>
      </c>
      <c r="BL19" s="4">
        <v>57</v>
      </c>
      <c r="BM19" s="4">
        <f>AX19/(2087+$BL19/60*262.5)*2087</f>
        <v>51172.418657645125</v>
      </c>
      <c r="BN19" s="4">
        <f>AY19/(2087+$BL19/60*262.5)*2087</f>
        <v>56503.963803110921</v>
      </c>
      <c r="BO19" s="4">
        <f>AZ19/(2087+$BL19/60*262.5)*2087</f>
        <v>52977.258561991919</v>
      </c>
      <c r="BP19" s="4">
        <f>BA19/(2087+$BL19/60*262.5)*2087</f>
        <v>58685.336572727276</v>
      </c>
      <c r="BQ19" s="14">
        <f>BM19-$BI19*12</f>
        <v>17860.418657645125</v>
      </c>
      <c r="BR19" s="14">
        <f>BN19-$BI19*12</f>
        <v>23191.963803110921</v>
      </c>
      <c r="BS19" s="14">
        <f>BO19-$BI19*12</f>
        <v>19665.258561991919</v>
      </c>
      <c r="BT19" s="14">
        <f>BP19-$BI19*12</f>
        <v>25373.336572727276</v>
      </c>
      <c r="BU19" s="2">
        <v>39</v>
      </c>
      <c r="BV19" s="2">
        <v>82</v>
      </c>
      <c r="BW19" s="2">
        <v>77</v>
      </c>
      <c r="BX19" s="2">
        <v>12</v>
      </c>
      <c r="BY19" s="2">
        <v>101</v>
      </c>
      <c r="BZ19" s="2">
        <v>15</v>
      </c>
      <c r="CA19">
        <v>38.345700000000001</v>
      </c>
      <c r="CB19">
        <v>83.043999999999997</v>
      </c>
      <c r="CC19">
        <v>40.678100000000001</v>
      </c>
      <c r="CD19">
        <v>82</v>
      </c>
      <c r="CE19">
        <v>45</v>
      </c>
      <c r="CF19">
        <v>40</v>
      </c>
      <c r="CG19" s="11"/>
      <c r="CI19" t="s">
        <v>397</v>
      </c>
      <c r="CJ19" t="s">
        <v>396</v>
      </c>
    </row>
    <row r="20" spans="1:88" x14ac:dyDescent="0.55000000000000004">
      <c r="A20" s="7" t="s">
        <v>43</v>
      </c>
      <c r="B20" t="s">
        <v>109</v>
      </c>
      <c r="C20" s="6">
        <v>131112</v>
      </c>
      <c r="D20" s="2">
        <v>973</v>
      </c>
      <c r="E20">
        <v>9.6</v>
      </c>
      <c r="F20" s="18">
        <f>H20/C20</f>
        <v>0.31212246018671058</v>
      </c>
      <c r="G20" s="19">
        <v>2</v>
      </c>
      <c r="H20" s="9">
        <f>SUM(J20:P20)</f>
        <v>40923</v>
      </c>
      <c r="I20" s="9"/>
      <c r="J20" s="9">
        <v>25381</v>
      </c>
      <c r="K20" s="9">
        <v>9788</v>
      </c>
      <c r="L20" s="9">
        <v>0</v>
      </c>
      <c r="M20" s="9">
        <v>0</v>
      </c>
      <c r="N20" s="9">
        <v>3056</v>
      </c>
      <c r="O20">
        <v>229</v>
      </c>
      <c r="P20" s="9">
        <v>2469</v>
      </c>
      <c r="Q20" s="9">
        <v>21676</v>
      </c>
      <c r="R20" s="9">
        <v>9862</v>
      </c>
      <c r="S20" s="9">
        <v>0</v>
      </c>
      <c r="T20" s="9">
        <v>0</v>
      </c>
      <c r="U20" s="9">
        <v>17806</v>
      </c>
      <c r="V20" s="9">
        <v>9788</v>
      </c>
      <c r="W20" s="9">
        <v>0</v>
      </c>
      <c r="X20" s="9">
        <v>0</v>
      </c>
      <c r="Y20" s="9">
        <v>3310</v>
      </c>
      <c r="Z20">
        <v>459</v>
      </c>
      <c r="AA20" s="9">
        <v>2469</v>
      </c>
      <c r="AB20" s="9">
        <v>14344</v>
      </c>
      <c r="AC20" s="9">
        <v>9862</v>
      </c>
      <c r="AD20" s="9">
        <v>0</v>
      </c>
      <c r="AE20" s="9">
        <v>0</v>
      </c>
      <c r="AF20" s="9">
        <f>SUM(J20:P20)</f>
        <v>40923</v>
      </c>
      <c r="AG20" s="9">
        <f>SUM(U20:AA20)</f>
        <v>33832</v>
      </c>
      <c r="AH20" s="9">
        <f>SUM(N20:T20)</f>
        <v>37292</v>
      </c>
      <c r="AI20" s="9">
        <f>SUM(Y20:AE20)</f>
        <v>30444</v>
      </c>
      <c r="AJ20" s="16">
        <f>$C20-AF20</f>
        <v>90189</v>
      </c>
      <c r="AK20" s="16">
        <f>$C20-AG20</f>
        <v>97280</v>
      </c>
      <c r="AL20" s="16">
        <f>$C20-AH20</f>
        <v>93820</v>
      </c>
      <c r="AM20" s="16">
        <f>$C20-AI20</f>
        <v>100668</v>
      </c>
      <c r="AN20" s="9">
        <v>74458</v>
      </c>
      <c r="AO20" s="10">
        <v>704352</v>
      </c>
      <c r="AP20" s="11">
        <v>0.157</v>
      </c>
      <c r="AQ20" s="11">
        <v>1.6899999999999998E-2</v>
      </c>
      <c r="AR20" s="11">
        <v>0.60399999999999998</v>
      </c>
      <c r="AS20">
        <v>141.69</v>
      </c>
      <c r="AT20" s="11">
        <v>0.13</v>
      </c>
      <c r="AU20" s="13">
        <v>5.98</v>
      </c>
      <c r="AV20" s="13">
        <v>55.22</v>
      </c>
      <c r="AW20" s="6">
        <v>121.4</v>
      </c>
      <c r="AX20" s="6">
        <f>AJ20/$AW20*100</f>
        <v>74290.774299835248</v>
      </c>
      <c r="AY20" s="6">
        <f>AK20/$AW20*100</f>
        <v>80131.795716639201</v>
      </c>
      <c r="AZ20" s="6">
        <f>AL20/$AW20*100</f>
        <v>77281.713344316304</v>
      </c>
      <c r="BA20" s="6">
        <f>AM20/$AW20*100</f>
        <v>82922.570016474463</v>
      </c>
      <c r="BB20" s="2">
        <v>115.1</v>
      </c>
      <c r="BC20" s="2">
        <v>140.30000000000001</v>
      </c>
      <c r="BD20" s="2">
        <v>85.7</v>
      </c>
      <c r="BE20" s="2">
        <v>118.8</v>
      </c>
      <c r="BF20" s="2">
        <v>119.9</v>
      </c>
      <c r="BG20" s="2">
        <v>119.1</v>
      </c>
      <c r="BH20" s="9">
        <v>484600</v>
      </c>
      <c r="BI20" s="9">
        <v>2315</v>
      </c>
      <c r="BJ20" s="9">
        <v>1266</v>
      </c>
      <c r="BK20">
        <v>3.1070000000000002</v>
      </c>
      <c r="BL20" s="4">
        <v>53.8</v>
      </c>
      <c r="BM20" s="4">
        <f>AX20/(2087+$BL20/60*262.5)*2087</f>
        <v>66761.330949461713</v>
      </c>
      <c r="BN20" s="4">
        <f>AY20/(2087+$BL20/60*262.5)*2087</f>
        <v>72010.359076646098</v>
      </c>
      <c r="BO20" s="4">
        <f>AZ20/(2087+$BL20/60*262.5)*2087</f>
        <v>69449.135367711133</v>
      </c>
      <c r="BP20" s="4">
        <f>BA20/(2087+$BL20/60*262.5)*2087</f>
        <v>74518.285644817137</v>
      </c>
      <c r="BQ20" s="14">
        <f>BM20-$BI20*12</f>
        <v>38981.330949461713</v>
      </c>
      <c r="BR20" s="14">
        <f>BN20-$BI20*12</f>
        <v>44230.359076646098</v>
      </c>
      <c r="BS20" s="14">
        <f>BO20-$BI20*12</f>
        <v>41669.135367711133</v>
      </c>
      <c r="BT20" s="14">
        <f>BP20-$BI20*12</f>
        <v>46738.285644817137</v>
      </c>
      <c r="BU20" s="2">
        <v>78</v>
      </c>
      <c r="BV20" s="2">
        <v>139</v>
      </c>
      <c r="BW20" s="2">
        <v>118</v>
      </c>
      <c r="BX20" s="2">
        <v>40</v>
      </c>
      <c r="BY20" s="2">
        <v>111</v>
      </c>
      <c r="BZ20" s="2">
        <v>65</v>
      </c>
      <c r="CA20">
        <v>92.160700000000006</v>
      </c>
      <c r="CB20">
        <v>74.761399999999995</v>
      </c>
      <c r="CC20">
        <v>36.982399999999998</v>
      </c>
      <c r="CD20">
        <v>79</v>
      </c>
      <c r="CE20">
        <v>14.7</v>
      </c>
      <c r="CF20">
        <v>60</v>
      </c>
      <c r="CG20" s="11"/>
    </row>
    <row r="21" spans="1:88" x14ac:dyDescent="0.55000000000000004">
      <c r="A21" s="7" t="s">
        <v>91</v>
      </c>
      <c r="B21" t="s">
        <v>102</v>
      </c>
      <c r="C21" s="6">
        <v>104623</v>
      </c>
      <c r="D21" s="2">
        <v>320</v>
      </c>
      <c r="E21">
        <v>8.6790000000000003</v>
      </c>
      <c r="F21" s="18">
        <f>H21/C21</f>
        <v>0.3525515422039131</v>
      </c>
      <c r="G21" s="19">
        <v>6</v>
      </c>
      <c r="H21" s="9">
        <f>SUM(J21:P21)</f>
        <v>36885</v>
      </c>
      <c r="I21" s="9"/>
      <c r="J21" s="9">
        <v>18045</v>
      </c>
      <c r="K21" s="9">
        <v>8004</v>
      </c>
      <c r="L21" s="9">
        <v>4948</v>
      </c>
      <c r="M21" s="9">
        <v>1046</v>
      </c>
      <c r="N21" s="9">
        <v>2053</v>
      </c>
      <c r="O21" s="9">
        <v>153</v>
      </c>
      <c r="P21" s="9">
        <v>2636</v>
      </c>
      <c r="Q21" s="9">
        <v>15319</v>
      </c>
      <c r="R21" s="9">
        <v>8004</v>
      </c>
      <c r="S21" s="9">
        <v>4934</v>
      </c>
      <c r="T21" s="9">
        <v>1046</v>
      </c>
      <c r="U21" s="9">
        <v>11183</v>
      </c>
      <c r="V21" s="9">
        <v>8004</v>
      </c>
      <c r="W21" s="9">
        <v>4144</v>
      </c>
      <c r="X21" s="9">
        <v>1046</v>
      </c>
      <c r="Y21" s="9">
        <v>2286</v>
      </c>
      <c r="Z21">
        <v>307</v>
      </c>
      <c r="AA21" s="9">
        <v>2636</v>
      </c>
      <c r="AB21" s="9">
        <v>8694</v>
      </c>
      <c r="AC21" s="9">
        <v>8004</v>
      </c>
      <c r="AD21" s="9">
        <v>4198</v>
      </c>
      <c r="AE21" s="9">
        <v>1046</v>
      </c>
      <c r="AF21" s="9">
        <f>SUM(J21:P21)</f>
        <v>36885</v>
      </c>
      <c r="AG21" s="9">
        <f>SUM(U21:AA21)</f>
        <v>29606</v>
      </c>
      <c r="AH21" s="9">
        <f>SUM(N21:T21)</f>
        <v>34145</v>
      </c>
      <c r="AI21" s="9">
        <f>SUM(Y21:AE21)</f>
        <v>27171</v>
      </c>
      <c r="AJ21" s="16">
        <f>$C21-AF21</f>
        <v>67738</v>
      </c>
      <c r="AK21" s="16">
        <f>$C21-AG21</f>
        <v>75017</v>
      </c>
      <c r="AL21" s="16">
        <f>$C21-AH21</f>
        <v>70478</v>
      </c>
      <c r="AM21" s="16">
        <f>$C21-AI21</f>
        <v>77452</v>
      </c>
      <c r="AN21" s="9">
        <v>36809</v>
      </c>
      <c r="AO21" s="10">
        <v>311404</v>
      </c>
      <c r="AP21" s="11">
        <v>-2.5000000000000001E-2</v>
      </c>
      <c r="AQ21" s="11">
        <v>3.3300000000000003E-2</v>
      </c>
      <c r="AR21" s="11">
        <v>0.33</v>
      </c>
      <c r="AS21">
        <v>96.65</v>
      </c>
      <c r="AT21" s="11">
        <v>0.26700000000000002</v>
      </c>
      <c r="AU21" s="13">
        <v>18.170000000000002</v>
      </c>
      <c r="AV21" s="13">
        <v>63.16</v>
      </c>
      <c r="AW21" s="6">
        <v>90.4</v>
      </c>
      <c r="AX21" s="6">
        <f>AJ21/$AW21*100</f>
        <v>74931.415929203533</v>
      </c>
      <c r="AY21" s="6">
        <f>AK21/$AW21*100</f>
        <v>82983.407079646015</v>
      </c>
      <c r="AZ21" s="6">
        <f>AL21/$AW21*100</f>
        <v>77962.389380530964</v>
      </c>
      <c r="BA21" s="6">
        <f>AM21/$AW21*100</f>
        <v>85676.991150442467</v>
      </c>
      <c r="BB21" s="2">
        <v>98.4</v>
      </c>
      <c r="BC21" s="2">
        <v>74.599999999999994</v>
      </c>
      <c r="BD21" s="2">
        <v>92.9</v>
      </c>
      <c r="BE21" s="2">
        <v>99</v>
      </c>
      <c r="BF21" s="2">
        <v>100.8</v>
      </c>
      <c r="BG21" s="2">
        <v>96.5</v>
      </c>
      <c r="BH21" s="9">
        <v>120900</v>
      </c>
      <c r="BI21" s="9">
        <v>1198</v>
      </c>
      <c r="BJ21" s="9">
        <v>759</v>
      </c>
      <c r="BK21">
        <v>2.3109999999999999</v>
      </c>
      <c r="BL21" s="4">
        <v>48.2</v>
      </c>
      <c r="BM21" s="4">
        <f>AX21/(2087+$BL21/60*262.5)*2087</f>
        <v>68054.992131533596</v>
      </c>
      <c r="BN21" s="4">
        <f>AY21/(2087+$BL21/60*262.5)*2087</f>
        <v>75368.055518782014</v>
      </c>
      <c r="BO21" s="4">
        <f>AZ21/(2087+$BL21/60*262.5)*2087</f>
        <v>70807.814453426807</v>
      </c>
      <c r="BP21" s="4">
        <f>BA21/(2087+$BL21/60*262.5)*2087</f>
        <v>77814.450538420686</v>
      </c>
      <c r="BQ21" s="14">
        <f>BM21-$BI21*12</f>
        <v>53678.992131533596</v>
      </c>
      <c r="BR21" s="14">
        <f>BN21-$BI21*12</f>
        <v>60992.055518782014</v>
      </c>
      <c r="BS21" s="14">
        <f>BO21-$BI21*12</f>
        <v>56431.814453426807</v>
      </c>
      <c r="BT21" s="14">
        <f>BP21-$BI21*12</f>
        <v>63438.450538420686</v>
      </c>
      <c r="BU21" s="2">
        <v>128</v>
      </c>
      <c r="BV21" s="2">
        <v>142</v>
      </c>
      <c r="BW21" s="2">
        <v>137</v>
      </c>
      <c r="BX21" s="2">
        <v>79</v>
      </c>
      <c r="BY21" s="2">
        <v>145</v>
      </c>
      <c r="BZ21" s="2">
        <v>96</v>
      </c>
      <c r="CA21">
        <v>73.814300000000003</v>
      </c>
      <c r="CB21">
        <v>88.397099999999995</v>
      </c>
      <c r="CC21">
        <v>23.2667</v>
      </c>
      <c r="CD21">
        <v>50</v>
      </c>
      <c r="CE21">
        <v>39.299999999999997</v>
      </c>
      <c r="CF21">
        <v>20</v>
      </c>
      <c r="CG21" s="11"/>
    </row>
    <row r="22" spans="1:88" x14ac:dyDescent="0.55000000000000004">
      <c r="A22" t="s">
        <v>92</v>
      </c>
      <c r="B22" t="s">
        <v>98</v>
      </c>
      <c r="C22" s="6">
        <v>96408</v>
      </c>
      <c r="D22" s="2">
        <v>212</v>
      </c>
      <c r="E22">
        <v>7</v>
      </c>
      <c r="F22" s="18">
        <f>H22/C22</f>
        <v>0.29010040660526099</v>
      </c>
      <c r="G22" s="19">
        <v>1</v>
      </c>
      <c r="H22" s="9">
        <f>SUM(J22:P22)</f>
        <v>27968</v>
      </c>
      <c r="I22" s="9"/>
      <c r="J22" s="9">
        <v>15991</v>
      </c>
      <c r="K22" s="9">
        <v>7375</v>
      </c>
      <c r="L22" s="9">
        <v>0</v>
      </c>
      <c r="M22" s="9">
        <v>0</v>
      </c>
      <c r="N22" s="10">
        <v>1667</v>
      </c>
      <c r="O22">
        <v>277</v>
      </c>
      <c r="P22" s="10">
        <v>2658</v>
      </c>
      <c r="Q22" s="9">
        <v>13409</v>
      </c>
      <c r="R22" s="9">
        <v>7375</v>
      </c>
      <c r="S22" s="9">
        <v>0</v>
      </c>
      <c r="T22" s="9">
        <v>0</v>
      </c>
      <c r="U22" s="9">
        <v>9659</v>
      </c>
      <c r="V22" s="9">
        <v>7375</v>
      </c>
      <c r="W22" s="9">
        <v>0</v>
      </c>
      <c r="X22" s="9">
        <v>0</v>
      </c>
      <c r="Y22" s="9">
        <v>1822</v>
      </c>
      <c r="Z22">
        <v>555</v>
      </c>
      <c r="AA22" s="10">
        <v>2658</v>
      </c>
      <c r="AB22" s="9">
        <v>7708</v>
      </c>
      <c r="AC22" s="9">
        <v>7375</v>
      </c>
      <c r="AD22" s="9">
        <v>0</v>
      </c>
      <c r="AE22" s="9">
        <v>0</v>
      </c>
      <c r="AF22" s="9">
        <f>SUM(J22:P22)</f>
        <v>27968</v>
      </c>
      <c r="AG22" s="9">
        <f>SUM(U22:AA22)</f>
        <v>22069</v>
      </c>
      <c r="AH22" s="9">
        <f>SUM(N22:T22)</f>
        <v>25386</v>
      </c>
      <c r="AI22" s="9">
        <f>SUM(Y22:AE22)</f>
        <v>20118</v>
      </c>
      <c r="AJ22" s="16">
        <f>$C22-AF22</f>
        <v>68440</v>
      </c>
      <c r="AK22" s="16">
        <f>$C22-AG22</f>
        <v>74339</v>
      </c>
      <c r="AL22" s="16">
        <f>$C22-AH22</f>
        <v>71022</v>
      </c>
      <c r="AM22" s="16">
        <f>$C22-AI22</f>
        <v>76290</v>
      </c>
      <c r="AN22" s="9">
        <v>45874</v>
      </c>
      <c r="AO22" s="10">
        <v>377165</v>
      </c>
      <c r="AP22" s="11">
        <v>0.123</v>
      </c>
      <c r="AQ22" s="11">
        <v>1.6199999999999999E-2</v>
      </c>
      <c r="AR22" s="11">
        <v>0.35499999999999998</v>
      </c>
      <c r="AS22">
        <v>56.68</v>
      </c>
      <c r="AT22" s="11">
        <v>0.21199999999999999</v>
      </c>
      <c r="AU22" s="13">
        <v>6.3</v>
      </c>
      <c r="AV22" s="13">
        <v>22.95</v>
      </c>
      <c r="AW22" s="6">
        <v>92.4</v>
      </c>
      <c r="AX22" s="6">
        <f>AJ22/$AW22*100</f>
        <v>74069.264069264071</v>
      </c>
      <c r="AY22" s="6">
        <f>AK22/$AW22*100</f>
        <v>80453.463203463194</v>
      </c>
      <c r="AZ22" s="6">
        <f>AL22/$AW22*100</f>
        <v>76863.636363636368</v>
      </c>
      <c r="BA22" s="6">
        <f>AM22/$AW22*100</f>
        <v>82564.935064935053</v>
      </c>
      <c r="BB22" s="2">
        <v>96.3</v>
      </c>
      <c r="BC22" s="2">
        <v>84.7</v>
      </c>
      <c r="BD22" s="2">
        <v>93.8</v>
      </c>
      <c r="BE22" s="2">
        <v>103.3</v>
      </c>
      <c r="BF22" s="2">
        <v>98.4</v>
      </c>
      <c r="BG22" s="2">
        <v>93.4</v>
      </c>
      <c r="BH22" s="9">
        <v>172100</v>
      </c>
      <c r="BI22" s="9">
        <v>1485</v>
      </c>
      <c r="BJ22" s="9">
        <v>983</v>
      </c>
      <c r="BK22">
        <v>2.4590000000000001</v>
      </c>
      <c r="BL22" s="4">
        <v>47.2</v>
      </c>
      <c r="BM22" s="4">
        <f>AX22/(2087+$BL22/60*262.5)*2087</f>
        <v>67400.285202770479</v>
      </c>
      <c r="BN22" s="4">
        <f>AY22/(2087+$BL22/60*262.5)*2087</f>
        <v>73209.669808427163</v>
      </c>
      <c r="BO22" s="4">
        <f>AZ22/(2087+$BL22/60*262.5)*2087</f>
        <v>69943.060427690914</v>
      </c>
      <c r="BP22" s="4">
        <f>BA22/(2087+$BL22/60*262.5)*2087</f>
        <v>75131.030948558735</v>
      </c>
      <c r="BQ22" s="14">
        <f>BM22-$BI22*12</f>
        <v>49580.285202770479</v>
      </c>
      <c r="BR22" s="14">
        <f>BN22-$BI22*12</f>
        <v>55389.669808427163</v>
      </c>
      <c r="BS22" s="14">
        <f>BO22-$BI22*12</f>
        <v>52123.060427690914</v>
      </c>
      <c r="BT22" s="14">
        <f>BP22-$BI22*12</f>
        <v>57311.030948558735</v>
      </c>
      <c r="BU22" s="2">
        <v>115</v>
      </c>
      <c r="BV22" s="2">
        <v>128</v>
      </c>
      <c r="BW22" s="2">
        <v>83</v>
      </c>
      <c r="BX22" s="2">
        <v>136</v>
      </c>
      <c r="BY22" s="2">
        <v>107</v>
      </c>
      <c r="BZ22" s="2">
        <v>101</v>
      </c>
      <c r="CA22">
        <v>67.52</v>
      </c>
      <c r="CB22">
        <v>90.781300000000002</v>
      </c>
      <c r="CC22">
        <v>49.348100000000002</v>
      </c>
      <c r="CD22">
        <v>83</v>
      </c>
      <c r="CE22">
        <v>49.8</v>
      </c>
      <c r="CF22">
        <v>33</v>
      </c>
      <c r="CG22" s="11"/>
    </row>
    <row r="23" spans="1:88" x14ac:dyDescent="0.55000000000000004">
      <c r="A23" t="s">
        <v>77</v>
      </c>
      <c r="B23" s="7" t="s">
        <v>95</v>
      </c>
      <c r="C23" s="6">
        <v>105613</v>
      </c>
      <c r="D23" s="2">
        <v>1881</v>
      </c>
      <c r="E23">
        <v>5.75</v>
      </c>
      <c r="F23" s="18">
        <f>H23/C23</f>
        <v>0.33683353375057995</v>
      </c>
      <c r="G23" s="19">
        <v>5</v>
      </c>
      <c r="H23" s="9">
        <f>SUM(J23:P23)</f>
        <v>35574</v>
      </c>
      <c r="I23" s="9"/>
      <c r="J23" s="9">
        <v>18290</v>
      </c>
      <c r="K23" s="9">
        <v>8079</v>
      </c>
      <c r="L23" s="9">
        <v>6359</v>
      </c>
      <c r="M23" s="9">
        <v>0</v>
      </c>
      <c r="N23" s="10">
        <v>1366</v>
      </c>
      <c r="O23">
        <v>91</v>
      </c>
      <c r="P23" s="10">
        <v>1389</v>
      </c>
      <c r="Q23" s="9">
        <v>15557</v>
      </c>
      <c r="R23" s="9">
        <v>8079</v>
      </c>
      <c r="S23" s="9">
        <v>6315</v>
      </c>
      <c r="T23" s="9">
        <v>0</v>
      </c>
      <c r="U23" s="9">
        <v>11431</v>
      </c>
      <c r="V23" s="9">
        <v>8079</v>
      </c>
      <c r="W23" s="9">
        <v>5941</v>
      </c>
      <c r="X23" s="9">
        <v>0</v>
      </c>
      <c r="Y23" s="9">
        <v>1513</v>
      </c>
      <c r="Z23">
        <v>183</v>
      </c>
      <c r="AA23" s="9">
        <v>1389</v>
      </c>
      <c r="AB23" s="9">
        <v>8813</v>
      </c>
      <c r="AC23" s="9">
        <v>8079</v>
      </c>
      <c r="AD23" s="9">
        <v>5888</v>
      </c>
      <c r="AE23" s="9">
        <v>0</v>
      </c>
      <c r="AF23" s="9">
        <f>SUM(J23:P23)</f>
        <v>35574</v>
      </c>
      <c r="AG23" s="9">
        <f>SUM(U23:AA23)</f>
        <v>28536</v>
      </c>
      <c r="AH23" s="9">
        <f>SUM(N23:T23)</f>
        <v>32797</v>
      </c>
      <c r="AI23" s="9">
        <f>SUM(Y23:AE23)</f>
        <v>25865</v>
      </c>
      <c r="AJ23" s="16">
        <f>$C23-AF23</f>
        <v>70039</v>
      </c>
      <c r="AK23" s="16">
        <f>$C23-AG23</f>
        <v>77077</v>
      </c>
      <c r="AL23" s="16">
        <f>$C23-AH23</f>
        <v>72816</v>
      </c>
      <c r="AM23" s="16">
        <f>$C23-AI23</f>
        <v>79748</v>
      </c>
      <c r="AN23" s="9">
        <v>72935</v>
      </c>
      <c r="AO23" s="10">
        <v>681170</v>
      </c>
      <c r="AP23" s="11">
        <v>0.13200000000000001</v>
      </c>
      <c r="AQ23" s="11">
        <v>3.6700000000000003E-2</v>
      </c>
      <c r="AR23" s="11">
        <v>0.55400000000000005</v>
      </c>
      <c r="AS23">
        <v>130.05000000000001</v>
      </c>
      <c r="AT23" s="11">
        <v>0.17899999999999999</v>
      </c>
      <c r="AU23" s="13">
        <v>12.02</v>
      </c>
      <c r="AV23" s="13">
        <v>45.16</v>
      </c>
      <c r="AW23" s="6">
        <v>140.1</v>
      </c>
      <c r="AX23" s="6">
        <f>AJ23/$AW23*100</f>
        <v>49992.14846538187</v>
      </c>
      <c r="AY23" s="6">
        <f>AK23/$AW23*100</f>
        <v>55015.70306923626</v>
      </c>
      <c r="AZ23" s="6">
        <f>AL23/$AW23*100</f>
        <v>51974.304068522484</v>
      </c>
      <c r="BA23" s="6">
        <f>AM23/$AW23*100</f>
        <v>56922.198429693082</v>
      </c>
      <c r="BB23" s="2">
        <v>107.9</v>
      </c>
      <c r="BC23" s="2">
        <v>226.4</v>
      </c>
      <c r="BD23" s="2">
        <v>97.3</v>
      </c>
      <c r="BE23" s="2">
        <v>109.3</v>
      </c>
      <c r="BF23" s="2">
        <v>103.4</v>
      </c>
      <c r="BG23" s="2">
        <v>103.7</v>
      </c>
      <c r="BH23" s="9">
        <v>506100</v>
      </c>
      <c r="BI23" s="9">
        <v>2336</v>
      </c>
      <c r="BJ23" s="9">
        <v>1362</v>
      </c>
      <c r="BK23">
        <v>2.7629999999999999</v>
      </c>
      <c r="BL23" s="4">
        <v>59.8</v>
      </c>
      <c r="BM23" s="4">
        <f>AX23/(2087+$BL23/60*262.5)*2087</f>
        <v>44423.274829848087</v>
      </c>
      <c r="BN23" s="4">
        <f>AY23/(2087+$BL23/60*262.5)*2087</f>
        <v>48887.230743731365</v>
      </c>
      <c r="BO23" s="4">
        <f>AZ23/(2087+$BL23/60*262.5)*2087</f>
        <v>46184.628278676428</v>
      </c>
      <c r="BP23" s="4">
        <f>BA23/(2087+$BL23/60*262.5)*2087</f>
        <v>50581.3521199721</v>
      </c>
      <c r="BQ23" s="14">
        <f>BM23-$BI23*12</f>
        <v>16391.274829848087</v>
      </c>
      <c r="BR23" s="14">
        <f>BN23-$BI23*12</f>
        <v>20855.230743731365</v>
      </c>
      <c r="BS23" s="14">
        <f>BO23-$BI23*12</f>
        <v>18152.628278676428</v>
      </c>
      <c r="BT23" s="14">
        <f>BP23-$BI23*12</f>
        <v>22549.3521199721</v>
      </c>
      <c r="BU23" s="2">
        <v>44</v>
      </c>
      <c r="BV23" s="2">
        <v>62</v>
      </c>
      <c r="BW23" s="2">
        <v>40</v>
      </c>
      <c r="BX23" s="2">
        <v>22</v>
      </c>
      <c r="BY23" s="2">
        <v>86</v>
      </c>
      <c r="BZ23" s="2">
        <v>27</v>
      </c>
      <c r="CA23">
        <v>73.832300000000004</v>
      </c>
      <c r="CB23">
        <v>88.310400000000001</v>
      </c>
      <c r="CC23">
        <v>26.493400000000001</v>
      </c>
      <c r="CD23">
        <v>58</v>
      </c>
      <c r="CE23">
        <v>26.6</v>
      </c>
      <c r="CF23">
        <v>40</v>
      </c>
      <c r="CG23" s="11"/>
    </row>
    <row r="24" spans="1:88" x14ac:dyDescent="0.55000000000000004">
      <c r="A24" s="7"/>
      <c r="B24" s="7"/>
      <c r="C24" s="4"/>
      <c r="AJ24" s="13"/>
      <c r="AK24" s="13"/>
      <c r="AL24" s="13"/>
      <c r="AM24" s="13"/>
      <c r="AU24" s="13"/>
      <c r="AV24" s="13"/>
      <c r="AW24" s="4"/>
      <c r="AX24" s="6"/>
      <c r="AY24" s="6"/>
      <c r="AZ24" s="6"/>
      <c r="BA24" s="6"/>
      <c r="BL24" s="4"/>
      <c r="BM24" s="4"/>
      <c r="BN24" s="4"/>
      <c r="BO24" s="4"/>
      <c r="BP24" s="4"/>
      <c r="BQ24" s="4"/>
      <c r="BR24" s="4"/>
      <c r="BS24" s="4"/>
      <c r="BT24" s="4"/>
    </row>
    <row r="25" spans="1:88" x14ac:dyDescent="0.55000000000000004">
      <c r="A25" s="4" t="s">
        <v>337</v>
      </c>
      <c r="B25" s="4"/>
      <c r="C25" s="6">
        <v>120931</v>
      </c>
      <c r="D25" s="2">
        <v>22660</v>
      </c>
      <c r="AJ25" s="13"/>
      <c r="AK25" s="13"/>
      <c r="AL25" s="13"/>
      <c r="AM25" s="13"/>
      <c r="AN25" s="9">
        <v>55322</v>
      </c>
      <c r="AQ25" s="11">
        <v>1.5900000000000001E-2</v>
      </c>
      <c r="AR25" s="11">
        <v>0.30299999999999999</v>
      </c>
      <c r="AT25" s="11">
        <v>0.127</v>
      </c>
      <c r="AU25" s="13"/>
      <c r="AV25" s="13"/>
      <c r="AW25" s="6">
        <v>100</v>
      </c>
      <c r="AX25" s="6"/>
      <c r="AY25" s="6"/>
      <c r="AZ25" s="6"/>
      <c r="BA25" s="6"/>
      <c r="BB25" s="2">
        <v>100</v>
      </c>
      <c r="BC25" s="2">
        <v>100</v>
      </c>
      <c r="BD25" s="2">
        <v>100</v>
      </c>
      <c r="BE25" s="2">
        <v>100</v>
      </c>
      <c r="BF25" s="2">
        <v>100</v>
      </c>
      <c r="BG25" s="2">
        <v>100</v>
      </c>
      <c r="BH25" s="9">
        <v>184700</v>
      </c>
      <c r="BI25" s="9">
        <v>1491</v>
      </c>
      <c r="BJ25" s="9">
        <v>949</v>
      </c>
      <c r="BL25" s="4">
        <v>52.2</v>
      </c>
      <c r="BM25" s="4"/>
      <c r="BN25" s="4"/>
      <c r="BO25" s="4"/>
      <c r="BP25" s="4"/>
      <c r="BQ25" s="4"/>
      <c r="BR25" s="4"/>
      <c r="BS25" s="4"/>
      <c r="BT25" s="4"/>
      <c r="BV25" s="2">
        <v>100</v>
      </c>
      <c r="BW25" s="2">
        <v>100</v>
      </c>
      <c r="BX25" s="2">
        <v>100</v>
      </c>
      <c r="BY25" s="2">
        <v>100</v>
      </c>
      <c r="BZ25" s="2">
        <v>100</v>
      </c>
      <c r="CA25">
        <v>102</v>
      </c>
      <c r="CB25">
        <v>86.1</v>
      </c>
      <c r="CC25">
        <v>22.6</v>
      </c>
      <c r="CD25">
        <v>54</v>
      </c>
      <c r="CE25">
        <v>58.4</v>
      </c>
      <c r="CF25">
        <v>55</v>
      </c>
    </row>
    <row r="26" spans="1:88" x14ac:dyDescent="0.55000000000000004">
      <c r="A26" s="1"/>
      <c r="B26" s="1"/>
      <c r="AU26" s="13"/>
      <c r="AV26" s="13"/>
    </row>
    <row r="27" spans="1:88" x14ac:dyDescent="0.55000000000000004">
      <c r="A27" s="4"/>
      <c r="B27" s="4"/>
    </row>
    <row r="30" spans="1:88" x14ac:dyDescent="0.55000000000000004">
      <c r="A30" s="1"/>
      <c r="B30" s="1"/>
    </row>
    <row r="31" spans="1:88" x14ac:dyDescent="0.55000000000000004">
      <c r="A31" s="1"/>
      <c r="B31" s="1"/>
    </row>
    <row r="32" spans="1:88" x14ac:dyDescent="0.55000000000000004">
      <c r="A32" s="4"/>
      <c r="B32" s="4"/>
    </row>
    <row r="33" spans="1:2" x14ac:dyDescent="0.55000000000000004">
      <c r="A33" s="1"/>
      <c r="B33" s="1"/>
    </row>
    <row r="34" spans="1:2" x14ac:dyDescent="0.55000000000000004">
      <c r="A34" s="1"/>
      <c r="B34" s="1"/>
    </row>
    <row r="35" spans="1:2" x14ac:dyDescent="0.55000000000000004">
      <c r="A35" s="2"/>
      <c r="B35" s="2"/>
    </row>
    <row r="37" spans="1:2" x14ac:dyDescent="0.55000000000000004">
      <c r="A37" s="1"/>
      <c r="B37" s="1"/>
    </row>
    <row r="38" spans="1:2" x14ac:dyDescent="0.55000000000000004">
      <c r="A38" s="4"/>
      <c r="B38" s="4"/>
    </row>
    <row r="39" spans="1:2" x14ac:dyDescent="0.55000000000000004">
      <c r="A39" s="2"/>
      <c r="B39" s="2"/>
    </row>
    <row r="42" spans="1:2" x14ac:dyDescent="0.55000000000000004">
      <c r="A42" s="1"/>
      <c r="B42" s="1"/>
    </row>
    <row r="43" spans="1:2" x14ac:dyDescent="0.55000000000000004">
      <c r="A43" s="4"/>
      <c r="B43" s="4"/>
    </row>
    <row r="44" spans="1:2" x14ac:dyDescent="0.55000000000000004">
      <c r="A44" s="2"/>
      <c r="B44" s="2"/>
    </row>
    <row r="46" spans="1:2" x14ac:dyDescent="0.55000000000000004">
      <c r="A46" s="1"/>
      <c r="B46" s="1"/>
    </row>
    <row r="47" spans="1:2" x14ac:dyDescent="0.55000000000000004">
      <c r="A47" s="4"/>
      <c r="B47" s="4"/>
    </row>
    <row r="48" spans="1:2" x14ac:dyDescent="0.55000000000000004">
      <c r="A48" s="4"/>
      <c r="B48" s="4"/>
    </row>
    <row r="65" spans="1:2" x14ac:dyDescent="0.55000000000000004">
      <c r="A65" s="2"/>
      <c r="B65" s="2"/>
    </row>
    <row r="72" spans="1:2" ht="23.1" x14ac:dyDescent="0.85">
      <c r="A72" s="5"/>
      <c r="B72" s="5"/>
    </row>
    <row r="73" spans="1:2" x14ac:dyDescent="0.55000000000000004">
      <c r="A73" s="1"/>
      <c r="B73" s="1"/>
    </row>
  </sheetData>
  <autoFilter ref="A3:CF23">
    <sortState ref="A4:CF23">
      <sortCondition ref="A3:A23"/>
    </sortState>
  </autoFilter>
  <sortState ref="A2:A70">
    <sortCondition ref="A1"/>
  </sortState>
  <conditionalFormatting sqref="C4:C25">
    <cfRule type="colorScale" priority="55">
      <colorScale>
        <cfvo type="min"/>
        <cfvo type="percentile" val="50"/>
        <cfvo type="max"/>
        <color rgb="FFF8696B"/>
        <color rgb="FFFFEB84"/>
        <color rgb="FF63BE7B"/>
      </colorScale>
    </cfRule>
  </conditionalFormatting>
  <conditionalFormatting sqref="D4:D23">
    <cfRule type="colorScale" priority="3">
      <colorScale>
        <cfvo type="min"/>
        <cfvo type="percentile" val="50"/>
        <cfvo type="max"/>
        <color rgb="FFF8696B"/>
        <color rgb="FFFFEB84"/>
        <color rgb="FF63BE7B"/>
      </colorScale>
    </cfRule>
  </conditionalFormatting>
  <conditionalFormatting sqref="E4:I23">
    <cfRule type="colorScale" priority="52">
      <colorScale>
        <cfvo type="min"/>
        <cfvo type="percentile" val="50"/>
        <cfvo type="max"/>
        <color rgb="FF63BE7B"/>
        <color rgb="FFFFEB84"/>
        <color rgb="FFF8696B"/>
      </colorScale>
    </cfRule>
  </conditionalFormatting>
  <conditionalFormatting sqref="AN4:AN25">
    <cfRule type="colorScale" priority="49">
      <colorScale>
        <cfvo type="min"/>
        <cfvo type="percentile" val="50"/>
        <cfvo type="max"/>
        <color rgb="FFF8696B"/>
        <color rgb="FFFFEB84"/>
        <color rgb="FF63BE7B"/>
      </colorScale>
    </cfRule>
  </conditionalFormatting>
  <conditionalFormatting sqref="AO4:AO23">
    <cfRule type="colorScale" priority="48">
      <colorScale>
        <cfvo type="min"/>
        <cfvo type="percentile" val="50"/>
        <cfvo type="max"/>
        <color rgb="FF63BE7B"/>
        <color rgb="FFFFEB84"/>
        <color rgb="FFF8696B"/>
      </colorScale>
    </cfRule>
  </conditionalFormatting>
  <conditionalFormatting sqref="AP4:AP23">
    <cfRule type="colorScale" priority="47">
      <colorScale>
        <cfvo type="min"/>
        <cfvo type="percentile" val="50"/>
        <cfvo type="max"/>
        <color rgb="FFF8696B"/>
        <color rgb="FFFFEB84"/>
        <color rgb="FF63BE7B"/>
      </colorScale>
    </cfRule>
  </conditionalFormatting>
  <conditionalFormatting sqref="AQ4:AQ25">
    <cfRule type="colorScale" priority="46">
      <colorScale>
        <cfvo type="min"/>
        <cfvo type="percentile" val="50"/>
        <cfvo type="max"/>
        <color rgb="FFF8696B"/>
        <color rgb="FFFFEB84"/>
        <color rgb="FF63BE7B"/>
      </colorScale>
    </cfRule>
  </conditionalFormatting>
  <conditionalFormatting sqref="AR4:AR25">
    <cfRule type="colorScale" priority="45">
      <colorScale>
        <cfvo type="min"/>
        <cfvo type="percentile" val="50"/>
        <cfvo type="max"/>
        <color rgb="FFF8696B"/>
        <color rgb="FFFFEB84"/>
        <color rgb="FF63BE7B"/>
      </colorScale>
    </cfRule>
  </conditionalFormatting>
  <conditionalFormatting sqref="AS4:AS23">
    <cfRule type="colorScale" priority="44">
      <colorScale>
        <cfvo type="min"/>
        <cfvo type="percentile" val="50"/>
        <cfvo type="max"/>
        <color rgb="FFF8696B"/>
        <color rgb="FFFFEB84"/>
        <color rgb="FF63BE7B"/>
      </colorScale>
    </cfRule>
  </conditionalFormatting>
  <conditionalFormatting sqref="AT4:AT25">
    <cfRule type="colorScale" priority="42">
      <colorScale>
        <cfvo type="min"/>
        <cfvo type="percentile" val="50"/>
        <cfvo type="max"/>
        <color rgb="FF63BE7B"/>
        <color rgb="FFFFEB84"/>
        <color rgb="FFF8696B"/>
      </colorScale>
    </cfRule>
  </conditionalFormatting>
  <conditionalFormatting sqref="AU4:AU23">
    <cfRule type="colorScale" priority="40">
      <colorScale>
        <cfvo type="min"/>
        <cfvo type="percentile" val="50"/>
        <cfvo type="max"/>
        <color rgb="FF63BE7B"/>
        <color rgb="FFFFEB84"/>
        <color rgb="FFF8696B"/>
      </colorScale>
    </cfRule>
  </conditionalFormatting>
  <conditionalFormatting sqref="AV4:AV23">
    <cfRule type="colorScale" priority="39">
      <colorScale>
        <cfvo type="min"/>
        <cfvo type="percentile" val="50"/>
        <cfvo type="max"/>
        <color rgb="FF63BE7B"/>
        <color rgb="FFFFEB84"/>
        <color rgb="FFF8696B"/>
      </colorScale>
    </cfRule>
  </conditionalFormatting>
  <conditionalFormatting sqref="AW4:AW25">
    <cfRule type="colorScale" priority="37">
      <colorScale>
        <cfvo type="min"/>
        <cfvo type="percentile" val="50"/>
        <cfvo type="max"/>
        <color rgb="FF63BE7B"/>
        <color rgb="FFFFEB84"/>
        <color rgb="FFF8696B"/>
      </colorScale>
    </cfRule>
  </conditionalFormatting>
  <conditionalFormatting sqref="BB4:BB25">
    <cfRule type="colorScale" priority="35">
      <colorScale>
        <cfvo type="min"/>
        <cfvo type="percentile" val="50"/>
        <cfvo type="max"/>
        <color rgb="FF63BE7B"/>
        <color rgb="FFFFEB84"/>
        <color rgb="FFF8696B"/>
      </colorScale>
    </cfRule>
  </conditionalFormatting>
  <conditionalFormatting sqref="BC4:BC25">
    <cfRule type="colorScale" priority="34">
      <colorScale>
        <cfvo type="min"/>
        <cfvo type="percentile" val="50"/>
        <cfvo type="max"/>
        <color rgb="FF63BE7B"/>
        <color rgb="FFFFEB84"/>
        <color rgb="FFF8696B"/>
      </colorScale>
    </cfRule>
  </conditionalFormatting>
  <conditionalFormatting sqref="BD4:BD25">
    <cfRule type="colorScale" priority="33">
      <colorScale>
        <cfvo type="min"/>
        <cfvo type="percentile" val="50"/>
        <cfvo type="max"/>
        <color rgb="FF63BE7B"/>
        <color rgb="FFFFEB84"/>
        <color rgb="FFF8696B"/>
      </colorScale>
    </cfRule>
  </conditionalFormatting>
  <conditionalFormatting sqref="BE4:BE25">
    <cfRule type="colorScale" priority="32">
      <colorScale>
        <cfvo type="min"/>
        <cfvo type="percentile" val="50"/>
        <cfvo type="max"/>
        <color rgb="FF63BE7B"/>
        <color rgb="FFFFEB84"/>
        <color rgb="FFF8696B"/>
      </colorScale>
    </cfRule>
  </conditionalFormatting>
  <conditionalFormatting sqref="BF4:BF25">
    <cfRule type="colorScale" priority="31">
      <colorScale>
        <cfvo type="min"/>
        <cfvo type="percentile" val="50"/>
        <cfvo type="max"/>
        <color rgb="FF63BE7B"/>
        <color rgb="FFFFEB84"/>
        <color rgb="FFF8696B"/>
      </colorScale>
    </cfRule>
  </conditionalFormatting>
  <conditionalFormatting sqref="BG4:BG25">
    <cfRule type="colorScale" priority="30">
      <colorScale>
        <cfvo type="min"/>
        <cfvo type="percentile" val="50"/>
        <cfvo type="max"/>
        <color rgb="FF63BE7B"/>
        <color rgb="FFFFEB84"/>
        <color rgb="FFF8696B"/>
      </colorScale>
    </cfRule>
  </conditionalFormatting>
  <conditionalFormatting sqref="BH4:BH25">
    <cfRule type="colorScale" priority="28">
      <colorScale>
        <cfvo type="min"/>
        <cfvo type="percentile" val="50"/>
        <cfvo type="max"/>
        <color rgb="FF63BE7B"/>
        <color rgb="FFFFEB84"/>
        <color rgb="FFF8696B"/>
      </colorScale>
    </cfRule>
  </conditionalFormatting>
  <conditionalFormatting sqref="BI4:BI25">
    <cfRule type="colorScale" priority="27">
      <colorScale>
        <cfvo type="min"/>
        <cfvo type="percentile" val="50"/>
        <cfvo type="max"/>
        <color rgb="FF63BE7B"/>
        <color rgb="FFFFEB84"/>
        <color rgb="FFF8696B"/>
      </colorScale>
    </cfRule>
  </conditionalFormatting>
  <conditionalFormatting sqref="BJ4:BJ25">
    <cfRule type="colorScale" priority="26">
      <colorScale>
        <cfvo type="min"/>
        <cfvo type="percentile" val="50"/>
        <cfvo type="max"/>
        <color rgb="FF63BE7B"/>
        <color rgb="FFFFEB84"/>
        <color rgb="FFF8696B"/>
      </colorScale>
    </cfRule>
  </conditionalFormatting>
  <conditionalFormatting sqref="BK4:BK23">
    <cfRule type="colorScale" priority="24">
      <colorScale>
        <cfvo type="min"/>
        <cfvo type="percentile" val="50"/>
        <cfvo type="max"/>
        <color rgb="FF63BE7B"/>
        <color rgb="FFFFEB84"/>
        <color rgb="FFF8696B"/>
      </colorScale>
    </cfRule>
  </conditionalFormatting>
  <conditionalFormatting sqref="BL4:BL25">
    <cfRule type="colorScale" priority="22">
      <colorScale>
        <cfvo type="min"/>
        <cfvo type="percentile" val="50"/>
        <cfvo type="max"/>
        <color rgb="FF63BE7B"/>
        <color rgb="FFFFEB84"/>
        <color rgb="FFF8696B"/>
      </colorScale>
    </cfRule>
  </conditionalFormatting>
  <conditionalFormatting sqref="BU4:BU23">
    <cfRule type="colorScale" priority="20">
      <colorScale>
        <cfvo type="min"/>
        <cfvo type="percentile" val="50"/>
        <cfvo type="max"/>
        <color rgb="FF63BE7B"/>
        <color rgb="FFFFEB84"/>
        <color rgb="FFF8696B"/>
      </colorScale>
    </cfRule>
  </conditionalFormatting>
  <conditionalFormatting sqref="BV4:BV25">
    <cfRule type="colorScale" priority="19">
      <colorScale>
        <cfvo type="min"/>
        <cfvo type="percentile" val="50"/>
        <cfvo type="max"/>
        <color rgb="FFF8696B"/>
        <color rgb="FFFFEB84"/>
        <color rgb="FF63BE7B"/>
      </colorScale>
    </cfRule>
  </conditionalFormatting>
  <conditionalFormatting sqref="BW4:BW25">
    <cfRule type="colorScale" priority="18">
      <colorScale>
        <cfvo type="min"/>
        <cfvo type="percentile" val="50"/>
        <cfvo type="max"/>
        <color rgb="FFF8696B"/>
        <color rgb="FFFFEB84"/>
        <color rgb="FF63BE7B"/>
      </colorScale>
    </cfRule>
  </conditionalFormatting>
  <conditionalFormatting sqref="BX4:BX25">
    <cfRule type="colorScale" priority="17">
      <colorScale>
        <cfvo type="min"/>
        <cfvo type="percentile" val="50"/>
        <cfvo type="max"/>
        <color rgb="FFF8696B"/>
        <color rgb="FFFFEB84"/>
        <color rgb="FF63BE7B"/>
      </colorScale>
    </cfRule>
  </conditionalFormatting>
  <conditionalFormatting sqref="BY4:BY25">
    <cfRule type="colorScale" priority="16">
      <colorScale>
        <cfvo type="min"/>
        <cfvo type="percentile" val="50"/>
        <cfvo type="max"/>
        <color rgb="FFF8696B"/>
        <color rgb="FFFFEB84"/>
        <color rgb="FF63BE7B"/>
      </colorScale>
    </cfRule>
  </conditionalFormatting>
  <conditionalFormatting sqref="BZ4:BZ25">
    <cfRule type="colorScale" priority="15">
      <colorScale>
        <cfvo type="min"/>
        <cfvo type="percentile" val="50"/>
        <cfvo type="max"/>
        <color rgb="FFF8696B"/>
        <color rgb="FFFFEB84"/>
        <color rgb="FF63BE7B"/>
      </colorScale>
    </cfRule>
  </conditionalFormatting>
  <conditionalFormatting sqref="CA4:CA25">
    <cfRule type="colorScale" priority="14">
      <colorScale>
        <cfvo type="min"/>
        <cfvo type="percentile" val="50"/>
        <cfvo type="max"/>
        <color rgb="FFF8696B"/>
        <color rgb="FFFFEB84"/>
        <color rgb="FF63BE7B"/>
      </colorScale>
    </cfRule>
  </conditionalFormatting>
  <conditionalFormatting sqref="CB4:CB25">
    <cfRule type="colorScale" priority="13">
      <colorScale>
        <cfvo type="min"/>
        <cfvo type="percentile" val="50"/>
        <cfvo type="max"/>
        <color rgb="FF63BE7B"/>
        <color rgb="FFFFEB84"/>
        <color rgb="FFF8696B"/>
      </colorScale>
    </cfRule>
  </conditionalFormatting>
  <conditionalFormatting sqref="CC4:CC25">
    <cfRule type="colorScale" priority="12">
      <colorScale>
        <cfvo type="min"/>
        <cfvo type="percentile" val="50"/>
        <cfvo type="max"/>
        <color rgb="FFF8696B"/>
        <color rgb="FFFFEB84"/>
        <color rgb="FF63BE7B"/>
      </colorScale>
    </cfRule>
  </conditionalFormatting>
  <conditionalFormatting sqref="CD4:CD25">
    <cfRule type="colorScale" priority="11">
      <colorScale>
        <cfvo type="min"/>
        <cfvo type="percentile" val="50"/>
        <cfvo type="max"/>
        <color rgb="FFF8696B"/>
        <color rgb="FFFFEB84"/>
        <color rgb="FF63BE7B"/>
      </colorScale>
    </cfRule>
  </conditionalFormatting>
  <conditionalFormatting sqref="CE4:CE25">
    <cfRule type="colorScale" priority="10">
      <colorScale>
        <cfvo type="min"/>
        <cfvo type="percentile" val="50"/>
        <cfvo type="max"/>
        <color rgb="FFF8696B"/>
        <color rgb="FFFFEB84"/>
        <color rgb="FF63BE7B"/>
      </colorScale>
    </cfRule>
  </conditionalFormatting>
  <conditionalFormatting sqref="CF4:CF25">
    <cfRule type="colorScale" priority="9">
      <colorScale>
        <cfvo type="min"/>
        <cfvo type="percentile" val="50"/>
        <cfvo type="max"/>
        <color rgb="FFF8696B"/>
        <color rgb="FFFFEB84"/>
        <color rgb="FF63BE7B"/>
      </colorScale>
    </cfRule>
  </conditionalFormatting>
  <conditionalFormatting sqref="AJ4:AM23">
    <cfRule type="colorScale" priority="8">
      <colorScale>
        <cfvo type="min"/>
        <cfvo type="percentile" val="50"/>
        <cfvo type="max"/>
        <color rgb="FFF8696B"/>
        <color rgb="FFFFEB84"/>
        <color rgb="FF63BE7B"/>
      </colorScale>
    </cfRule>
  </conditionalFormatting>
  <conditionalFormatting sqref="AX4:BA23">
    <cfRule type="colorScale" priority="6">
      <colorScale>
        <cfvo type="min"/>
        <cfvo type="percentile" val="50"/>
        <cfvo type="max"/>
        <color rgb="FFF8696B"/>
        <color rgb="FFFFEB84"/>
        <color rgb="FF63BE7B"/>
      </colorScale>
    </cfRule>
  </conditionalFormatting>
  <conditionalFormatting sqref="BM4:BP23">
    <cfRule type="colorScale" priority="5">
      <colorScale>
        <cfvo type="min"/>
        <cfvo type="percentile" val="50"/>
        <cfvo type="max"/>
        <color rgb="FFF8696B"/>
        <color rgb="FFFFEB84"/>
        <color rgb="FF63BE7B"/>
      </colorScale>
    </cfRule>
  </conditionalFormatting>
  <conditionalFormatting sqref="BQ4:BT23">
    <cfRule type="colorScale" priority="4">
      <colorScale>
        <cfvo type="min"/>
        <cfvo type="percentile" val="50"/>
        <cfvo type="max"/>
        <color rgb="FFF8696B"/>
        <color rgb="FFFFEB84"/>
        <color rgb="FF63BE7B"/>
      </colorScale>
    </cfRule>
  </conditionalFormatting>
  <conditionalFormatting sqref="AF4:AI23">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200" verticalDpi="20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A16" sqref="A16"/>
    </sheetView>
  </sheetViews>
  <sheetFormatPr defaultRowHeight="14.4" x14ac:dyDescent="0.55000000000000004"/>
  <cols>
    <col min="1" max="1" width="34.41796875" bestFit="1" customWidth="1"/>
    <col min="2" max="2" width="24.68359375" bestFit="1" customWidth="1"/>
    <col min="3" max="3" width="27.15625" bestFit="1" customWidth="1"/>
    <col min="4" max="4" width="17.68359375" bestFit="1" customWidth="1"/>
    <col min="5" max="5" width="32" bestFit="1" customWidth="1"/>
    <col min="6" max="6" width="35.26171875" bestFit="1" customWidth="1"/>
    <col min="7" max="7" width="35.83984375" bestFit="1" customWidth="1"/>
    <col min="8" max="8" width="42.83984375" bestFit="1" customWidth="1"/>
    <col min="9" max="9" width="16.41796875" bestFit="1" customWidth="1"/>
    <col min="10" max="10" width="30.15625" bestFit="1" customWidth="1"/>
    <col min="11" max="11" width="22.15625" bestFit="1" customWidth="1"/>
    <col min="12" max="12" width="28.26171875" bestFit="1" customWidth="1"/>
    <col min="13" max="13" width="29.68359375" bestFit="1" customWidth="1"/>
    <col min="14" max="14" width="15.26171875" bestFit="1" customWidth="1"/>
    <col min="15" max="15" width="30.15625" bestFit="1" customWidth="1"/>
    <col min="16" max="16" width="28.26171875" bestFit="1" customWidth="1"/>
  </cols>
  <sheetData>
    <row r="1" spans="1:16" x14ac:dyDescent="0.55000000000000004">
      <c r="A1" t="s">
        <v>298</v>
      </c>
      <c r="D1" t="s">
        <v>320</v>
      </c>
      <c r="E1" t="s">
        <v>321</v>
      </c>
      <c r="F1" t="s">
        <v>322</v>
      </c>
      <c r="G1" t="s">
        <v>323</v>
      </c>
      <c r="H1" t="s">
        <v>324</v>
      </c>
      <c r="I1" t="s">
        <v>325</v>
      </c>
      <c r="J1" t="s">
        <v>326</v>
      </c>
      <c r="K1" t="s">
        <v>327</v>
      </c>
      <c r="L1" t="s">
        <v>328</v>
      </c>
      <c r="M1" t="s">
        <v>329</v>
      </c>
      <c r="N1" t="s">
        <v>330</v>
      </c>
      <c r="O1" t="s">
        <v>331</v>
      </c>
      <c r="P1" t="s">
        <v>332</v>
      </c>
    </row>
    <row r="2" spans="1:16" x14ac:dyDescent="0.55000000000000004">
      <c r="A2" t="s">
        <v>309</v>
      </c>
      <c r="D2" s="10">
        <v>224573</v>
      </c>
      <c r="E2" s="11">
        <v>0.43</v>
      </c>
      <c r="F2" s="9">
        <v>222300</v>
      </c>
      <c r="G2" s="9">
        <v>1744</v>
      </c>
      <c r="H2" s="9">
        <v>529</v>
      </c>
      <c r="I2" s="9">
        <v>998</v>
      </c>
      <c r="J2" s="11">
        <v>0.48299999999999998</v>
      </c>
      <c r="K2" s="11">
        <v>0.64900000000000002</v>
      </c>
      <c r="L2">
        <v>25.8</v>
      </c>
      <c r="M2" s="9">
        <v>49398</v>
      </c>
      <c r="N2" s="11">
        <v>0.24</v>
      </c>
      <c r="O2" s="12">
        <v>3154.3</v>
      </c>
      <c r="P2">
        <v>133.15</v>
      </c>
    </row>
    <row r="3" spans="1:16" x14ac:dyDescent="0.55000000000000004">
      <c r="A3" t="s">
        <v>312</v>
      </c>
      <c r="D3" s="10">
        <v>354241</v>
      </c>
      <c r="E3" s="11">
        <v>0.45300000000000001</v>
      </c>
      <c r="F3" s="9">
        <v>257800</v>
      </c>
      <c r="G3" s="9">
        <v>1765</v>
      </c>
      <c r="H3" s="9">
        <v>688</v>
      </c>
      <c r="I3" s="9">
        <v>1106</v>
      </c>
      <c r="J3" s="11">
        <v>0.47699999999999998</v>
      </c>
      <c r="K3" s="11">
        <v>0.73199999999999998</v>
      </c>
      <c r="L3">
        <v>23.8</v>
      </c>
      <c r="M3" s="9">
        <v>60939</v>
      </c>
      <c r="N3" s="11">
        <v>0.16700000000000001</v>
      </c>
      <c r="O3" s="12">
        <v>2653.2</v>
      </c>
      <c r="P3">
        <v>297.89999999999998</v>
      </c>
    </row>
    <row r="4" spans="1:16" x14ac:dyDescent="0.55000000000000004">
      <c r="A4" t="s">
        <v>307</v>
      </c>
      <c r="D4" s="10">
        <v>272481</v>
      </c>
      <c r="E4" s="11">
        <v>0.34699999999999998</v>
      </c>
      <c r="F4" s="9">
        <v>423200</v>
      </c>
      <c r="G4" s="9">
        <v>2243</v>
      </c>
      <c r="H4" s="9">
        <v>743</v>
      </c>
      <c r="I4" s="9">
        <v>1369</v>
      </c>
      <c r="J4" s="11">
        <v>0.46400000000000002</v>
      </c>
      <c r="K4" s="11">
        <v>0.68600000000000005</v>
      </c>
      <c r="L4">
        <v>30.3</v>
      </c>
      <c r="M4" s="9">
        <v>58516</v>
      </c>
      <c r="N4" s="11">
        <v>0.21099999999999999</v>
      </c>
      <c r="O4" s="12">
        <v>12792.7</v>
      </c>
      <c r="P4">
        <v>48.28</v>
      </c>
    </row>
    <row r="5" spans="1:16" x14ac:dyDescent="0.55000000000000004">
      <c r="A5" t="s">
        <v>308</v>
      </c>
      <c r="D5" s="10">
        <v>1194337</v>
      </c>
      <c r="E5" s="11">
        <v>0.441</v>
      </c>
      <c r="F5" s="9">
        <v>225200</v>
      </c>
      <c r="G5" s="9">
        <v>1847</v>
      </c>
      <c r="H5" s="9">
        <v>637</v>
      </c>
      <c r="I5" s="9">
        <v>987</v>
      </c>
      <c r="J5" s="11">
        <v>0.36499999999999999</v>
      </c>
      <c r="K5" s="11">
        <v>0.66400000000000003</v>
      </c>
      <c r="L5">
        <v>34.4</v>
      </c>
      <c r="M5" s="9">
        <v>50434</v>
      </c>
      <c r="N5" s="11">
        <v>0.217</v>
      </c>
      <c r="O5" s="12">
        <v>11841.8</v>
      </c>
      <c r="P5">
        <v>227.63</v>
      </c>
    </row>
    <row r="6" spans="1:16" x14ac:dyDescent="0.55000000000000004">
      <c r="A6" t="s">
        <v>315</v>
      </c>
      <c r="D6" s="10">
        <v>161095</v>
      </c>
      <c r="E6" s="11">
        <v>0.377</v>
      </c>
      <c r="F6" s="9">
        <v>120300</v>
      </c>
      <c r="G6" s="9">
        <v>1239</v>
      </c>
      <c r="H6" s="9">
        <v>511</v>
      </c>
      <c r="I6" s="9">
        <v>662</v>
      </c>
      <c r="J6" s="11">
        <v>0.33800000000000002</v>
      </c>
      <c r="K6" s="11">
        <v>0.65400000000000003</v>
      </c>
      <c r="L6">
        <v>22.6</v>
      </c>
      <c r="M6" s="9">
        <v>34629</v>
      </c>
      <c r="N6" s="11">
        <v>0.29899999999999999</v>
      </c>
      <c r="O6" s="12">
        <v>3809.8</v>
      </c>
      <c r="P6">
        <v>77.94</v>
      </c>
    </row>
    <row r="7" spans="1:16" x14ac:dyDescent="0.55000000000000004">
      <c r="A7" t="s">
        <v>311</v>
      </c>
      <c r="D7" s="10">
        <v>516639</v>
      </c>
      <c r="E7" s="11">
        <v>0.41899999999999998</v>
      </c>
      <c r="F7" s="9">
        <v>142600</v>
      </c>
      <c r="G7" s="9">
        <v>1490</v>
      </c>
      <c r="H7" s="9">
        <v>514</v>
      </c>
      <c r="I7" s="9">
        <v>888</v>
      </c>
      <c r="J7" s="11">
        <v>0.31</v>
      </c>
      <c r="K7" s="11">
        <v>0.68100000000000005</v>
      </c>
      <c r="L7">
        <v>26.3</v>
      </c>
      <c r="M7" s="9">
        <v>45215</v>
      </c>
      <c r="N7" s="11">
        <v>0.22900000000000001</v>
      </c>
      <c r="O7" s="12">
        <v>3517.6</v>
      </c>
      <c r="P7">
        <v>340.52</v>
      </c>
    </row>
    <row r="8" spans="1:16" x14ac:dyDescent="0.55000000000000004">
      <c r="A8" t="s">
        <v>300</v>
      </c>
      <c r="D8" s="10">
        <v>285797</v>
      </c>
      <c r="E8" s="11">
        <v>0.49399999999999999</v>
      </c>
      <c r="F8" s="9">
        <v>292700</v>
      </c>
      <c r="G8" s="9">
        <v>1583</v>
      </c>
      <c r="H8" s="9">
        <v>432</v>
      </c>
      <c r="I8" s="9">
        <v>1035</v>
      </c>
      <c r="J8" s="11">
        <v>0.45700000000000002</v>
      </c>
      <c r="K8" s="11">
        <v>0.70799999999999996</v>
      </c>
      <c r="L8">
        <v>25.1</v>
      </c>
      <c r="M8" s="9">
        <v>56258</v>
      </c>
      <c r="N8" s="11">
        <v>0.16400000000000001</v>
      </c>
      <c r="O8" s="12">
        <v>3922.6</v>
      </c>
      <c r="P8">
        <v>153</v>
      </c>
    </row>
    <row r="9" spans="1:16" x14ac:dyDescent="0.55000000000000004">
      <c r="A9" t="s">
        <v>299</v>
      </c>
      <c r="D9" s="10">
        <v>51822</v>
      </c>
      <c r="E9" s="11">
        <v>0.23699999999999999</v>
      </c>
      <c r="F9" s="9">
        <v>159100</v>
      </c>
      <c r="G9" s="9">
        <v>1548</v>
      </c>
      <c r="H9" s="9">
        <v>679</v>
      </c>
      <c r="I9" s="9">
        <v>914</v>
      </c>
      <c r="J9" s="11">
        <v>0.16700000000000001</v>
      </c>
      <c r="K9" s="11">
        <v>0.61699999999999999</v>
      </c>
      <c r="L9">
        <v>22.9</v>
      </c>
      <c r="M9" s="9">
        <v>32095</v>
      </c>
      <c r="N9" s="11">
        <v>0.31900000000000001</v>
      </c>
      <c r="O9" s="12">
        <v>7178.8</v>
      </c>
      <c r="P9">
        <v>17.38</v>
      </c>
    </row>
    <row r="10" spans="1:16" x14ac:dyDescent="0.55000000000000004">
      <c r="A10" t="s">
        <v>301</v>
      </c>
      <c r="D10" s="10">
        <v>1413995</v>
      </c>
      <c r="E10" s="11">
        <v>0.36599999999999999</v>
      </c>
      <c r="F10" s="9">
        <v>496300</v>
      </c>
      <c r="G10" s="9">
        <v>2464</v>
      </c>
      <c r="H10" s="9">
        <v>632</v>
      </c>
      <c r="I10" s="9">
        <v>1241</v>
      </c>
      <c r="J10" s="11">
        <v>0.32500000000000001</v>
      </c>
      <c r="K10" s="11">
        <v>0.66200000000000003</v>
      </c>
      <c r="L10">
        <v>30.5</v>
      </c>
      <c r="M10" s="9">
        <v>51538</v>
      </c>
      <c r="N10" s="11">
        <v>0.215</v>
      </c>
      <c r="O10" s="12">
        <v>8092.3</v>
      </c>
      <c r="P10">
        <v>468.67</v>
      </c>
    </row>
    <row r="11" spans="1:16" x14ac:dyDescent="0.55000000000000004">
      <c r="A11" t="s">
        <v>316</v>
      </c>
      <c r="D11" s="10">
        <v>3371062</v>
      </c>
      <c r="E11" s="11">
        <v>0.32</v>
      </c>
      <c r="F11" s="9">
        <v>508900</v>
      </c>
      <c r="G11" s="9">
        <v>2541</v>
      </c>
      <c r="H11" s="9">
        <v>816</v>
      </c>
      <c r="I11" s="9">
        <v>1294</v>
      </c>
      <c r="J11" s="11">
        <v>0.36199999999999999</v>
      </c>
      <c r="K11" s="11">
        <v>0.63700000000000001</v>
      </c>
      <c r="L11">
        <v>40.299999999999997</v>
      </c>
      <c r="M11" s="9">
        <v>55191</v>
      </c>
      <c r="N11" s="11">
        <v>0.20300000000000001</v>
      </c>
      <c r="O11" s="12">
        <v>27012.5</v>
      </c>
      <c r="P11">
        <v>302.64</v>
      </c>
    </row>
    <row r="12" spans="1:16" x14ac:dyDescent="0.55000000000000004">
      <c r="A12" t="s">
        <v>313</v>
      </c>
      <c r="D12" s="10">
        <v>156165</v>
      </c>
      <c r="E12" s="11">
        <v>0.47699999999999998</v>
      </c>
      <c r="F12" s="9">
        <v>100800</v>
      </c>
      <c r="G12" s="9">
        <v>1093</v>
      </c>
      <c r="H12" s="9">
        <v>439</v>
      </c>
      <c r="I12" s="9">
        <v>844</v>
      </c>
      <c r="J12" s="11">
        <v>0.40699999999999997</v>
      </c>
      <c r="K12" s="11">
        <v>0.625</v>
      </c>
      <c r="L12">
        <v>23.5</v>
      </c>
      <c r="M12" s="9">
        <v>42450</v>
      </c>
      <c r="N12" s="11">
        <v>0.223</v>
      </c>
      <c r="O12" s="12">
        <v>5521.4</v>
      </c>
      <c r="P12">
        <v>55.37</v>
      </c>
    </row>
    <row r="13" spans="1:16" x14ac:dyDescent="0.55000000000000004">
      <c r="A13" t="s">
        <v>314</v>
      </c>
      <c r="D13" s="10">
        <v>265439</v>
      </c>
      <c r="E13" s="11">
        <v>0.53100000000000003</v>
      </c>
      <c r="F13" s="9">
        <v>319400</v>
      </c>
      <c r="G13" s="9">
        <v>1787</v>
      </c>
      <c r="H13" s="9">
        <v>602</v>
      </c>
      <c r="I13" s="9">
        <v>1025</v>
      </c>
      <c r="J13" s="11">
        <v>0.47</v>
      </c>
      <c r="K13" s="11">
        <v>0.69499999999999995</v>
      </c>
      <c r="L13">
        <v>25.6</v>
      </c>
      <c r="M13" s="9">
        <v>58423</v>
      </c>
      <c r="N13" s="11">
        <v>0.16900000000000001</v>
      </c>
      <c r="O13" s="12">
        <v>4375.2</v>
      </c>
      <c r="P13">
        <v>133.43</v>
      </c>
    </row>
    <row r="14" spans="1:16" x14ac:dyDescent="0.55000000000000004">
      <c r="A14" t="s">
        <v>305</v>
      </c>
      <c r="D14" s="10">
        <v>176124</v>
      </c>
      <c r="E14" s="11">
        <v>0.51100000000000001</v>
      </c>
      <c r="F14" s="9">
        <v>218200</v>
      </c>
      <c r="G14" s="9">
        <v>1432</v>
      </c>
      <c r="H14" s="9">
        <v>491</v>
      </c>
      <c r="I14" s="9">
        <v>966</v>
      </c>
      <c r="J14" s="11">
        <v>0.49199999999999999</v>
      </c>
      <c r="K14" s="11">
        <v>0.70899999999999996</v>
      </c>
      <c r="L14">
        <v>22.7</v>
      </c>
      <c r="M14" s="9">
        <v>58641</v>
      </c>
      <c r="N14" s="11">
        <v>0.14899999999999999</v>
      </c>
      <c r="O14" s="12">
        <v>2826.3</v>
      </c>
      <c r="P14">
        <v>142.9</v>
      </c>
    </row>
    <row r="15" spans="1:16" x14ac:dyDescent="0.55000000000000004">
      <c r="A15" t="s">
        <v>304</v>
      </c>
      <c r="D15" s="10">
        <v>516033</v>
      </c>
      <c r="E15" s="11">
        <v>0.46500000000000002</v>
      </c>
      <c r="F15" s="9">
        <v>488600</v>
      </c>
      <c r="G15" s="9">
        <v>2330</v>
      </c>
      <c r="H15" s="9">
        <v>526</v>
      </c>
      <c r="I15" s="9">
        <v>1427</v>
      </c>
      <c r="J15" s="11">
        <v>0.436</v>
      </c>
      <c r="K15" s="11">
        <v>0.64700000000000002</v>
      </c>
      <c r="L15">
        <v>23.5</v>
      </c>
      <c r="M15" s="9">
        <v>68117</v>
      </c>
      <c r="N15" s="11">
        <v>0.15</v>
      </c>
      <c r="O15" s="12">
        <v>4020.4</v>
      </c>
      <c r="P15">
        <v>325.19</v>
      </c>
    </row>
    <row r="16" spans="1:16" x14ac:dyDescent="0.55000000000000004">
      <c r="A16" t="s">
        <v>303</v>
      </c>
      <c r="D16" s="10">
        <v>376942</v>
      </c>
      <c r="E16" s="11">
        <v>0.36799999999999999</v>
      </c>
      <c r="F16" s="9">
        <v>858800</v>
      </c>
      <c r="G16" s="9">
        <v>3217</v>
      </c>
      <c r="H16" s="9">
        <v>585</v>
      </c>
      <c r="I16" s="9">
        <v>1632</v>
      </c>
      <c r="J16" s="11">
        <v>0.54800000000000004</v>
      </c>
      <c r="K16" s="11">
        <v>0.69699999999999995</v>
      </c>
      <c r="L16">
        <v>32.4</v>
      </c>
      <c r="M16" s="9">
        <v>87701</v>
      </c>
      <c r="N16" s="11">
        <v>0.125</v>
      </c>
      <c r="O16" s="12">
        <v>17179.099999999999</v>
      </c>
      <c r="P16">
        <v>46.87</v>
      </c>
    </row>
    <row r="17" spans="1:16" x14ac:dyDescent="0.55000000000000004">
      <c r="A17" t="s">
        <v>302</v>
      </c>
      <c r="D17" s="10">
        <v>314038</v>
      </c>
      <c r="E17" s="11">
        <v>0.57099999999999995</v>
      </c>
      <c r="F17" s="9">
        <v>658000</v>
      </c>
      <c r="G17" s="9">
        <v>2776</v>
      </c>
      <c r="H17" s="9">
        <v>619</v>
      </c>
      <c r="I17" s="9">
        <v>1689</v>
      </c>
      <c r="J17" s="11">
        <v>0.40200000000000002</v>
      </c>
      <c r="K17" s="11">
        <v>0.67700000000000005</v>
      </c>
      <c r="L17">
        <v>28.5</v>
      </c>
      <c r="M17" s="9">
        <v>90303</v>
      </c>
      <c r="N17" s="11">
        <v>0.109</v>
      </c>
      <c r="O17" s="12">
        <v>5358.7</v>
      </c>
      <c r="P17">
        <v>176.53</v>
      </c>
    </row>
    <row r="18" spans="1:16" x14ac:dyDescent="0.55000000000000004">
      <c r="A18" t="s">
        <v>318</v>
      </c>
      <c r="D18" s="10">
        <v>308516</v>
      </c>
      <c r="E18" s="11">
        <v>0.46200000000000002</v>
      </c>
      <c r="F18" s="9">
        <v>484600</v>
      </c>
      <c r="G18" s="9">
        <v>2315</v>
      </c>
      <c r="H18" s="9">
        <v>718</v>
      </c>
      <c r="I18" s="9">
        <v>1266</v>
      </c>
      <c r="J18" s="11">
        <v>0.60399999999999998</v>
      </c>
      <c r="K18" s="11">
        <v>0.72399999999999998</v>
      </c>
      <c r="L18">
        <v>26.9</v>
      </c>
      <c r="M18" s="9">
        <v>74458</v>
      </c>
      <c r="N18" s="11">
        <v>0.13</v>
      </c>
      <c r="O18" s="12">
        <v>7250.9</v>
      </c>
      <c r="P18">
        <v>83.94</v>
      </c>
    </row>
    <row r="19" spans="1:16" x14ac:dyDescent="0.55000000000000004">
      <c r="A19" t="s">
        <v>306</v>
      </c>
      <c r="D19" s="10">
        <v>176002</v>
      </c>
      <c r="E19" s="11">
        <v>0.433</v>
      </c>
      <c r="F19" s="9">
        <v>120900</v>
      </c>
      <c r="G19" s="9">
        <v>1198</v>
      </c>
      <c r="H19" s="9">
        <v>416</v>
      </c>
      <c r="I19" s="9">
        <v>759</v>
      </c>
      <c r="J19" s="11">
        <v>0.33</v>
      </c>
      <c r="K19" s="11">
        <v>0.64500000000000002</v>
      </c>
      <c r="L19">
        <v>24.1</v>
      </c>
      <c r="M19" s="9">
        <v>36809</v>
      </c>
      <c r="N19" s="11">
        <v>0.26700000000000002</v>
      </c>
      <c r="O19" s="12">
        <v>5157.5</v>
      </c>
      <c r="P19">
        <v>61.91</v>
      </c>
    </row>
    <row r="20" spans="1:16" x14ac:dyDescent="0.55000000000000004">
      <c r="A20" t="s">
        <v>310</v>
      </c>
      <c r="D20" s="10">
        <v>157130</v>
      </c>
      <c r="E20" s="11">
        <v>0.48399999999999999</v>
      </c>
      <c r="F20" s="9">
        <v>172100</v>
      </c>
      <c r="G20" s="9">
        <v>1485</v>
      </c>
      <c r="H20" s="9">
        <v>391</v>
      </c>
      <c r="I20" s="9">
        <v>983</v>
      </c>
      <c r="J20" s="11">
        <v>0.35499999999999998</v>
      </c>
      <c r="K20" s="11">
        <v>0.64400000000000002</v>
      </c>
      <c r="L20">
        <v>23.6</v>
      </c>
      <c r="M20" s="9">
        <v>45874</v>
      </c>
      <c r="N20" s="11">
        <v>0.21199999999999999</v>
      </c>
      <c r="O20" s="12">
        <v>2960.2</v>
      </c>
      <c r="P20">
        <v>113.41</v>
      </c>
    </row>
    <row r="21" spans="1:16" x14ac:dyDescent="0.55000000000000004">
      <c r="A21" t="s">
        <v>317</v>
      </c>
      <c r="D21" s="10">
        <v>296719</v>
      </c>
      <c r="E21" s="11">
        <v>0.40699999999999997</v>
      </c>
      <c r="F21" s="9">
        <v>506100</v>
      </c>
      <c r="G21" s="9">
        <v>2336</v>
      </c>
      <c r="H21" s="9">
        <v>630</v>
      </c>
      <c r="I21" s="9">
        <v>1362</v>
      </c>
      <c r="J21" s="11">
        <v>0.55400000000000005</v>
      </c>
      <c r="K21" s="11">
        <v>0.68799999999999994</v>
      </c>
      <c r="L21">
        <v>29.9</v>
      </c>
      <c r="M21" s="9">
        <v>72935</v>
      </c>
      <c r="N21" s="11">
        <v>0.17899999999999999</v>
      </c>
      <c r="O21" s="12">
        <v>9856.6</v>
      </c>
      <c r="P21">
        <v>61.05</v>
      </c>
    </row>
    <row r="23" spans="1:16" x14ac:dyDescent="0.55000000000000004">
      <c r="A23" t="s">
        <v>319</v>
      </c>
      <c r="B23" s="10">
        <v>323127513</v>
      </c>
      <c r="C23" s="11">
        <v>4.7E-2</v>
      </c>
      <c r="D23" s="10">
        <v>131704730</v>
      </c>
      <c r="E23" s="11">
        <v>0.63600000000000001</v>
      </c>
      <c r="F23" s="9">
        <v>184700</v>
      </c>
      <c r="G23" s="9">
        <v>1491</v>
      </c>
      <c r="H23" s="9">
        <v>462</v>
      </c>
      <c r="I23" s="9">
        <v>949</v>
      </c>
      <c r="J23" s="11">
        <v>0.30299999999999999</v>
      </c>
      <c r="K23" s="11">
        <v>0.63100000000000001</v>
      </c>
      <c r="L23">
        <v>26.1</v>
      </c>
      <c r="M23" s="9">
        <v>55322</v>
      </c>
      <c r="N23" s="11">
        <v>0.127</v>
      </c>
      <c r="O23">
        <v>87.4</v>
      </c>
      <c r="P23" s="12">
        <v>3531905.43</v>
      </c>
    </row>
  </sheetData>
  <sortState ref="A2:P22">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8"/>
  <sheetViews>
    <sheetView topLeftCell="A37" workbookViewId="0">
      <selection activeCell="B48" sqref="B48"/>
    </sheetView>
  </sheetViews>
  <sheetFormatPr defaultRowHeight="14.4" x14ac:dyDescent="0.55000000000000004"/>
  <cols>
    <col min="1" max="1" width="12.41796875" bestFit="1" customWidth="1"/>
    <col min="2" max="2" width="25.26171875" bestFit="1" customWidth="1"/>
    <col min="3" max="22" width="12" bestFit="1" customWidth="1"/>
  </cols>
  <sheetData>
    <row r="1" spans="1:22" x14ac:dyDescent="0.55000000000000004">
      <c r="B1" s="4" t="s">
        <v>374</v>
      </c>
      <c r="C1" s="6">
        <v>120774</v>
      </c>
      <c r="D1" s="6">
        <v>114236</v>
      </c>
      <c r="E1" s="6">
        <v>142729</v>
      </c>
      <c r="F1" s="6">
        <v>141317</v>
      </c>
      <c r="G1" s="6">
        <v>100221</v>
      </c>
      <c r="H1" s="6">
        <v>105133</v>
      </c>
      <c r="I1" s="6">
        <v>105613</v>
      </c>
      <c r="J1" s="6">
        <v>96408</v>
      </c>
      <c r="K1" s="6">
        <v>99680</v>
      </c>
      <c r="L1" s="6">
        <v>103685</v>
      </c>
      <c r="M1" s="6">
        <v>112468</v>
      </c>
      <c r="N1" s="6">
        <v>104623</v>
      </c>
      <c r="O1" s="6">
        <v>97731</v>
      </c>
      <c r="P1" s="6">
        <v>118225</v>
      </c>
      <c r="Q1" s="6">
        <v>96860</v>
      </c>
      <c r="R1" s="6">
        <v>119754</v>
      </c>
      <c r="S1" s="6">
        <v>95900</v>
      </c>
      <c r="T1" s="6">
        <v>103313</v>
      </c>
      <c r="U1" s="6">
        <v>101853</v>
      </c>
      <c r="V1" s="6">
        <v>131112</v>
      </c>
    </row>
    <row r="2" spans="1:22" x14ac:dyDescent="0.55000000000000004">
      <c r="B2" t="s">
        <v>390</v>
      </c>
      <c r="C2" s="2">
        <v>827</v>
      </c>
      <c r="D2" s="2">
        <v>348</v>
      </c>
      <c r="E2" s="2">
        <v>1998</v>
      </c>
      <c r="F2" s="2">
        <v>1907</v>
      </c>
      <c r="G2" s="2">
        <v>298</v>
      </c>
      <c r="H2" s="2">
        <v>140</v>
      </c>
      <c r="I2" s="2">
        <v>1881</v>
      </c>
      <c r="J2" s="2">
        <v>212</v>
      </c>
      <c r="K2" s="2">
        <v>583</v>
      </c>
      <c r="L2" s="2">
        <v>884</v>
      </c>
      <c r="M2" s="2">
        <v>1696</v>
      </c>
      <c r="N2" s="2">
        <v>320</v>
      </c>
      <c r="O2" s="2">
        <v>355</v>
      </c>
      <c r="P2" s="2">
        <v>2399</v>
      </c>
      <c r="Q2" s="2">
        <v>114</v>
      </c>
      <c r="R2" s="2">
        <v>217</v>
      </c>
      <c r="S2" s="2">
        <v>128</v>
      </c>
      <c r="T2" s="2">
        <v>342</v>
      </c>
      <c r="U2" s="2">
        <v>501</v>
      </c>
      <c r="V2" s="2">
        <v>973</v>
      </c>
    </row>
    <row r="3" spans="1:22" x14ac:dyDescent="0.55000000000000004">
      <c r="B3" t="s">
        <v>344</v>
      </c>
      <c r="C3">
        <v>9.25</v>
      </c>
      <c r="D3">
        <v>7.75</v>
      </c>
      <c r="E3">
        <v>8.5</v>
      </c>
      <c r="F3">
        <v>8.75</v>
      </c>
      <c r="G3">
        <v>7.65</v>
      </c>
      <c r="H3">
        <v>6.35</v>
      </c>
      <c r="I3">
        <v>5.75</v>
      </c>
      <c r="J3">
        <v>7</v>
      </c>
      <c r="K3">
        <v>8.9</v>
      </c>
      <c r="L3">
        <v>10.25</v>
      </c>
      <c r="M3">
        <v>6.25</v>
      </c>
      <c r="N3">
        <v>8.6790000000000003</v>
      </c>
      <c r="O3">
        <v>6.75</v>
      </c>
      <c r="P3">
        <v>8.875</v>
      </c>
      <c r="Q3">
        <v>7</v>
      </c>
      <c r="R3">
        <v>0</v>
      </c>
      <c r="S3">
        <v>7</v>
      </c>
      <c r="T3">
        <v>8.25</v>
      </c>
      <c r="U3">
        <v>8.25</v>
      </c>
      <c r="V3">
        <v>9.6</v>
      </c>
    </row>
    <row r="4" spans="1:22" x14ac:dyDescent="0.55000000000000004">
      <c r="A4" t="s">
        <v>404</v>
      </c>
      <c r="B4" t="s">
        <v>408</v>
      </c>
      <c r="C4">
        <v>22079</v>
      </c>
      <c r="D4">
        <v>20418</v>
      </c>
      <c r="E4">
        <v>27654</v>
      </c>
      <c r="F4">
        <v>27296</v>
      </c>
      <c r="G4">
        <v>16944</v>
      </c>
      <c r="H4">
        <v>18172</v>
      </c>
      <c r="I4">
        <v>18290</v>
      </c>
      <c r="J4">
        <v>15991</v>
      </c>
      <c r="K4">
        <v>16809</v>
      </c>
      <c r="L4">
        <v>17810</v>
      </c>
      <c r="M4">
        <v>20161</v>
      </c>
      <c r="N4">
        <v>18045</v>
      </c>
      <c r="O4">
        <v>16322</v>
      </c>
      <c r="P4">
        <v>20686</v>
      </c>
      <c r="Q4">
        <v>16104</v>
      </c>
      <c r="R4">
        <v>21378</v>
      </c>
      <c r="S4">
        <v>15864</v>
      </c>
      <c r="T4">
        <v>17717</v>
      </c>
      <c r="U4">
        <v>17352</v>
      </c>
      <c r="V4">
        <v>25381</v>
      </c>
    </row>
    <row r="5" spans="1:22" x14ac:dyDescent="0.55000000000000004">
      <c r="A5" t="s">
        <v>404</v>
      </c>
      <c r="B5" t="s">
        <v>409</v>
      </c>
      <c r="C5">
        <v>9239</v>
      </c>
      <c r="D5">
        <v>8739</v>
      </c>
      <c r="E5">
        <v>9956</v>
      </c>
      <c r="F5">
        <v>9935</v>
      </c>
      <c r="G5">
        <v>7667</v>
      </c>
      <c r="H5">
        <v>8043</v>
      </c>
      <c r="I5">
        <v>8079</v>
      </c>
      <c r="J5">
        <v>7375</v>
      </c>
      <c r="K5">
        <v>7626</v>
      </c>
      <c r="L5">
        <v>7932</v>
      </c>
      <c r="M5">
        <v>8604</v>
      </c>
      <c r="N5">
        <v>8004</v>
      </c>
      <c r="O5">
        <v>7476</v>
      </c>
      <c r="P5">
        <v>9044</v>
      </c>
      <c r="Q5">
        <v>7410</v>
      </c>
      <c r="R5">
        <v>9161</v>
      </c>
      <c r="S5">
        <v>7336</v>
      </c>
      <c r="T5">
        <v>7903</v>
      </c>
      <c r="U5">
        <v>7792</v>
      </c>
      <c r="V5">
        <v>9788</v>
      </c>
    </row>
    <row r="6" spans="1:22" x14ac:dyDescent="0.55000000000000004">
      <c r="A6" t="s">
        <v>404</v>
      </c>
      <c r="B6" t="s">
        <v>410</v>
      </c>
      <c r="C6">
        <v>7806</v>
      </c>
      <c r="D6">
        <v>7198</v>
      </c>
      <c r="E6">
        <v>9848</v>
      </c>
      <c r="F6">
        <v>9717</v>
      </c>
      <c r="G6">
        <v>4409</v>
      </c>
      <c r="H6">
        <v>5058</v>
      </c>
      <c r="I6">
        <v>6359</v>
      </c>
      <c r="J6">
        <v>0</v>
      </c>
      <c r="K6">
        <v>5329</v>
      </c>
      <c r="L6">
        <v>4777</v>
      </c>
      <c r="M6">
        <v>5256</v>
      </c>
      <c r="N6">
        <v>4948</v>
      </c>
      <c r="O6">
        <v>4646</v>
      </c>
      <c r="P6">
        <v>6507</v>
      </c>
      <c r="Q6">
        <v>2640</v>
      </c>
      <c r="R6">
        <v>9289</v>
      </c>
      <c r="S6">
        <v>2791</v>
      </c>
      <c r="T6">
        <v>0</v>
      </c>
      <c r="U6">
        <v>0</v>
      </c>
      <c r="V6">
        <v>0</v>
      </c>
    </row>
    <row r="7" spans="1:22" x14ac:dyDescent="0.55000000000000004">
      <c r="A7" t="s">
        <v>404</v>
      </c>
      <c r="B7" t="s">
        <v>411</v>
      </c>
      <c r="C7">
        <v>0</v>
      </c>
      <c r="D7">
        <v>0</v>
      </c>
      <c r="E7">
        <v>0</v>
      </c>
      <c r="F7">
        <v>0</v>
      </c>
      <c r="G7">
        <v>0</v>
      </c>
      <c r="H7">
        <v>0</v>
      </c>
      <c r="I7">
        <v>0</v>
      </c>
      <c r="J7">
        <v>0</v>
      </c>
      <c r="K7">
        <v>0</v>
      </c>
      <c r="L7">
        <v>0</v>
      </c>
      <c r="M7">
        <v>0</v>
      </c>
      <c r="N7">
        <v>1046</v>
      </c>
      <c r="O7">
        <v>0</v>
      </c>
      <c r="P7">
        <v>3722</v>
      </c>
      <c r="Q7">
        <v>2013</v>
      </c>
      <c r="R7">
        <v>0</v>
      </c>
      <c r="S7">
        <v>909</v>
      </c>
      <c r="T7">
        <v>0</v>
      </c>
      <c r="U7">
        <v>0</v>
      </c>
      <c r="V7">
        <v>0</v>
      </c>
    </row>
    <row r="8" spans="1:22" x14ac:dyDescent="0.55000000000000004">
      <c r="A8" s="17" t="s">
        <v>415</v>
      </c>
      <c r="B8" t="s">
        <v>412</v>
      </c>
      <c r="C8">
        <v>2414</v>
      </c>
      <c r="D8">
        <v>2041</v>
      </c>
      <c r="E8">
        <v>2765</v>
      </c>
      <c r="F8">
        <v>2737</v>
      </c>
      <c r="G8">
        <v>1854</v>
      </c>
      <c r="H8">
        <v>1530</v>
      </c>
      <c r="I8">
        <v>1366</v>
      </c>
      <c r="J8">
        <v>1667</v>
      </c>
      <c r="K8">
        <v>1590</v>
      </c>
      <c r="L8">
        <v>2207</v>
      </c>
      <c r="M8">
        <v>1607</v>
      </c>
      <c r="N8">
        <v>2053</v>
      </c>
      <c r="O8">
        <v>1519</v>
      </c>
      <c r="P8">
        <v>2276</v>
      </c>
      <c r="Q8">
        <v>1561</v>
      </c>
      <c r="R8">
        <v>0</v>
      </c>
      <c r="S8">
        <v>1568</v>
      </c>
      <c r="T8">
        <v>2099</v>
      </c>
      <c r="U8">
        <v>2071</v>
      </c>
      <c r="V8">
        <v>3056</v>
      </c>
    </row>
    <row r="9" spans="1:22" x14ac:dyDescent="0.55000000000000004">
      <c r="A9" s="17" t="s">
        <v>415</v>
      </c>
      <c r="B9" t="s">
        <v>413</v>
      </c>
      <c r="C9">
        <v>255</v>
      </c>
      <c r="D9">
        <v>272</v>
      </c>
      <c r="E9">
        <v>155</v>
      </c>
      <c r="F9">
        <v>280</v>
      </c>
      <c r="G9">
        <v>165</v>
      </c>
      <c r="H9">
        <v>206</v>
      </c>
      <c r="I9">
        <v>91</v>
      </c>
      <c r="J9">
        <v>277</v>
      </c>
      <c r="K9">
        <v>235</v>
      </c>
      <c r="L9">
        <v>150</v>
      </c>
      <c r="M9">
        <v>101</v>
      </c>
      <c r="N9">
        <v>153</v>
      </c>
      <c r="O9">
        <v>275</v>
      </c>
      <c r="P9">
        <v>21</v>
      </c>
      <c r="Q9">
        <v>187</v>
      </c>
      <c r="R9">
        <v>211</v>
      </c>
      <c r="S9">
        <v>246</v>
      </c>
      <c r="T9">
        <v>167</v>
      </c>
      <c r="U9">
        <v>158</v>
      </c>
      <c r="V9">
        <v>229</v>
      </c>
    </row>
    <row r="10" spans="1:22" x14ac:dyDescent="0.55000000000000004">
      <c r="A10" s="17" t="s">
        <v>415</v>
      </c>
      <c r="B10" t="s">
        <v>414</v>
      </c>
      <c r="C10">
        <v>1921</v>
      </c>
      <c r="D10">
        <v>1910</v>
      </c>
      <c r="E10">
        <v>1665</v>
      </c>
      <c r="F10">
        <v>1927</v>
      </c>
      <c r="G10">
        <v>1603</v>
      </c>
      <c r="H10">
        <v>5359</v>
      </c>
      <c r="I10">
        <v>1389</v>
      </c>
      <c r="J10">
        <v>2658</v>
      </c>
      <c r="K10">
        <v>2663</v>
      </c>
      <c r="L10">
        <v>5341</v>
      </c>
      <c r="M10">
        <v>2095</v>
      </c>
      <c r="N10">
        <v>2636</v>
      </c>
      <c r="O10">
        <v>2170</v>
      </c>
      <c r="P10">
        <v>2192</v>
      </c>
      <c r="Q10">
        <v>4475</v>
      </c>
      <c r="R10">
        <v>2736</v>
      </c>
      <c r="S10">
        <v>5203</v>
      </c>
      <c r="T10">
        <v>4675</v>
      </c>
      <c r="U10">
        <v>5161</v>
      </c>
      <c r="V10">
        <v>2469</v>
      </c>
    </row>
    <row r="11" spans="1:22" x14ac:dyDescent="0.55000000000000004">
      <c r="A11" t="s">
        <v>406</v>
      </c>
      <c r="B11" t="s">
        <v>408</v>
      </c>
      <c r="C11">
        <v>19195</v>
      </c>
      <c r="D11">
        <v>17626</v>
      </c>
      <c r="E11">
        <v>24464</v>
      </c>
      <c r="F11">
        <v>24126</v>
      </c>
      <c r="G11">
        <v>14263</v>
      </c>
      <c r="H11">
        <v>15441</v>
      </c>
      <c r="I11">
        <v>15557</v>
      </c>
      <c r="J11">
        <v>13409</v>
      </c>
      <c r="K11">
        <v>14133</v>
      </c>
      <c r="L11">
        <v>15094</v>
      </c>
      <c r="M11">
        <v>17202</v>
      </c>
      <c r="N11">
        <v>15319</v>
      </c>
      <c r="O11">
        <v>13700</v>
      </c>
      <c r="P11">
        <v>18584</v>
      </c>
      <c r="Q11">
        <v>13509</v>
      </c>
      <c r="R11">
        <v>18950</v>
      </c>
      <c r="S11">
        <v>13298</v>
      </c>
      <c r="T11">
        <v>15005</v>
      </c>
      <c r="U11">
        <v>14654</v>
      </c>
      <c r="V11">
        <v>21676</v>
      </c>
    </row>
    <row r="12" spans="1:22" x14ac:dyDescent="0.55000000000000004">
      <c r="A12" t="s">
        <v>406</v>
      </c>
      <c r="B12" t="s">
        <v>409</v>
      </c>
      <c r="C12">
        <v>9239</v>
      </c>
      <c r="D12">
        <v>8739</v>
      </c>
      <c r="E12">
        <v>10030</v>
      </c>
      <c r="F12">
        <v>10010</v>
      </c>
      <c r="G12">
        <v>7667</v>
      </c>
      <c r="H12">
        <v>8043</v>
      </c>
      <c r="I12">
        <v>8079</v>
      </c>
      <c r="J12">
        <v>7375</v>
      </c>
      <c r="K12">
        <v>7626</v>
      </c>
      <c r="L12">
        <v>7932</v>
      </c>
      <c r="M12">
        <v>8604</v>
      </c>
      <c r="N12">
        <v>8004</v>
      </c>
      <c r="O12">
        <v>7476</v>
      </c>
      <c r="P12">
        <v>9044</v>
      </c>
      <c r="Q12">
        <v>7410</v>
      </c>
      <c r="R12">
        <v>9161</v>
      </c>
      <c r="S12">
        <v>7336</v>
      </c>
      <c r="T12">
        <v>7903</v>
      </c>
      <c r="U12">
        <v>7792</v>
      </c>
      <c r="V12">
        <v>9862</v>
      </c>
    </row>
    <row r="13" spans="1:22" x14ac:dyDescent="0.55000000000000004">
      <c r="A13" t="s">
        <v>406</v>
      </c>
      <c r="B13" t="s">
        <v>410</v>
      </c>
      <c r="C13">
        <v>7747</v>
      </c>
      <c r="D13">
        <v>7139</v>
      </c>
      <c r="E13">
        <v>9789</v>
      </c>
      <c r="F13">
        <v>9658</v>
      </c>
      <c r="G13">
        <v>4409</v>
      </c>
      <c r="H13">
        <v>5048</v>
      </c>
      <c r="I13">
        <v>6315</v>
      </c>
      <c r="J13">
        <v>0</v>
      </c>
      <c r="K13">
        <v>5322</v>
      </c>
      <c r="L13">
        <v>4775</v>
      </c>
      <c r="M13">
        <v>5252</v>
      </c>
      <c r="N13">
        <v>4934</v>
      </c>
      <c r="O13">
        <v>4637</v>
      </c>
      <c r="P13">
        <v>6486</v>
      </c>
      <c r="Q13">
        <v>2620</v>
      </c>
      <c r="R13">
        <v>9280</v>
      </c>
      <c r="S13">
        <v>2791</v>
      </c>
      <c r="T13">
        <v>0</v>
      </c>
      <c r="U13">
        <v>0</v>
      </c>
      <c r="V13">
        <v>0</v>
      </c>
    </row>
    <row r="14" spans="1:22" x14ac:dyDescent="0.55000000000000004">
      <c r="A14" t="s">
        <v>406</v>
      </c>
      <c r="B14" t="s">
        <v>411</v>
      </c>
      <c r="C14">
        <v>0</v>
      </c>
      <c r="D14">
        <v>0</v>
      </c>
      <c r="E14">
        <v>0</v>
      </c>
      <c r="F14">
        <v>0</v>
      </c>
      <c r="G14">
        <v>0</v>
      </c>
      <c r="H14">
        <v>0</v>
      </c>
      <c r="I14">
        <v>0</v>
      </c>
      <c r="J14">
        <v>0</v>
      </c>
      <c r="K14">
        <v>0</v>
      </c>
      <c r="L14">
        <v>0</v>
      </c>
      <c r="M14">
        <v>0</v>
      </c>
      <c r="N14">
        <v>1046</v>
      </c>
      <c r="O14">
        <v>0</v>
      </c>
      <c r="P14">
        <v>3714</v>
      </c>
      <c r="Q14">
        <v>2013</v>
      </c>
      <c r="R14">
        <v>0</v>
      </c>
      <c r="S14">
        <v>909</v>
      </c>
      <c r="T14">
        <v>0</v>
      </c>
      <c r="U14">
        <v>0</v>
      </c>
      <c r="V14">
        <v>0</v>
      </c>
    </row>
    <row r="15" spans="1:22" x14ac:dyDescent="0.55000000000000004">
      <c r="A15" t="s">
        <v>405</v>
      </c>
      <c r="B15" t="s">
        <v>408</v>
      </c>
      <c r="C15">
        <v>15221</v>
      </c>
      <c r="D15">
        <v>13587</v>
      </c>
      <c r="E15">
        <v>20710</v>
      </c>
      <c r="F15">
        <v>20357</v>
      </c>
      <c r="G15">
        <v>10231</v>
      </c>
      <c r="H15">
        <v>11311</v>
      </c>
      <c r="I15">
        <v>11431</v>
      </c>
      <c r="J15">
        <v>9659</v>
      </c>
      <c r="K15">
        <v>10150</v>
      </c>
      <c r="L15">
        <v>10949</v>
      </c>
      <c r="M15">
        <v>13145</v>
      </c>
      <c r="N15">
        <v>11183</v>
      </c>
      <c r="O15">
        <v>9857</v>
      </c>
      <c r="P15">
        <v>14584</v>
      </c>
      <c r="Q15">
        <v>9727</v>
      </c>
      <c r="R15">
        <v>14966</v>
      </c>
      <c r="S15">
        <v>9583</v>
      </c>
      <c r="T15">
        <v>10856</v>
      </c>
      <c r="U15">
        <v>10491</v>
      </c>
      <c r="V15">
        <v>17806</v>
      </c>
    </row>
    <row r="16" spans="1:22" x14ac:dyDescent="0.55000000000000004">
      <c r="A16" t="s">
        <v>405</v>
      </c>
      <c r="B16" t="s">
        <v>409</v>
      </c>
      <c r="C16">
        <v>9239</v>
      </c>
      <c r="D16">
        <v>8739</v>
      </c>
      <c r="E16">
        <v>9956</v>
      </c>
      <c r="F16">
        <v>9935</v>
      </c>
      <c r="G16">
        <v>7667</v>
      </c>
      <c r="H16">
        <v>8043</v>
      </c>
      <c r="I16">
        <v>8079</v>
      </c>
      <c r="J16">
        <v>7375</v>
      </c>
      <c r="K16">
        <v>7626</v>
      </c>
      <c r="L16">
        <v>7932</v>
      </c>
      <c r="M16">
        <v>8604</v>
      </c>
      <c r="N16">
        <v>8004</v>
      </c>
      <c r="O16">
        <v>7476</v>
      </c>
      <c r="P16">
        <v>9044</v>
      </c>
      <c r="Q16">
        <v>7410</v>
      </c>
      <c r="R16">
        <v>9161</v>
      </c>
      <c r="S16">
        <v>7336</v>
      </c>
      <c r="T16">
        <v>7903</v>
      </c>
      <c r="U16">
        <v>7792</v>
      </c>
      <c r="V16">
        <v>9788</v>
      </c>
    </row>
    <row r="17" spans="1:22" x14ac:dyDescent="0.55000000000000004">
      <c r="A17" t="s">
        <v>405</v>
      </c>
      <c r="B17" t="s">
        <v>410</v>
      </c>
      <c r="C17">
        <v>4846</v>
      </c>
      <c r="D17">
        <v>4293</v>
      </c>
      <c r="E17">
        <v>6888</v>
      </c>
      <c r="F17">
        <v>6757</v>
      </c>
      <c r="G17">
        <v>4409</v>
      </c>
      <c r="H17">
        <v>4607</v>
      </c>
      <c r="I17">
        <v>5941</v>
      </c>
      <c r="J17">
        <v>0</v>
      </c>
      <c r="K17">
        <v>5199</v>
      </c>
      <c r="L17">
        <v>4670</v>
      </c>
      <c r="M17">
        <v>5032</v>
      </c>
      <c r="N17">
        <v>4144</v>
      </c>
      <c r="O17">
        <v>4192</v>
      </c>
      <c r="P17">
        <v>5602</v>
      </c>
      <c r="Q17">
        <v>2570</v>
      </c>
      <c r="R17">
        <v>8839</v>
      </c>
      <c r="S17">
        <v>2791</v>
      </c>
      <c r="T17">
        <v>0</v>
      </c>
      <c r="U17">
        <v>0</v>
      </c>
      <c r="V17">
        <v>0</v>
      </c>
    </row>
    <row r="18" spans="1:22" x14ac:dyDescent="0.55000000000000004">
      <c r="A18" t="s">
        <v>405</v>
      </c>
      <c r="B18" t="s">
        <v>411</v>
      </c>
      <c r="C18">
        <v>0</v>
      </c>
      <c r="D18">
        <v>0</v>
      </c>
      <c r="E18">
        <v>0</v>
      </c>
      <c r="F18">
        <v>0</v>
      </c>
      <c r="G18">
        <v>0</v>
      </c>
      <c r="H18">
        <v>0</v>
      </c>
      <c r="I18">
        <v>0</v>
      </c>
      <c r="J18">
        <v>0</v>
      </c>
      <c r="K18">
        <v>0</v>
      </c>
      <c r="L18">
        <v>0</v>
      </c>
      <c r="M18">
        <v>0</v>
      </c>
      <c r="N18">
        <v>1046</v>
      </c>
      <c r="O18">
        <v>0</v>
      </c>
      <c r="P18">
        <v>3336</v>
      </c>
      <c r="Q18">
        <v>2013</v>
      </c>
      <c r="R18">
        <v>0</v>
      </c>
      <c r="S18">
        <v>909</v>
      </c>
      <c r="T18">
        <v>0</v>
      </c>
      <c r="U18">
        <v>0</v>
      </c>
      <c r="V18">
        <v>0</v>
      </c>
    </row>
    <row r="19" spans="1:22" x14ac:dyDescent="0.55000000000000004">
      <c r="A19" s="17" t="s">
        <v>403</v>
      </c>
      <c r="B19" t="s">
        <v>412</v>
      </c>
      <c r="C19">
        <v>2724</v>
      </c>
      <c r="D19">
        <v>2313</v>
      </c>
      <c r="E19">
        <v>3068</v>
      </c>
      <c r="F19">
        <v>3040</v>
      </c>
      <c r="G19">
        <v>2042</v>
      </c>
      <c r="H19">
        <v>1693</v>
      </c>
      <c r="I19">
        <v>1513</v>
      </c>
      <c r="J19">
        <v>1822</v>
      </c>
      <c r="K19">
        <v>1757</v>
      </c>
      <c r="L19">
        <v>2432</v>
      </c>
      <c r="M19">
        <v>1765</v>
      </c>
      <c r="N19">
        <v>2286</v>
      </c>
      <c r="O19">
        <v>1682</v>
      </c>
      <c r="P19">
        <v>2505</v>
      </c>
      <c r="Q19">
        <v>1718</v>
      </c>
      <c r="R19">
        <v>0</v>
      </c>
      <c r="S19">
        <v>1722</v>
      </c>
      <c r="T19">
        <v>2297</v>
      </c>
      <c r="U19">
        <v>2269</v>
      </c>
      <c r="V19">
        <v>3310</v>
      </c>
    </row>
    <row r="20" spans="1:22" x14ac:dyDescent="0.55000000000000004">
      <c r="A20" s="17" t="s">
        <v>403</v>
      </c>
      <c r="B20" t="s">
        <v>413</v>
      </c>
      <c r="C20">
        <v>511</v>
      </c>
      <c r="D20">
        <v>544</v>
      </c>
      <c r="E20">
        <v>310</v>
      </c>
      <c r="F20">
        <v>559</v>
      </c>
      <c r="G20">
        <v>329</v>
      </c>
      <c r="H20">
        <v>413</v>
      </c>
      <c r="I20">
        <v>183</v>
      </c>
      <c r="J20">
        <v>555</v>
      </c>
      <c r="K20">
        <v>470</v>
      </c>
      <c r="L20">
        <v>300</v>
      </c>
      <c r="M20">
        <v>201</v>
      </c>
      <c r="N20">
        <v>307</v>
      </c>
      <c r="O20">
        <v>551</v>
      </c>
      <c r="P20">
        <v>43</v>
      </c>
      <c r="Q20">
        <v>374</v>
      </c>
      <c r="R20">
        <v>422</v>
      </c>
      <c r="S20">
        <v>493</v>
      </c>
      <c r="T20">
        <v>334</v>
      </c>
      <c r="U20">
        <v>315</v>
      </c>
      <c r="V20">
        <v>459</v>
      </c>
    </row>
    <row r="21" spans="1:22" x14ac:dyDescent="0.55000000000000004">
      <c r="A21" s="17" t="s">
        <v>403</v>
      </c>
      <c r="B21" t="s">
        <v>414</v>
      </c>
      <c r="C21">
        <v>1921</v>
      </c>
      <c r="D21">
        <v>1910</v>
      </c>
      <c r="E21">
        <v>1665</v>
      </c>
      <c r="F21">
        <v>1927</v>
      </c>
      <c r="G21">
        <v>1603</v>
      </c>
      <c r="H21">
        <v>5359</v>
      </c>
      <c r="I21">
        <v>1389</v>
      </c>
      <c r="J21">
        <v>2658</v>
      </c>
      <c r="K21">
        <v>2663</v>
      </c>
      <c r="L21">
        <v>5341</v>
      </c>
      <c r="M21">
        <v>2095</v>
      </c>
      <c r="N21">
        <v>2636</v>
      </c>
      <c r="O21">
        <v>2170</v>
      </c>
      <c r="P21">
        <v>2192</v>
      </c>
      <c r="Q21">
        <v>4475</v>
      </c>
      <c r="R21">
        <v>2736</v>
      </c>
      <c r="S21">
        <v>5203</v>
      </c>
      <c r="T21">
        <v>4675</v>
      </c>
      <c r="U21">
        <v>5161</v>
      </c>
      <c r="V21">
        <v>2469</v>
      </c>
    </row>
    <row r="22" spans="1:22" x14ac:dyDescent="0.55000000000000004">
      <c r="A22" t="s">
        <v>407</v>
      </c>
      <c r="B22" t="s">
        <v>408</v>
      </c>
      <c r="C22">
        <v>12069</v>
      </c>
      <c r="D22">
        <v>10631</v>
      </c>
      <c r="E22">
        <v>16899</v>
      </c>
      <c r="F22">
        <v>16589</v>
      </c>
      <c r="G22">
        <v>8166</v>
      </c>
      <c r="H22">
        <v>8755</v>
      </c>
      <c r="I22">
        <v>8813</v>
      </c>
      <c r="J22">
        <v>7708</v>
      </c>
      <c r="K22">
        <v>8101</v>
      </c>
      <c r="L22">
        <v>8581</v>
      </c>
      <c r="M22">
        <v>10242</v>
      </c>
      <c r="N22">
        <v>8694</v>
      </c>
      <c r="O22">
        <v>7867</v>
      </c>
      <c r="P22">
        <v>11509</v>
      </c>
      <c r="Q22">
        <v>7762</v>
      </c>
      <c r="R22">
        <v>11845</v>
      </c>
      <c r="S22">
        <v>7647</v>
      </c>
      <c r="T22">
        <v>8537</v>
      </c>
      <c r="U22">
        <v>8361</v>
      </c>
      <c r="V22">
        <v>14344</v>
      </c>
    </row>
    <row r="23" spans="1:22" x14ac:dyDescent="0.55000000000000004">
      <c r="A23" t="s">
        <v>407</v>
      </c>
      <c r="B23" t="s">
        <v>409</v>
      </c>
      <c r="C23">
        <v>9239</v>
      </c>
      <c r="D23">
        <v>8739</v>
      </c>
      <c r="E23">
        <v>10030</v>
      </c>
      <c r="F23">
        <v>10010</v>
      </c>
      <c r="G23">
        <v>7667</v>
      </c>
      <c r="H23">
        <v>8043</v>
      </c>
      <c r="I23">
        <v>8079</v>
      </c>
      <c r="J23">
        <v>7375</v>
      </c>
      <c r="K23">
        <v>7626</v>
      </c>
      <c r="L23">
        <v>7932</v>
      </c>
      <c r="M23">
        <v>8604</v>
      </c>
      <c r="N23">
        <v>8004</v>
      </c>
      <c r="O23">
        <v>7476</v>
      </c>
      <c r="P23">
        <v>9044</v>
      </c>
      <c r="Q23">
        <v>7410</v>
      </c>
      <c r="R23">
        <v>9161</v>
      </c>
      <c r="S23">
        <v>7336</v>
      </c>
      <c r="T23">
        <v>7903</v>
      </c>
      <c r="U23">
        <v>7792</v>
      </c>
      <c r="V23">
        <v>9862</v>
      </c>
    </row>
    <row r="24" spans="1:22" x14ac:dyDescent="0.55000000000000004">
      <c r="A24" t="s">
        <v>407</v>
      </c>
      <c r="B24" t="s">
        <v>410</v>
      </c>
      <c r="C24">
        <v>4728</v>
      </c>
      <c r="D24">
        <v>4204</v>
      </c>
      <c r="E24">
        <v>6769</v>
      </c>
      <c r="F24">
        <v>6638</v>
      </c>
      <c r="G24">
        <v>4409</v>
      </c>
      <c r="H24">
        <v>4599</v>
      </c>
      <c r="I24">
        <v>5888</v>
      </c>
      <c r="J24">
        <v>0</v>
      </c>
      <c r="K24">
        <v>5189</v>
      </c>
      <c r="L24">
        <v>4665</v>
      </c>
      <c r="M24">
        <v>5023</v>
      </c>
      <c r="N24">
        <v>4198</v>
      </c>
      <c r="O24">
        <v>4174</v>
      </c>
      <c r="P24">
        <v>5568</v>
      </c>
      <c r="Q24">
        <v>2549</v>
      </c>
      <c r="R24">
        <v>8821</v>
      </c>
      <c r="S24">
        <v>2791</v>
      </c>
      <c r="T24">
        <v>0</v>
      </c>
      <c r="U24">
        <v>0</v>
      </c>
      <c r="V24">
        <v>0</v>
      </c>
    </row>
    <row r="25" spans="1:22" x14ac:dyDescent="0.55000000000000004">
      <c r="A25" t="s">
        <v>407</v>
      </c>
      <c r="B25" t="s">
        <v>411</v>
      </c>
      <c r="C25">
        <v>0</v>
      </c>
      <c r="D25">
        <v>0</v>
      </c>
      <c r="E25">
        <v>0</v>
      </c>
      <c r="F25">
        <v>0</v>
      </c>
      <c r="G25">
        <v>0</v>
      </c>
      <c r="H25">
        <v>0</v>
      </c>
      <c r="I25">
        <v>0</v>
      </c>
      <c r="J25">
        <v>0</v>
      </c>
      <c r="K25">
        <v>0</v>
      </c>
      <c r="L25">
        <v>0</v>
      </c>
      <c r="M25">
        <v>0</v>
      </c>
      <c r="N25">
        <v>1046</v>
      </c>
      <c r="O25">
        <v>0</v>
      </c>
      <c r="P25">
        <v>3320</v>
      </c>
      <c r="Q25">
        <v>2013</v>
      </c>
      <c r="R25">
        <v>0</v>
      </c>
      <c r="S25">
        <v>909</v>
      </c>
      <c r="T25">
        <v>0</v>
      </c>
      <c r="U25">
        <v>0</v>
      </c>
      <c r="V25">
        <v>0</v>
      </c>
    </row>
    <row r="26" spans="1:22" x14ac:dyDescent="0.55000000000000004">
      <c r="A26" t="s">
        <v>404</v>
      </c>
      <c r="B26" t="s">
        <v>392</v>
      </c>
      <c r="C26">
        <v>43714</v>
      </c>
      <c r="D26">
        <v>40578</v>
      </c>
      <c r="E26">
        <v>52043</v>
      </c>
      <c r="F26">
        <v>51892</v>
      </c>
      <c r="G26">
        <v>32642</v>
      </c>
      <c r="H26">
        <v>38368</v>
      </c>
      <c r="I26">
        <v>35574</v>
      </c>
      <c r="J26">
        <v>27968</v>
      </c>
      <c r="K26">
        <v>34252</v>
      </c>
      <c r="L26">
        <v>38217</v>
      </c>
      <c r="M26">
        <v>37824</v>
      </c>
      <c r="N26">
        <v>36885</v>
      </c>
      <c r="O26">
        <v>32408</v>
      </c>
      <c r="P26">
        <v>44448</v>
      </c>
      <c r="Q26">
        <v>34390</v>
      </c>
      <c r="R26">
        <v>42775</v>
      </c>
      <c r="S26">
        <v>33917</v>
      </c>
      <c r="T26">
        <v>32561</v>
      </c>
      <c r="U26">
        <v>32534</v>
      </c>
      <c r="V26">
        <v>40923</v>
      </c>
    </row>
    <row r="27" spans="1:22" x14ac:dyDescent="0.55000000000000004">
      <c r="A27" t="s">
        <v>405</v>
      </c>
      <c r="B27" t="s">
        <v>392</v>
      </c>
      <c r="C27">
        <v>34462</v>
      </c>
      <c r="D27">
        <v>31386</v>
      </c>
      <c r="E27">
        <v>42597</v>
      </c>
      <c r="F27">
        <v>42575</v>
      </c>
      <c r="G27">
        <v>26281</v>
      </c>
      <c r="H27">
        <v>31426</v>
      </c>
      <c r="I27">
        <v>28536</v>
      </c>
      <c r="J27">
        <v>22069</v>
      </c>
      <c r="K27">
        <v>27865</v>
      </c>
      <c r="L27">
        <v>31624</v>
      </c>
      <c r="M27">
        <v>30842</v>
      </c>
      <c r="N27">
        <v>29606</v>
      </c>
      <c r="O27">
        <v>25928</v>
      </c>
      <c r="P27">
        <v>37306</v>
      </c>
      <c r="Q27">
        <v>28287</v>
      </c>
      <c r="R27">
        <v>36124</v>
      </c>
      <c r="S27">
        <v>28037</v>
      </c>
      <c r="T27">
        <v>26065</v>
      </c>
      <c r="U27">
        <v>26028</v>
      </c>
      <c r="V27">
        <v>33832</v>
      </c>
    </row>
    <row r="28" spans="1:22" x14ac:dyDescent="0.55000000000000004">
      <c r="A28" t="s">
        <v>406</v>
      </c>
      <c r="B28" t="s">
        <v>392</v>
      </c>
      <c r="C28">
        <v>40771</v>
      </c>
      <c r="D28">
        <v>37727</v>
      </c>
      <c r="E28">
        <v>48868</v>
      </c>
      <c r="F28">
        <v>48738</v>
      </c>
      <c r="G28">
        <v>29961</v>
      </c>
      <c r="H28">
        <v>35627</v>
      </c>
      <c r="I28">
        <v>32797</v>
      </c>
      <c r="J28">
        <v>25386</v>
      </c>
      <c r="K28">
        <v>31569</v>
      </c>
      <c r="L28">
        <v>35499</v>
      </c>
      <c r="M28">
        <v>34861</v>
      </c>
      <c r="N28">
        <v>34145</v>
      </c>
      <c r="O28">
        <v>29777</v>
      </c>
      <c r="P28">
        <v>42317</v>
      </c>
      <c r="Q28">
        <v>31775</v>
      </c>
      <c r="R28">
        <v>40338</v>
      </c>
      <c r="S28">
        <v>31351</v>
      </c>
      <c r="T28">
        <v>29849</v>
      </c>
      <c r="U28">
        <v>29836</v>
      </c>
      <c r="V28">
        <v>37292</v>
      </c>
    </row>
    <row r="29" spans="1:22" x14ac:dyDescent="0.55000000000000004">
      <c r="A29" t="s">
        <v>407</v>
      </c>
      <c r="B29" t="s">
        <v>392</v>
      </c>
      <c r="C29">
        <v>31192</v>
      </c>
      <c r="D29">
        <v>28341</v>
      </c>
      <c r="E29">
        <v>38741</v>
      </c>
      <c r="F29">
        <v>38763</v>
      </c>
      <c r="G29">
        <v>24216</v>
      </c>
      <c r="H29">
        <v>28862</v>
      </c>
      <c r="I29">
        <v>25865</v>
      </c>
      <c r="J29">
        <v>20118</v>
      </c>
      <c r="K29">
        <v>25806</v>
      </c>
      <c r="L29">
        <v>29251</v>
      </c>
      <c r="M29">
        <v>27930</v>
      </c>
      <c r="N29">
        <v>27171</v>
      </c>
      <c r="O29">
        <v>23920</v>
      </c>
      <c r="P29">
        <v>34181</v>
      </c>
      <c r="Q29">
        <v>26301</v>
      </c>
      <c r="R29">
        <v>32985</v>
      </c>
      <c r="S29">
        <v>26101</v>
      </c>
      <c r="T29">
        <v>23746</v>
      </c>
      <c r="U29">
        <v>23898</v>
      </c>
      <c r="V29">
        <v>30444</v>
      </c>
    </row>
    <row r="30" spans="1:22" x14ac:dyDescent="0.55000000000000004">
      <c r="A30" t="s">
        <v>404</v>
      </c>
      <c r="B30" t="s">
        <v>391</v>
      </c>
      <c r="C30">
        <v>77060</v>
      </c>
      <c r="D30">
        <v>73658</v>
      </c>
      <c r="E30">
        <v>90686</v>
      </c>
      <c r="F30">
        <v>89425</v>
      </c>
      <c r="G30">
        <v>67579</v>
      </c>
      <c r="H30">
        <v>66765</v>
      </c>
      <c r="I30">
        <v>70039</v>
      </c>
      <c r="J30">
        <v>68440</v>
      </c>
      <c r="K30">
        <v>65428</v>
      </c>
      <c r="L30">
        <v>65468</v>
      </c>
      <c r="M30">
        <v>74644</v>
      </c>
      <c r="N30">
        <v>67738</v>
      </c>
      <c r="O30">
        <v>65323</v>
      </c>
      <c r="P30">
        <v>73777</v>
      </c>
      <c r="Q30">
        <v>62470</v>
      </c>
      <c r="R30">
        <v>76979</v>
      </c>
      <c r="S30">
        <v>61983</v>
      </c>
      <c r="T30">
        <v>70752</v>
      </c>
      <c r="U30">
        <v>69319</v>
      </c>
      <c r="V30">
        <v>90189</v>
      </c>
    </row>
    <row r="31" spans="1:22" x14ac:dyDescent="0.55000000000000004">
      <c r="A31" t="s">
        <v>405</v>
      </c>
      <c r="B31" t="s">
        <v>391</v>
      </c>
      <c r="C31">
        <v>86312</v>
      </c>
      <c r="D31">
        <v>82850</v>
      </c>
      <c r="E31">
        <v>100132</v>
      </c>
      <c r="F31">
        <v>98742</v>
      </c>
      <c r="G31">
        <v>73940</v>
      </c>
      <c r="H31">
        <v>73707</v>
      </c>
      <c r="I31">
        <v>77077</v>
      </c>
      <c r="J31">
        <v>74339</v>
      </c>
      <c r="K31">
        <v>71815</v>
      </c>
      <c r="L31">
        <v>72061</v>
      </c>
      <c r="M31">
        <v>81626</v>
      </c>
      <c r="N31">
        <v>75017</v>
      </c>
      <c r="O31">
        <v>71803</v>
      </c>
      <c r="P31">
        <v>80919</v>
      </c>
      <c r="Q31">
        <v>68573</v>
      </c>
      <c r="R31">
        <v>83630</v>
      </c>
      <c r="S31">
        <v>67863</v>
      </c>
      <c r="T31">
        <v>77248</v>
      </c>
      <c r="U31">
        <v>75825</v>
      </c>
      <c r="V31">
        <v>97280</v>
      </c>
    </row>
    <row r="32" spans="1:22" x14ac:dyDescent="0.55000000000000004">
      <c r="A32" t="s">
        <v>406</v>
      </c>
      <c r="B32" t="s">
        <v>391</v>
      </c>
      <c r="C32">
        <v>80003</v>
      </c>
      <c r="D32">
        <v>76509</v>
      </c>
      <c r="E32">
        <v>93861</v>
      </c>
      <c r="F32">
        <v>92579</v>
      </c>
      <c r="G32">
        <v>70260</v>
      </c>
      <c r="H32">
        <v>69506</v>
      </c>
      <c r="I32">
        <v>72816</v>
      </c>
      <c r="J32">
        <v>71022</v>
      </c>
      <c r="K32">
        <v>68111</v>
      </c>
      <c r="L32">
        <v>68186</v>
      </c>
      <c r="M32">
        <v>77607</v>
      </c>
      <c r="N32">
        <v>70478</v>
      </c>
      <c r="O32">
        <v>67954</v>
      </c>
      <c r="P32">
        <v>75908</v>
      </c>
      <c r="Q32">
        <v>65085</v>
      </c>
      <c r="R32">
        <v>79416</v>
      </c>
      <c r="S32">
        <v>64549</v>
      </c>
      <c r="T32">
        <v>73464</v>
      </c>
      <c r="U32">
        <v>72017</v>
      </c>
      <c r="V32">
        <v>93820</v>
      </c>
    </row>
    <row r="33" spans="1:22" x14ac:dyDescent="0.55000000000000004">
      <c r="A33" t="s">
        <v>407</v>
      </c>
      <c r="B33" t="s">
        <v>391</v>
      </c>
      <c r="C33">
        <v>89582</v>
      </c>
      <c r="D33">
        <v>85895</v>
      </c>
      <c r="E33">
        <v>103988</v>
      </c>
      <c r="F33">
        <v>102554</v>
      </c>
      <c r="G33">
        <v>76005</v>
      </c>
      <c r="H33">
        <v>76271</v>
      </c>
      <c r="I33">
        <v>79748</v>
      </c>
      <c r="J33">
        <v>76290</v>
      </c>
      <c r="K33">
        <v>73874</v>
      </c>
      <c r="L33">
        <v>74434</v>
      </c>
      <c r="M33">
        <v>84538</v>
      </c>
      <c r="N33">
        <v>77452</v>
      </c>
      <c r="O33">
        <v>73811</v>
      </c>
      <c r="P33">
        <v>84044</v>
      </c>
      <c r="Q33">
        <v>70559</v>
      </c>
      <c r="R33">
        <v>86769</v>
      </c>
      <c r="S33">
        <v>69799</v>
      </c>
      <c r="T33">
        <v>79567</v>
      </c>
      <c r="U33">
        <v>77955</v>
      </c>
      <c r="V33">
        <v>100668</v>
      </c>
    </row>
    <row r="34" spans="1:22" x14ac:dyDescent="0.55000000000000004">
      <c r="B34" t="s">
        <v>354</v>
      </c>
      <c r="C34">
        <v>51538</v>
      </c>
      <c r="D34">
        <v>68117</v>
      </c>
      <c r="E34">
        <v>87701</v>
      </c>
      <c r="F34">
        <v>90303</v>
      </c>
      <c r="G34">
        <v>56258</v>
      </c>
      <c r="H34">
        <v>32095</v>
      </c>
      <c r="I34">
        <v>72935</v>
      </c>
      <c r="J34">
        <v>45874</v>
      </c>
      <c r="K34">
        <v>49398</v>
      </c>
      <c r="L34">
        <v>50434</v>
      </c>
      <c r="M34">
        <v>58516</v>
      </c>
      <c r="N34">
        <v>36809</v>
      </c>
      <c r="O34">
        <v>58641</v>
      </c>
      <c r="P34">
        <v>55191</v>
      </c>
      <c r="Q34">
        <v>34629</v>
      </c>
      <c r="R34">
        <v>58423</v>
      </c>
      <c r="S34">
        <v>42450</v>
      </c>
      <c r="T34">
        <v>60939</v>
      </c>
      <c r="U34">
        <v>45215</v>
      </c>
      <c r="V34">
        <v>74458</v>
      </c>
    </row>
    <row r="35" spans="1:22" x14ac:dyDescent="0.55000000000000004">
      <c r="B35" t="s">
        <v>79</v>
      </c>
      <c r="C35">
        <v>3976322</v>
      </c>
      <c r="D35">
        <v>1406630</v>
      </c>
      <c r="E35">
        <v>870887</v>
      </c>
      <c r="F35">
        <v>1025350</v>
      </c>
      <c r="G35">
        <v>693060</v>
      </c>
      <c r="H35">
        <v>123243</v>
      </c>
      <c r="I35">
        <v>681170</v>
      </c>
      <c r="J35">
        <v>377165</v>
      </c>
      <c r="K35">
        <v>472522</v>
      </c>
      <c r="L35">
        <v>2704958</v>
      </c>
      <c r="M35">
        <v>673184</v>
      </c>
      <c r="N35">
        <v>311404</v>
      </c>
      <c r="O35">
        <v>458880</v>
      </c>
      <c r="P35">
        <v>8537673</v>
      </c>
      <c r="Q35">
        <v>298800</v>
      </c>
      <c r="R35">
        <v>639863</v>
      </c>
      <c r="S35">
        <v>303625</v>
      </c>
      <c r="T35">
        <v>947890</v>
      </c>
      <c r="U35">
        <v>1317929</v>
      </c>
      <c r="V35">
        <v>704352</v>
      </c>
    </row>
    <row r="36" spans="1:22" x14ac:dyDescent="0.55000000000000004">
      <c r="B36" t="s">
        <v>336</v>
      </c>
      <c r="C36">
        <v>4.8000000000000001E-2</v>
      </c>
      <c r="D36">
        <v>8.1000000000000003E-2</v>
      </c>
      <c r="E36">
        <v>8.2000000000000003E-2</v>
      </c>
      <c r="F36">
        <v>7.5999999999999998E-2</v>
      </c>
      <c r="G36">
        <v>0.155</v>
      </c>
      <c r="H36">
        <v>-1.2E-2</v>
      </c>
      <c r="I36">
        <v>0.13200000000000001</v>
      </c>
      <c r="J36">
        <v>0.123</v>
      </c>
      <c r="K36">
        <v>0.124</v>
      </c>
      <c r="L36">
        <v>3.0000000000000001E-3</v>
      </c>
      <c r="M36">
        <v>0.09</v>
      </c>
      <c r="N36">
        <v>-2.5000000000000001E-2</v>
      </c>
      <c r="O36">
        <v>0.13600000000000001</v>
      </c>
      <c r="P36">
        <v>4.3999999999999997E-2</v>
      </c>
      <c r="Q36">
        <v>6.0000000000000001E-3</v>
      </c>
      <c r="R36">
        <v>9.6000000000000002E-2</v>
      </c>
      <c r="S36">
        <v>-7.0000000000000001E-3</v>
      </c>
      <c r="T36">
        <v>0.16900000000000001</v>
      </c>
      <c r="U36">
        <v>0.1</v>
      </c>
      <c r="V36">
        <v>0.157</v>
      </c>
    </row>
    <row r="37" spans="1:22" x14ac:dyDescent="0.55000000000000004">
      <c r="B37" t="s">
        <v>364</v>
      </c>
      <c r="C37">
        <v>1.37E-2</v>
      </c>
      <c r="D37">
        <v>2.2200000000000001E-2</v>
      </c>
      <c r="E37">
        <v>3.85E-2</v>
      </c>
      <c r="F37">
        <v>3.3399999999999999E-2</v>
      </c>
      <c r="G37">
        <v>1.84E-2</v>
      </c>
      <c r="H37">
        <v>1.06E-2</v>
      </c>
      <c r="I37">
        <v>3.6700000000000003E-2</v>
      </c>
      <c r="J37">
        <v>1.6199999999999999E-2</v>
      </c>
      <c r="K37">
        <v>2.2100000000000002E-2</v>
      </c>
      <c r="L37">
        <v>1.3899999999999999E-2</v>
      </c>
      <c r="M37">
        <v>1.4500000000000001E-2</v>
      </c>
      <c r="N37">
        <v>3.3300000000000003E-2</v>
      </c>
      <c r="O37">
        <v>3.4799999999999998E-2</v>
      </c>
      <c r="P37">
        <v>2.9600000000000001E-2</v>
      </c>
      <c r="Q37">
        <v>1.3100000000000001E-2</v>
      </c>
      <c r="R37">
        <v>2.8799999999999999E-2</v>
      </c>
      <c r="S37">
        <v>8.5000000000000006E-3</v>
      </c>
      <c r="T37">
        <v>3.0200000000000001E-2</v>
      </c>
      <c r="U37">
        <v>3.09E-2</v>
      </c>
      <c r="V37">
        <v>1.6899999999999998E-2</v>
      </c>
    </row>
    <row r="38" spans="1:22" x14ac:dyDescent="0.55000000000000004">
      <c r="B38" t="s">
        <v>353</v>
      </c>
      <c r="C38">
        <v>0.32500000000000001</v>
      </c>
      <c r="D38">
        <v>0.436</v>
      </c>
      <c r="E38">
        <v>0.54800000000000004</v>
      </c>
      <c r="F38">
        <v>0.40200000000000002</v>
      </c>
      <c r="G38">
        <v>0.45700000000000002</v>
      </c>
      <c r="H38">
        <v>0.16700000000000001</v>
      </c>
      <c r="I38">
        <v>0.55400000000000005</v>
      </c>
      <c r="J38">
        <v>0.35499999999999998</v>
      </c>
      <c r="K38">
        <v>0.48299999999999998</v>
      </c>
      <c r="L38">
        <v>0.36499999999999999</v>
      </c>
      <c r="M38">
        <v>0.46400000000000002</v>
      </c>
      <c r="N38">
        <v>0.33</v>
      </c>
      <c r="O38">
        <v>0.49199999999999999</v>
      </c>
      <c r="P38">
        <v>0.36199999999999999</v>
      </c>
      <c r="Q38">
        <v>0.33800000000000002</v>
      </c>
      <c r="R38">
        <v>0.47</v>
      </c>
      <c r="S38">
        <v>0.40699999999999997</v>
      </c>
      <c r="T38">
        <v>0.47699999999999998</v>
      </c>
      <c r="U38">
        <v>0.31</v>
      </c>
      <c r="V38">
        <v>0.60399999999999998</v>
      </c>
    </row>
    <row r="39" spans="1:22" x14ac:dyDescent="0.55000000000000004">
      <c r="B39" t="s">
        <v>340</v>
      </c>
      <c r="C39">
        <v>96.68</v>
      </c>
      <c r="D39">
        <v>116.68</v>
      </c>
      <c r="E39">
        <v>156.69</v>
      </c>
      <c r="F39">
        <v>156.69</v>
      </c>
      <c r="G39">
        <v>146.69999999999999</v>
      </c>
      <c r="H39">
        <v>159.96</v>
      </c>
      <c r="I39">
        <v>130.05000000000001</v>
      </c>
      <c r="J39">
        <v>56.68</v>
      </c>
      <c r="K39">
        <v>98.35</v>
      </c>
      <c r="L39">
        <v>111.67</v>
      </c>
      <c r="M39">
        <v>176.68</v>
      </c>
      <c r="N39">
        <v>96.65</v>
      </c>
      <c r="O39">
        <v>148.36000000000001</v>
      </c>
      <c r="P39">
        <v>120.02</v>
      </c>
      <c r="Q39">
        <v>88.3</v>
      </c>
      <c r="R39">
        <v>125.02</v>
      </c>
      <c r="S39">
        <v>114.97</v>
      </c>
      <c r="T39">
        <v>140.01</v>
      </c>
      <c r="U39">
        <v>102</v>
      </c>
      <c r="V39">
        <v>141.69</v>
      </c>
    </row>
    <row r="40" spans="1:22" x14ac:dyDescent="0.55000000000000004">
      <c r="B40" t="s">
        <v>363</v>
      </c>
      <c r="C40">
        <v>0.215</v>
      </c>
      <c r="D40">
        <v>0.15</v>
      </c>
      <c r="E40">
        <v>0.125</v>
      </c>
      <c r="F40">
        <v>0.109</v>
      </c>
      <c r="G40">
        <v>0.16400000000000001</v>
      </c>
      <c r="H40">
        <v>0.31900000000000001</v>
      </c>
      <c r="I40">
        <v>0.17899999999999999</v>
      </c>
      <c r="J40">
        <v>0.21199999999999999</v>
      </c>
      <c r="K40">
        <v>0.24</v>
      </c>
      <c r="L40">
        <v>0.217</v>
      </c>
      <c r="M40">
        <v>0.21099999999999999</v>
      </c>
      <c r="N40">
        <v>0.26700000000000002</v>
      </c>
      <c r="O40">
        <v>0.14899999999999999</v>
      </c>
      <c r="P40">
        <v>0.20300000000000001</v>
      </c>
      <c r="Q40">
        <v>0.29899999999999999</v>
      </c>
      <c r="R40">
        <v>0.16900000000000001</v>
      </c>
      <c r="S40">
        <v>0.223</v>
      </c>
      <c r="T40">
        <v>0.16700000000000001</v>
      </c>
      <c r="U40">
        <v>0.22900000000000001</v>
      </c>
      <c r="V40">
        <v>0.13</v>
      </c>
    </row>
    <row r="41" spans="1:22" x14ac:dyDescent="0.55000000000000004">
      <c r="B41" t="s">
        <v>351</v>
      </c>
      <c r="C41">
        <v>6.34</v>
      </c>
      <c r="D41">
        <v>3.98</v>
      </c>
      <c r="E41">
        <v>7.76</v>
      </c>
      <c r="F41">
        <v>3.29</v>
      </c>
      <c r="G41">
        <v>6.73</v>
      </c>
      <c r="H41">
        <v>11</v>
      </c>
      <c r="I41">
        <v>12.02</v>
      </c>
      <c r="J41">
        <v>6.3</v>
      </c>
      <c r="K41">
        <v>11.19</v>
      </c>
      <c r="L41">
        <v>9.0299999999999994</v>
      </c>
      <c r="M41">
        <v>7.06</v>
      </c>
      <c r="N41">
        <v>18.170000000000002</v>
      </c>
      <c r="O41">
        <v>3.92</v>
      </c>
      <c r="P41">
        <v>5.85</v>
      </c>
      <c r="Q41">
        <v>9.25</v>
      </c>
      <c r="R41">
        <v>4.72</v>
      </c>
      <c r="S41">
        <v>7.06</v>
      </c>
      <c r="T41">
        <v>3.72</v>
      </c>
      <c r="U41">
        <v>6.94</v>
      </c>
      <c r="V41">
        <v>5.98</v>
      </c>
    </row>
    <row r="42" spans="1:22" x14ac:dyDescent="0.55000000000000004">
      <c r="B42" t="s">
        <v>352</v>
      </c>
      <c r="C42">
        <v>23.59</v>
      </c>
      <c r="D42">
        <v>20.82</v>
      </c>
      <c r="E42">
        <v>61.38</v>
      </c>
      <c r="F42">
        <v>24.27</v>
      </c>
      <c r="G42">
        <v>35.29</v>
      </c>
      <c r="H42">
        <v>44</v>
      </c>
      <c r="I42">
        <v>45.16</v>
      </c>
      <c r="J42">
        <v>22.95</v>
      </c>
      <c r="K42">
        <v>54.99</v>
      </c>
      <c r="L42">
        <v>29.46</v>
      </c>
      <c r="M42">
        <v>23.16</v>
      </c>
      <c r="N42">
        <v>63.16</v>
      </c>
      <c r="O42">
        <v>30.63</v>
      </c>
      <c r="P42">
        <v>15.18</v>
      </c>
      <c r="Q42">
        <v>55.1</v>
      </c>
      <c r="R42">
        <v>52.34</v>
      </c>
      <c r="S42">
        <v>32.24</v>
      </c>
      <c r="T42">
        <v>37.71</v>
      </c>
      <c r="U42">
        <v>34.4</v>
      </c>
      <c r="V42">
        <v>55.22</v>
      </c>
    </row>
    <row r="43" spans="1:22" x14ac:dyDescent="0.55000000000000004">
      <c r="B43" t="s">
        <v>283</v>
      </c>
      <c r="C43">
        <v>136.4</v>
      </c>
      <c r="D43">
        <v>132.30000000000001</v>
      </c>
      <c r="E43">
        <v>164</v>
      </c>
      <c r="F43">
        <v>156.1</v>
      </c>
      <c r="G43">
        <v>103.2</v>
      </c>
      <c r="H43">
        <v>121.8</v>
      </c>
      <c r="I43">
        <v>140.1</v>
      </c>
      <c r="J43">
        <v>92.4</v>
      </c>
      <c r="K43">
        <v>95.6</v>
      </c>
      <c r="L43">
        <v>116.9</v>
      </c>
      <c r="M43">
        <v>132.5</v>
      </c>
      <c r="N43">
        <v>90.4</v>
      </c>
      <c r="O43">
        <v>98.2</v>
      </c>
      <c r="P43">
        <v>181.7</v>
      </c>
      <c r="Q43">
        <v>93.8</v>
      </c>
      <c r="R43">
        <v>111.3</v>
      </c>
      <c r="S43">
        <v>91.5</v>
      </c>
      <c r="T43">
        <v>95.5</v>
      </c>
      <c r="U43">
        <v>91.9</v>
      </c>
      <c r="V43">
        <v>121.4</v>
      </c>
    </row>
    <row r="44" spans="1:22" x14ac:dyDescent="0.55000000000000004">
      <c r="A44" t="s">
        <v>404</v>
      </c>
      <c r="B44" t="s">
        <v>394</v>
      </c>
      <c r="C44">
        <v>56495.601173020521</v>
      </c>
      <c r="D44">
        <v>55674.98110355252</v>
      </c>
      <c r="E44">
        <v>55296.341463414639</v>
      </c>
      <c r="F44">
        <v>57286.995515695075</v>
      </c>
      <c r="G44">
        <v>65483.527131782947</v>
      </c>
      <c r="H44">
        <v>54815.270935960594</v>
      </c>
      <c r="I44">
        <v>49992.14846538187</v>
      </c>
      <c r="J44">
        <v>74069.264069264071</v>
      </c>
      <c r="K44">
        <v>68439.330543933058</v>
      </c>
      <c r="L44">
        <v>56003.421727972622</v>
      </c>
      <c r="M44">
        <v>56335.094339622643</v>
      </c>
      <c r="N44">
        <v>74931.415929203533</v>
      </c>
      <c r="O44">
        <v>66520.366598777997</v>
      </c>
      <c r="P44">
        <v>40603.742432581181</v>
      </c>
      <c r="Q44">
        <v>66599.147121535178</v>
      </c>
      <c r="R44">
        <v>69163.522012578615</v>
      </c>
      <c r="S44">
        <v>67740.983606557376</v>
      </c>
      <c r="T44">
        <v>74085.863874345552</v>
      </c>
      <c r="U44">
        <v>75428.726877040259</v>
      </c>
      <c r="V44">
        <v>74290.774299835248</v>
      </c>
    </row>
    <row r="45" spans="1:22" x14ac:dyDescent="0.55000000000000004">
      <c r="A45" t="s">
        <v>405</v>
      </c>
      <c r="B45" t="s">
        <v>394</v>
      </c>
      <c r="C45">
        <v>63278.592375366563</v>
      </c>
      <c r="D45">
        <v>62622.826908541188</v>
      </c>
      <c r="E45">
        <v>61056.097560975606</v>
      </c>
      <c r="F45">
        <v>63255.605381165922</v>
      </c>
      <c r="G45">
        <v>71647.28682170542</v>
      </c>
      <c r="H45">
        <v>60514.778325123152</v>
      </c>
      <c r="I45">
        <v>55015.70306923626</v>
      </c>
      <c r="J45">
        <v>80453.463203463194</v>
      </c>
      <c r="K45">
        <v>75120.292887029296</v>
      </c>
      <c r="L45">
        <v>61643.284858853716</v>
      </c>
      <c r="M45">
        <v>61604.528301886799</v>
      </c>
      <c r="N45">
        <v>82983.407079646015</v>
      </c>
      <c r="O45">
        <v>73119.144602851331</v>
      </c>
      <c r="P45">
        <v>44534.397358282891</v>
      </c>
      <c r="Q45">
        <v>73105.543710021317</v>
      </c>
      <c r="R45">
        <v>75139.263252470802</v>
      </c>
      <c r="S45">
        <v>74167.213114754093</v>
      </c>
      <c r="T45">
        <v>80887.958115183239</v>
      </c>
      <c r="U45">
        <v>82508.161044613706</v>
      </c>
      <c r="V45">
        <v>80131.795716639201</v>
      </c>
    </row>
    <row r="46" spans="1:22" x14ac:dyDescent="0.55000000000000004">
      <c r="A46" t="s">
        <v>406</v>
      </c>
      <c r="B46" t="s">
        <v>394</v>
      </c>
      <c r="C46">
        <v>58653.225806451606</v>
      </c>
      <c r="D46">
        <v>57829.931972789112</v>
      </c>
      <c r="E46">
        <v>57232.317073170736</v>
      </c>
      <c r="F46">
        <v>59307.495195387572</v>
      </c>
      <c r="G46">
        <v>68081.395348837206</v>
      </c>
      <c r="H46">
        <v>57065.681444991787</v>
      </c>
      <c r="I46">
        <v>51974.304068522484</v>
      </c>
      <c r="J46">
        <v>76863.636363636368</v>
      </c>
      <c r="K46">
        <v>71245.81589958159</v>
      </c>
      <c r="L46">
        <v>58328.485885372109</v>
      </c>
      <c r="M46">
        <v>58571.320754716973</v>
      </c>
      <c r="N46">
        <v>77962.389380530964</v>
      </c>
      <c r="O46">
        <v>69199.59266802443</v>
      </c>
      <c r="P46">
        <v>41776.554760594387</v>
      </c>
      <c r="Q46">
        <v>69386.993603411524</v>
      </c>
      <c r="R46">
        <v>71353.099730458227</v>
      </c>
      <c r="S46">
        <v>70545.355191256822</v>
      </c>
      <c r="T46">
        <v>76925.654450261776</v>
      </c>
      <c r="U46">
        <v>78364.526659412397</v>
      </c>
      <c r="V46">
        <v>77281.713344316304</v>
      </c>
    </row>
    <row r="47" spans="1:22" x14ac:dyDescent="0.55000000000000004">
      <c r="A47" t="s">
        <v>407</v>
      </c>
      <c r="B47" t="s">
        <v>394</v>
      </c>
      <c r="C47">
        <v>65675.953079178886</v>
      </c>
      <c r="D47">
        <v>64924.414210128489</v>
      </c>
      <c r="E47">
        <v>63407.317073170736</v>
      </c>
      <c r="F47">
        <v>65697.629724535553</v>
      </c>
      <c r="G47">
        <v>73648.255813953481</v>
      </c>
      <c r="H47">
        <v>62619.868637110019</v>
      </c>
      <c r="I47">
        <v>56922.198429693082</v>
      </c>
      <c r="J47">
        <v>82564.935064935053</v>
      </c>
      <c r="K47">
        <v>77274.058577405871</v>
      </c>
      <c r="L47">
        <v>63673.224978614198</v>
      </c>
      <c r="M47">
        <v>63802.264150943389</v>
      </c>
      <c r="N47">
        <v>85676.991150442467</v>
      </c>
      <c r="O47">
        <v>75163.951120162921</v>
      </c>
      <c r="P47">
        <v>46254.265272427081</v>
      </c>
      <c r="Q47">
        <v>75222.814498933905</v>
      </c>
      <c r="R47">
        <v>77959.568733153646</v>
      </c>
      <c r="S47">
        <v>76283.06010928961</v>
      </c>
      <c r="T47">
        <v>83316.230366492135</v>
      </c>
      <c r="U47">
        <v>84825.897714907507</v>
      </c>
      <c r="V47">
        <v>82922.570016474463</v>
      </c>
    </row>
    <row r="48" spans="1:22" x14ac:dyDescent="0.55000000000000004">
      <c r="B48" t="s">
        <v>284</v>
      </c>
      <c r="C48">
        <v>106</v>
      </c>
      <c r="D48">
        <v>105.5</v>
      </c>
      <c r="E48">
        <v>111.9</v>
      </c>
      <c r="F48">
        <v>115.3</v>
      </c>
      <c r="G48">
        <v>101</v>
      </c>
      <c r="H48">
        <v>120.7</v>
      </c>
      <c r="I48">
        <v>107.9</v>
      </c>
      <c r="J48">
        <v>96.3</v>
      </c>
      <c r="K48">
        <v>96.2</v>
      </c>
      <c r="L48">
        <v>111.2</v>
      </c>
      <c r="M48">
        <v>116.7</v>
      </c>
      <c r="N48">
        <v>98.4</v>
      </c>
      <c r="O48">
        <v>104.2</v>
      </c>
      <c r="P48">
        <v>130.6</v>
      </c>
      <c r="Q48">
        <v>96.4</v>
      </c>
      <c r="R48">
        <v>105.8</v>
      </c>
      <c r="S48">
        <v>104.1</v>
      </c>
      <c r="T48">
        <v>89.3</v>
      </c>
      <c r="U48">
        <v>96.2</v>
      </c>
      <c r="V48">
        <v>115.1</v>
      </c>
    </row>
    <row r="49" spans="1:22" x14ac:dyDescent="0.55000000000000004">
      <c r="B49" t="s">
        <v>285</v>
      </c>
      <c r="C49">
        <v>207.1</v>
      </c>
      <c r="D49">
        <v>194.4</v>
      </c>
      <c r="E49">
        <v>281</v>
      </c>
      <c r="F49">
        <v>260.3</v>
      </c>
      <c r="G49">
        <v>107.5</v>
      </c>
      <c r="H49">
        <v>137.80000000000001</v>
      </c>
      <c r="I49">
        <v>226.4</v>
      </c>
      <c r="J49">
        <v>84.7</v>
      </c>
      <c r="K49">
        <v>90.7</v>
      </c>
      <c r="L49">
        <v>134.80000000000001</v>
      </c>
      <c r="M49">
        <v>152.69999999999999</v>
      </c>
      <c r="N49">
        <v>74.599999999999994</v>
      </c>
      <c r="O49">
        <v>88.8</v>
      </c>
      <c r="P49">
        <v>317.8</v>
      </c>
      <c r="Q49">
        <v>81.900000000000006</v>
      </c>
      <c r="R49">
        <v>130.80000000000001</v>
      </c>
      <c r="S49">
        <v>74.400000000000006</v>
      </c>
      <c r="T49">
        <v>85.1</v>
      </c>
      <c r="U49">
        <v>70.7</v>
      </c>
      <c r="V49">
        <v>140.30000000000001</v>
      </c>
    </row>
    <row r="50" spans="1:22" x14ac:dyDescent="0.55000000000000004">
      <c r="B50" t="s">
        <v>286</v>
      </c>
      <c r="C50">
        <v>101.7</v>
      </c>
      <c r="D50">
        <v>101.9</v>
      </c>
      <c r="E50">
        <v>94.5</v>
      </c>
      <c r="F50">
        <v>137.19999999999999</v>
      </c>
      <c r="G50">
        <v>101.9</v>
      </c>
      <c r="H50">
        <v>120.7</v>
      </c>
      <c r="I50">
        <v>97.3</v>
      </c>
      <c r="J50">
        <v>93.8</v>
      </c>
      <c r="K50">
        <v>86.3</v>
      </c>
      <c r="L50">
        <v>117.3</v>
      </c>
      <c r="M50">
        <v>138.6</v>
      </c>
      <c r="N50">
        <v>92.9</v>
      </c>
      <c r="O50">
        <v>105.6</v>
      </c>
      <c r="P50">
        <v>165</v>
      </c>
      <c r="Q50">
        <v>103.8</v>
      </c>
      <c r="R50">
        <v>87.1</v>
      </c>
      <c r="S50">
        <v>97</v>
      </c>
      <c r="T50">
        <v>110.7</v>
      </c>
      <c r="U50">
        <v>105.5</v>
      </c>
      <c r="V50">
        <v>85.7</v>
      </c>
    </row>
    <row r="51" spans="1:22" x14ac:dyDescent="0.55000000000000004">
      <c r="B51" t="s">
        <v>287</v>
      </c>
      <c r="C51">
        <v>113.6</v>
      </c>
      <c r="D51">
        <v>113.1</v>
      </c>
      <c r="E51">
        <v>113</v>
      </c>
      <c r="F51">
        <v>114</v>
      </c>
      <c r="G51">
        <v>95.4</v>
      </c>
      <c r="H51">
        <v>109</v>
      </c>
      <c r="I51">
        <v>109.3</v>
      </c>
      <c r="J51">
        <v>103.3</v>
      </c>
      <c r="K51">
        <v>99.3</v>
      </c>
      <c r="L51">
        <v>116.5</v>
      </c>
      <c r="M51">
        <v>104.5</v>
      </c>
      <c r="N51">
        <v>99</v>
      </c>
      <c r="O51">
        <v>96.7</v>
      </c>
      <c r="P51">
        <v>103</v>
      </c>
      <c r="Q51">
        <v>98</v>
      </c>
      <c r="R51">
        <v>105.8</v>
      </c>
      <c r="S51">
        <v>105.9</v>
      </c>
      <c r="T51">
        <v>100.2</v>
      </c>
      <c r="U51">
        <v>100.9</v>
      </c>
      <c r="V51">
        <v>118.8</v>
      </c>
    </row>
    <row r="52" spans="1:22" x14ac:dyDescent="0.55000000000000004">
      <c r="B52" t="s">
        <v>288</v>
      </c>
      <c r="C52">
        <v>109.1</v>
      </c>
      <c r="D52">
        <v>111.5</v>
      </c>
      <c r="E52">
        <v>117</v>
      </c>
      <c r="F52">
        <v>119</v>
      </c>
      <c r="G52">
        <v>105.9</v>
      </c>
      <c r="H52">
        <v>113</v>
      </c>
      <c r="I52">
        <v>103.4</v>
      </c>
      <c r="J52">
        <v>98.4</v>
      </c>
      <c r="K52">
        <v>103.3</v>
      </c>
      <c r="L52">
        <v>108.5</v>
      </c>
      <c r="M52">
        <v>123.5</v>
      </c>
      <c r="N52">
        <v>100.8</v>
      </c>
      <c r="O52">
        <v>101</v>
      </c>
      <c r="P52">
        <v>111.5</v>
      </c>
      <c r="Q52">
        <v>95.8</v>
      </c>
      <c r="R52">
        <v>113.6</v>
      </c>
      <c r="S52">
        <v>90.1</v>
      </c>
      <c r="T52">
        <v>100.3</v>
      </c>
      <c r="U52">
        <v>103.8</v>
      </c>
      <c r="V52">
        <v>119.9</v>
      </c>
    </row>
    <row r="53" spans="1:22" x14ac:dyDescent="0.55000000000000004">
      <c r="B53" t="s">
        <v>289</v>
      </c>
      <c r="C53">
        <v>107</v>
      </c>
      <c r="D53">
        <v>105.8</v>
      </c>
      <c r="E53">
        <v>124.3</v>
      </c>
      <c r="F53">
        <v>103.6</v>
      </c>
      <c r="G53">
        <v>102.7</v>
      </c>
      <c r="H53">
        <v>113.5</v>
      </c>
      <c r="I53">
        <v>103.7</v>
      </c>
      <c r="J53">
        <v>93.4</v>
      </c>
      <c r="K53">
        <v>100.3</v>
      </c>
      <c r="L53">
        <v>104.4</v>
      </c>
      <c r="M53">
        <v>128.6</v>
      </c>
      <c r="N53">
        <v>96.5</v>
      </c>
      <c r="O53">
        <v>101.9</v>
      </c>
      <c r="P53">
        <v>119.5</v>
      </c>
      <c r="Q53">
        <v>98.7</v>
      </c>
      <c r="R53">
        <v>105.1</v>
      </c>
      <c r="S53">
        <v>95.8</v>
      </c>
      <c r="T53">
        <v>100.4</v>
      </c>
      <c r="U53">
        <v>100.4</v>
      </c>
      <c r="V53">
        <v>119.1</v>
      </c>
    </row>
    <row r="54" spans="1:22" x14ac:dyDescent="0.55000000000000004">
      <c r="B54" t="s">
        <v>355</v>
      </c>
      <c r="C54">
        <v>496300</v>
      </c>
      <c r="D54">
        <v>488600</v>
      </c>
      <c r="E54">
        <v>858800</v>
      </c>
      <c r="F54">
        <v>658000</v>
      </c>
      <c r="G54">
        <v>292700</v>
      </c>
      <c r="H54">
        <v>159100</v>
      </c>
      <c r="I54">
        <v>506100</v>
      </c>
      <c r="J54">
        <v>172100</v>
      </c>
      <c r="K54">
        <v>222300</v>
      </c>
      <c r="L54">
        <v>225200</v>
      </c>
      <c r="M54">
        <v>423200</v>
      </c>
      <c r="N54">
        <v>120900</v>
      </c>
      <c r="O54">
        <v>218200</v>
      </c>
      <c r="P54">
        <v>508900</v>
      </c>
      <c r="Q54">
        <v>120300</v>
      </c>
      <c r="R54">
        <v>319400</v>
      </c>
      <c r="S54">
        <v>100800</v>
      </c>
      <c r="T54">
        <v>257800</v>
      </c>
      <c r="U54">
        <v>142600</v>
      </c>
      <c r="V54">
        <v>484600</v>
      </c>
    </row>
    <row r="55" spans="1:22" x14ac:dyDescent="0.55000000000000004">
      <c r="B55" t="s">
        <v>356</v>
      </c>
      <c r="C55">
        <v>2464</v>
      </c>
      <c r="D55">
        <v>2330</v>
      </c>
      <c r="E55">
        <v>3217</v>
      </c>
      <c r="F55">
        <v>2776</v>
      </c>
      <c r="G55">
        <v>1583</v>
      </c>
      <c r="H55">
        <v>1548</v>
      </c>
      <c r="I55">
        <v>2336</v>
      </c>
      <c r="J55">
        <v>1485</v>
      </c>
      <c r="K55">
        <v>1744</v>
      </c>
      <c r="L55">
        <v>1847</v>
      </c>
      <c r="M55">
        <v>2243</v>
      </c>
      <c r="N55">
        <v>1198</v>
      </c>
      <c r="O55">
        <v>1432</v>
      </c>
      <c r="P55">
        <v>2541</v>
      </c>
      <c r="Q55">
        <v>1239</v>
      </c>
      <c r="R55">
        <v>1787</v>
      </c>
      <c r="S55">
        <v>1093</v>
      </c>
      <c r="T55">
        <v>1765</v>
      </c>
      <c r="U55">
        <v>1490</v>
      </c>
      <c r="V55">
        <v>2315</v>
      </c>
    </row>
    <row r="56" spans="1:22" x14ac:dyDescent="0.55000000000000004">
      <c r="B56" t="s">
        <v>357</v>
      </c>
      <c r="C56">
        <v>1241</v>
      </c>
      <c r="D56">
        <v>1427</v>
      </c>
      <c r="E56">
        <v>1632</v>
      </c>
      <c r="F56">
        <v>1689</v>
      </c>
      <c r="G56">
        <v>1035</v>
      </c>
      <c r="H56">
        <v>914</v>
      </c>
      <c r="I56">
        <v>1362</v>
      </c>
      <c r="J56">
        <v>983</v>
      </c>
      <c r="K56">
        <v>998</v>
      </c>
      <c r="L56">
        <v>987</v>
      </c>
      <c r="M56">
        <v>1369</v>
      </c>
      <c r="N56">
        <v>759</v>
      </c>
      <c r="O56">
        <v>966</v>
      </c>
      <c r="P56">
        <v>1294</v>
      </c>
      <c r="Q56">
        <v>662</v>
      </c>
      <c r="R56">
        <v>1025</v>
      </c>
      <c r="S56">
        <v>844</v>
      </c>
      <c r="T56">
        <v>1106</v>
      </c>
      <c r="U56">
        <v>888</v>
      </c>
      <c r="V56">
        <v>1266</v>
      </c>
    </row>
    <row r="57" spans="1:22" x14ac:dyDescent="0.55000000000000004">
      <c r="B57" t="s">
        <v>360</v>
      </c>
      <c r="C57">
        <v>3.4359999999999999</v>
      </c>
      <c r="D57">
        <v>3.3919999999999999</v>
      </c>
      <c r="E57">
        <v>3.4689999999999999</v>
      </c>
      <c r="F57">
        <v>3.3730000000000002</v>
      </c>
      <c r="G57">
        <v>2.3239999999999998</v>
      </c>
      <c r="H57">
        <v>2.5990000000000002</v>
      </c>
      <c r="I57">
        <v>2.7629999999999999</v>
      </c>
      <c r="J57">
        <v>2.4590000000000001</v>
      </c>
      <c r="K57">
        <v>2.4380000000000002</v>
      </c>
      <c r="L57">
        <v>2.738</v>
      </c>
      <c r="M57">
        <v>2.5910000000000002</v>
      </c>
      <c r="N57">
        <v>2.3109999999999999</v>
      </c>
      <c r="O57">
        <v>2.4329999999999998</v>
      </c>
      <c r="P57">
        <v>2.6869999999999998</v>
      </c>
      <c r="Q57">
        <v>2.544</v>
      </c>
      <c r="R57">
        <v>2.9580000000000002</v>
      </c>
      <c r="S57">
        <v>2.81</v>
      </c>
      <c r="T57">
        <v>2.2480000000000002</v>
      </c>
      <c r="U57">
        <v>2.2810000000000001</v>
      </c>
      <c r="V57">
        <v>3.1070000000000002</v>
      </c>
    </row>
    <row r="58" spans="1:22" x14ac:dyDescent="0.55000000000000004">
      <c r="B58" t="s">
        <v>362</v>
      </c>
      <c r="C58">
        <v>61</v>
      </c>
      <c r="D58">
        <v>47</v>
      </c>
      <c r="E58">
        <v>64.8</v>
      </c>
      <c r="F58">
        <v>57</v>
      </c>
      <c r="G58">
        <v>50.2</v>
      </c>
      <c r="H58">
        <v>45.8</v>
      </c>
      <c r="I58">
        <v>59.8</v>
      </c>
      <c r="J58">
        <v>47.2</v>
      </c>
      <c r="K58">
        <v>51.6</v>
      </c>
      <c r="L58">
        <v>68.8</v>
      </c>
      <c r="M58">
        <v>60.6</v>
      </c>
      <c r="N58">
        <v>48.2</v>
      </c>
      <c r="O58">
        <v>45.4</v>
      </c>
      <c r="P58">
        <v>80.599999999999994</v>
      </c>
      <c r="Q58">
        <v>45.2</v>
      </c>
      <c r="R58">
        <v>51.2</v>
      </c>
      <c r="S58">
        <v>47</v>
      </c>
      <c r="T58">
        <v>47.6</v>
      </c>
      <c r="U58">
        <v>52.6</v>
      </c>
      <c r="V58">
        <v>53.8</v>
      </c>
    </row>
    <row r="59" spans="1:22" x14ac:dyDescent="0.55000000000000004">
      <c r="A59" t="s">
        <v>404</v>
      </c>
      <c r="B59" t="s">
        <v>400</v>
      </c>
      <c r="C59">
        <v>50090.306260142883</v>
      </c>
      <c r="D59">
        <v>50681.5050708747</v>
      </c>
      <c r="E59">
        <v>48683.174281436979</v>
      </c>
      <c r="F59">
        <v>51172.418657645125</v>
      </c>
      <c r="G59">
        <v>59248.52159498445</v>
      </c>
      <c r="H59">
        <v>50013.430435914423</v>
      </c>
      <c r="I59">
        <v>44423.274829848087</v>
      </c>
      <c r="J59">
        <v>67400.285202770479</v>
      </c>
      <c r="K59">
        <v>61758.894322857333</v>
      </c>
      <c r="L59">
        <v>48944.363964103373</v>
      </c>
      <c r="M59">
        <v>49985.15890388158</v>
      </c>
      <c r="N59">
        <v>68054.992131533596</v>
      </c>
      <c r="O59">
        <v>60739.624869193191</v>
      </c>
      <c r="P59">
        <v>34734.850830269788</v>
      </c>
      <c r="Q59">
        <v>60834.848470355144</v>
      </c>
      <c r="R59">
        <v>62459.658347144767</v>
      </c>
      <c r="S59">
        <v>61665.310631649423</v>
      </c>
      <c r="T59">
        <v>67363.989938246013</v>
      </c>
      <c r="U59">
        <v>67937.531636136599</v>
      </c>
      <c r="V59">
        <v>66761.330949461713</v>
      </c>
    </row>
    <row r="60" spans="1:22" x14ac:dyDescent="0.55000000000000004">
      <c r="A60" t="s">
        <v>405</v>
      </c>
      <c r="B60" t="s">
        <v>400</v>
      </c>
      <c r="C60">
        <v>56104.263092725829</v>
      </c>
      <c r="D60">
        <v>57006.200210730261</v>
      </c>
      <c r="E60">
        <v>53754.092220947517</v>
      </c>
      <c r="F60">
        <v>56503.963803110921</v>
      </c>
      <c r="G60">
        <v>64825.399706020362</v>
      </c>
      <c r="H60">
        <v>55213.658610648461</v>
      </c>
      <c r="I60">
        <v>48887.230743731365</v>
      </c>
      <c r="J60">
        <v>73209.669808427163</v>
      </c>
      <c r="K60">
        <v>67787.720789203391</v>
      </c>
      <c r="L60">
        <v>53873.339824299706</v>
      </c>
      <c r="M60">
        <v>54660.636898990379</v>
      </c>
      <c r="N60">
        <v>75368.055518782014</v>
      </c>
      <c r="O60">
        <v>66764.956975072782</v>
      </c>
      <c r="P60">
        <v>38097.366311107813</v>
      </c>
      <c r="Q60">
        <v>66778.102515730163</v>
      </c>
      <c r="R60">
        <v>67856.184512291889</v>
      </c>
      <c r="S60">
        <v>67515.173118365099</v>
      </c>
      <c r="T60">
        <v>73548.924337822653</v>
      </c>
      <c r="U60">
        <v>74313.87262236989</v>
      </c>
      <c r="V60">
        <v>72010.359076646098</v>
      </c>
    </row>
    <row r="61" spans="1:22" x14ac:dyDescent="0.55000000000000004">
      <c r="A61" t="s">
        <v>406</v>
      </c>
      <c r="B61" t="s">
        <v>400</v>
      </c>
      <c r="C61">
        <v>52003.306147550109</v>
      </c>
      <c r="D61">
        <v>52643.178900697181</v>
      </c>
      <c r="E61">
        <v>50387.616845267803</v>
      </c>
      <c r="F61">
        <v>52977.258561991919</v>
      </c>
      <c r="G61">
        <v>61599.034126927108</v>
      </c>
      <c r="H61">
        <v>52066.704049706699</v>
      </c>
      <c r="I61">
        <v>46184.628278676428</v>
      </c>
      <c r="J61">
        <v>69943.060427690914</v>
      </c>
      <c r="K61">
        <v>64291.435642601566</v>
      </c>
      <c r="L61">
        <v>50976.360989435336</v>
      </c>
      <c r="M61">
        <v>51969.324085707318</v>
      </c>
      <c r="N61">
        <v>70807.814453426807</v>
      </c>
      <c r="O61">
        <v>63186.02128440448</v>
      </c>
      <c r="P61">
        <v>35738.144094014649</v>
      </c>
      <c r="Q61">
        <v>63381.400875509287</v>
      </c>
      <c r="R61">
        <v>64437.005252040814</v>
      </c>
      <c r="S61">
        <v>64218.158784865809</v>
      </c>
      <c r="T61">
        <v>69946.123880926403</v>
      </c>
      <c r="U61">
        <v>70581.762804420854</v>
      </c>
      <c r="V61">
        <v>69449.135367711133</v>
      </c>
    </row>
    <row r="62" spans="1:22" x14ac:dyDescent="0.55000000000000004">
      <c r="A62" t="s">
        <v>407</v>
      </c>
      <c r="B62" t="s">
        <v>400</v>
      </c>
      <c r="C62">
        <v>58229.818523178306</v>
      </c>
      <c r="D62">
        <v>59101.358685584491</v>
      </c>
      <c r="E62">
        <v>55824.117583508676</v>
      </c>
      <c r="F62">
        <v>58685.336572727276</v>
      </c>
      <c r="G62">
        <v>66635.846695375672</v>
      </c>
      <c r="H62">
        <v>57134.342137012347</v>
      </c>
      <c r="I62">
        <v>50581.3521199721</v>
      </c>
      <c r="J62">
        <v>75131.030948558735</v>
      </c>
      <c r="K62">
        <v>69731.255108008234</v>
      </c>
      <c r="L62">
        <v>55647.412282398589</v>
      </c>
      <c r="M62">
        <v>56610.650064524147</v>
      </c>
      <c r="N62">
        <v>77814.450538420686</v>
      </c>
      <c r="O62">
        <v>68632.066059734221</v>
      </c>
      <c r="P62">
        <v>39568.643387223572</v>
      </c>
      <c r="Q62">
        <v>68712.118988631162</v>
      </c>
      <c r="R62">
        <v>70403.124165336078</v>
      </c>
      <c r="S62">
        <v>69441.250290861964</v>
      </c>
      <c r="T62">
        <v>75756.87736624293</v>
      </c>
      <c r="U62">
        <v>76401.423544699559</v>
      </c>
      <c r="V62">
        <v>74518.285644817137</v>
      </c>
    </row>
    <row r="63" spans="1:22" x14ac:dyDescent="0.55000000000000004">
      <c r="A63" t="s">
        <v>404</v>
      </c>
      <c r="B63" t="s">
        <v>401</v>
      </c>
      <c r="C63">
        <v>20522.306260142883</v>
      </c>
      <c r="D63">
        <v>22721.5050708747</v>
      </c>
      <c r="E63">
        <v>10079.174281436979</v>
      </c>
      <c r="F63">
        <v>17860.418657645125</v>
      </c>
      <c r="G63">
        <v>40252.52159498445</v>
      </c>
      <c r="H63">
        <v>31437.430435914423</v>
      </c>
      <c r="I63">
        <v>16391.274829848087</v>
      </c>
      <c r="J63">
        <v>49580.285202770479</v>
      </c>
      <c r="K63">
        <v>40830.894322857333</v>
      </c>
      <c r="L63">
        <v>26780.363964103373</v>
      </c>
      <c r="M63">
        <v>23069.15890388158</v>
      </c>
      <c r="N63">
        <v>53678.992131533596</v>
      </c>
      <c r="O63">
        <v>43555.624869193191</v>
      </c>
      <c r="P63">
        <v>4242.8508302697883</v>
      </c>
      <c r="Q63">
        <v>45966.848470355144</v>
      </c>
      <c r="R63">
        <v>41015.658347144767</v>
      </c>
      <c r="S63">
        <v>48549.310631649423</v>
      </c>
      <c r="T63">
        <v>46183.989938246013</v>
      </c>
      <c r="U63">
        <v>50057.531636136599</v>
      </c>
      <c r="V63">
        <v>38981.330949461713</v>
      </c>
    </row>
    <row r="64" spans="1:22" x14ac:dyDescent="0.55000000000000004">
      <c r="A64" t="s">
        <v>405</v>
      </c>
      <c r="B64" t="s">
        <v>401</v>
      </c>
      <c r="C64">
        <v>26536.263092725829</v>
      </c>
      <c r="D64">
        <v>29046.200210730261</v>
      </c>
      <c r="E64">
        <v>15150.092220947517</v>
      </c>
      <c r="F64">
        <v>23191.963803110921</v>
      </c>
      <c r="G64">
        <v>45829.399706020362</v>
      </c>
      <c r="H64">
        <v>36637.658610648461</v>
      </c>
      <c r="I64">
        <v>20855.230743731365</v>
      </c>
      <c r="J64">
        <v>55389.669808427163</v>
      </c>
      <c r="K64">
        <v>46859.720789203391</v>
      </c>
      <c r="L64">
        <v>31709.339824299706</v>
      </c>
      <c r="M64">
        <v>27744.636898990379</v>
      </c>
      <c r="N64">
        <v>60992.055518782014</v>
      </c>
      <c r="O64">
        <v>49580.956975072782</v>
      </c>
      <c r="P64">
        <v>7605.3663111078131</v>
      </c>
      <c r="Q64">
        <v>51910.102515730163</v>
      </c>
      <c r="R64">
        <v>46412.184512291889</v>
      </c>
      <c r="S64">
        <v>54399.173118365099</v>
      </c>
      <c r="T64">
        <v>52368.924337822653</v>
      </c>
      <c r="U64">
        <v>56433.87262236989</v>
      </c>
      <c r="V64">
        <v>44230.359076646098</v>
      </c>
    </row>
    <row r="65" spans="1:22" x14ac:dyDescent="0.55000000000000004">
      <c r="A65" t="s">
        <v>406</v>
      </c>
      <c r="B65" t="s">
        <v>401</v>
      </c>
      <c r="C65">
        <v>22435.306147550109</v>
      </c>
      <c r="D65">
        <v>24683.178900697181</v>
      </c>
      <c r="E65">
        <v>11783.616845267803</v>
      </c>
      <c r="F65">
        <v>19665.258561991919</v>
      </c>
      <c r="G65">
        <v>42603.034126927108</v>
      </c>
      <c r="H65">
        <v>33490.704049706699</v>
      </c>
      <c r="I65">
        <v>18152.628278676428</v>
      </c>
      <c r="J65">
        <v>52123.060427690914</v>
      </c>
      <c r="K65">
        <v>43363.435642601566</v>
      </c>
      <c r="L65">
        <v>28812.360989435336</v>
      </c>
      <c r="M65">
        <v>25053.324085707318</v>
      </c>
      <c r="N65">
        <v>56431.814453426807</v>
      </c>
      <c r="O65">
        <v>46002.02128440448</v>
      </c>
      <c r="P65">
        <v>5246.1440940146495</v>
      </c>
      <c r="Q65">
        <v>48513.400875509287</v>
      </c>
      <c r="R65">
        <v>42993.005252040814</v>
      </c>
      <c r="S65">
        <v>51102.158784865809</v>
      </c>
      <c r="T65">
        <v>48766.123880926403</v>
      </c>
      <c r="U65">
        <v>52701.762804420854</v>
      </c>
      <c r="V65">
        <v>41669.135367711133</v>
      </c>
    </row>
    <row r="66" spans="1:22" x14ac:dyDescent="0.55000000000000004">
      <c r="A66" t="s">
        <v>407</v>
      </c>
      <c r="B66" t="s">
        <v>401</v>
      </c>
      <c r="C66">
        <v>28661.818523178306</v>
      </c>
      <c r="D66">
        <v>31141.358685584491</v>
      </c>
      <c r="E66">
        <v>17220.117583508676</v>
      </c>
      <c r="F66">
        <v>25373.336572727276</v>
      </c>
      <c r="G66">
        <v>47639.846695375672</v>
      </c>
      <c r="H66">
        <v>38558.342137012347</v>
      </c>
      <c r="I66">
        <v>22549.3521199721</v>
      </c>
      <c r="J66">
        <v>57311.030948558735</v>
      </c>
      <c r="K66">
        <v>48803.255108008234</v>
      </c>
      <c r="L66">
        <v>33483.412282398589</v>
      </c>
      <c r="M66">
        <v>29694.650064524147</v>
      </c>
      <c r="N66">
        <v>63438.450538420686</v>
      </c>
      <c r="O66">
        <v>51448.066059734221</v>
      </c>
      <c r="P66">
        <v>9076.6433872235721</v>
      </c>
      <c r="Q66">
        <v>53844.118988631162</v>
      </c>
      <c r="R66">
        <v>48959.124165336078</v>
      </c>
      <c r="S66">
        <v>56325.250290861964</v>
      </c>
      <c r="T66">
        <v>54576.87736624293</v>
      </c>
      <c r="U66">
        <v>58521.423544699559</v>
      </c>
      <c r="V66">
        <v>46738.285644817137</v>
      </c>
    </row>
    <row r="67" spans="1:22" x14ac:dyDescent="0.55000000000000004">
      <c r="B67" t="s">
        <v>381</v>
      </c>
      <c r="C67">
        <v>53</v>
      </c>
      <c r="D67">
        <v>22</v>
      </c>
      <c r="E67">
        <v>31</v>
      </c>
      <c r="F67">
        <v>39</v>
      </c>
      <c r="G67">
        <v>57</v>
      </c>
      <c r="H67">
        <v>92</v>
      </c>
      <c r="I67">
        <v>44</v>
      </c>
      <c r="J67">
        <v>115</v>
      </c>
      <c r="K67">
        <v>83</v>
      </c>
      <c r="L67">
        <v>93</v>
      </c>
      <c r="M67">
        <v>58</v>
      </c>
      <c r="N67">
        <v>128</v>
      </c>
      <c r="O67">
        <v>48</v>
      </c>
      <c r="P67">
        <v>101</v>
      </c>
      <c r="Q67">
        <v>152</v>
      </c>
      <c r="R67">
        <v>75</v>
      </c>
      <c r="S67">
        <v>62</v>
      </c>
      <c r="T67">
        <v>46</v>
      </c>
      <c r="U67">
        <v>55</v>
      </c>
      <c r="V67">
        <v>78</v>
      </c>
    </row>
    <row r="68" spans="1:22" x14ac:dyDescent="0.55000000000000004">
      <c r="B68" t="s">
        <v>380</v>
      </c>
      <c r="C68">
        <v>42</v>
      </c>
      <c r="D68">
        <v>54</v>
      </c>
      <c r="E68">
        <v>110</v>
      </c>
      <c r="F68">
        <v>82</v>
      </c>
      <c r="G68">
        <v>114</v>
      </c>
      <c r="H68">
        <v>166</v>
      </c>
      <c r="I68">
        <v>62</v>
      </c>
      <c r="J68">
        <v>128</v>
      </c>
      <c r="K68">
        <v>92</v>
      </c>
      <c r="L68">
        <v>112</v>
      </c>
      <c r="M68">
        <v>154</v>
      </c>
      <c r="N68">
        <v>142</v>
      </c>
      <c r="O68">
        <v>81</v>
      </c>
      <c r="P68">
        <v>152</v>
      </c>
      <c r="Q68">
        <v>156</v>
      </c>
      <c r="R68">
        <v>136</v>
      </c>
      <c r="S68">
        <v>108</v>
      </c>
      <c r="T68">
        <v>45</v>
      </c>
      <c r="U68">
        <v>23</v>
      </c>
      <c r="V68">
        <v>139</v>
      </c>
    </row>
    <row r="69" spans="1:22" x14ac:dyDescent="0.55000000000000004">
      <c r="B69" t="s">
        <v>379</v>
      </c>
      <c r="C69">
        <v>73</v>
      </c>
      <c r="D69">
        <v>72</v>
      </c>
      <c r="E69">
        <v>51</v>
      </c>
      <c r="F69">
        <v>77</v>
      </c>
      <c r="G69">
        <v>148</v>
      </c>
      <c r="H69">
        <v>106</v>
      </c>
      <c r="I69">
        <v>40</v>
      </c>
      <c r="J69">
        <v>83</v>
      </c>
      <c r="K69">
        <v>68</v>
      </c>
      <c r="L69">
        <v>121</v>
      </c>
      <c r="M69">
        <v>74</v>
      </c>
      <c r="N69">
        <v>137</v>
      </c>
      <c r="O69">
        <v>66</v>
      </c>
      <c r="P69">
        <v>99</v>
      </c>
      <c r="Q69">
        <v>155</v>
      </c>
      <c r="R69">
        <v>90</v>
      </c>
      <c r="S69">
        <v>62</v>
      </c>
      <c r="T69">
        <v>100</v>
      </c>
      <c r="U69">
        <v>80</v>
      </c>
      <c r="V69">
        <v>118</v>
      </c>
    </row>
    <row r="70" spans="1:22" x14ac:dyDescent="0.55000000000000004">
      <c r="B70" t="s">
        <v>378</v>
      </c>
      <c r="C70">
        <v>95</v>
      </c>
      <c r="D70">
        <v>50</v>
      </c>
      <c r="E70">
        <v>13</v>
      </c>
      <c r="F70">
        <v>12</v>
      </c>
      <c r="G70">
        <v>96</v>
      </c>
      <c r="H70">
        <v>35</v>
      </c>
      <c r="I70">
        <v>22</v>
      </c>
      <c r="J70">
        <v>136</v>
      </c>
      <c r="K70">
        <v>150</v>
      </c>
      <c r="L70">
        <v>92</v>
      </c>
      <c r="M70">
        <v>37</v>
      </c>
      <c r="N70">
        <v>79</v>
      </c>
      <c r="O70">
        <v>65</v>
      </c>
      <c r="P70">
        <v>123</v>
      </c>
      <c r="Q70">
        <v>80</v>
      </c>
      <c r="R70">
        <v>78</v>
      </c>
      <c r="S70">
        <v>24</v>
      </c>
      <c r="T70">
        <v>64</v>
      </c>
      <c r="U70">
        <v>86</v>
      </c>
      <c r="V70">
        <v>40</v>
      </c>
    </row>
    <row r="71" spans="1:22" x14ac:dyDescent="0.55000000000000004">
      <c r="B71" t="s">
        <v>376</v>
      </c>
      <c r="C71">
        <v>114</v>
      </c>
      <c r="D71">
        <v>45</v>
      </c>
      <c r="E71">
        <v>82</v>
      </c>
      <c r="F71">
        <v>101</v>
      </c>
      <c r="G71">
        <v>55</v>
      </c>
      <c r="H71">
        <v>146</v>
      </c>
      <c r="I71">
        <v>86</v>
      </c>
      <c r="J71">
        <v>107</v>
      </c>
      <c r="K71">
        <v>129</v>
      </c>
      <c r="L71">
        <v>149</v>
      </c>
      <c r="M71">
        <v>63</v>
      </c>
      <c r="N71">
        <v>145</v>
      </c>
      <c r="O71">
        <v>37</v>
      </c>
      <c r="P71">
        <v>142</v>
      </c>
      <c r="Q71">
        <v>119</v>
      </c>
      <c r="R71">
        <v>72</v>
      </c>
      <c r="S71">
        <v>81</v>
      </c>
      <c r="T71">
        <v>34</v>
      </c>
      <c r="U71">
        <v>62</v>
      </c>
      <c r="V71">
        <v>111</v>
      </c>
    </row>
    <row r="72" spans="1:22" x14ac:dyDescent="0.55000000000000004">
      <c r="B72" t="s">
        <v>377</v>
      </c>
      <c r="C72">
        <v>18</v>
      </c>
      <c r="D72">
        <v>13</v>
      </c>
      <c r="E72">
        <v>16</v>
      </c>
      <c r="F72">
        <v>15</v>
      </c>
      <c r="G72">
        <v>24</v>
      </c>
      <c r="H72">
        <v>55</v>
      </c>
      <c r="I72">
        <v>27</v>
      </c>
      <c r="J72">
        <v>101</v>
      </c>
      <c r="K72">
        <v>58</v>
      </c>
      <c r="L72">
        <v>52</v>
      </c>
      <c r="M72">
        <v>31</v>
      </c>
      <c r="N72">
        <v>96</v>
      </c>
      <c r="O72">
        <v>61</v>
      </c>
      <c r="P72">
        <v>41</v>
      </c>
      <c r="Q72">
        <v>160</v>
      </c>
      <c r="R72">
        <v>79</v>
      </c>
      <c r="S72">
        <v>80</v>
      </c>
      <c r="T72">
        <v>60</v>
      </c>
      <c r="U72">
        <v>73</v>
      </c>
      <c r="V72">
        <v>65</v>
      </c>
    </row>
    <row r="73" spans="1:22" x14ac:dyDescent="0.55000000000000004">
      <c r="B73" t="s">
        <v>366</v>
      </c>
      <c r="C73">
        <v>22.785599999999999</v>
      </c>
      <c r="D73">
        <v>22.953199999999999</v>
      </c>
      <c r="E73">
        <v>44.677799999999998</v>
      </c>
      <c r="F73">
        <v>38.345700000000001</v>
      </c>
      <c r="G73">
        <v>39.941699999999997</v>
      </c>
      <c r="H73">
        <v>75.666700000000006</v>
      </c>
      <c r="I73">
        <v>73.832300000000004</v>
      </c>
      <c r="J73">
        <v>67.52</v>
      </c>
      <c r="K73">
        <v>78.2607</v>
      </c>
      <c r="L73">
        <v>73.111500000000007</v>
      </c>
      <c r="M73">
        <v>79</v>
      </c>
      <c r="N73">
        <v>73.814300000000003</v>
      </c>
      <c r="O73">
        <v>74.28</v>
      </c>
      <c r="P73">
        <v>75.349199999999996</v>
      </c>
      <c r="Q73">
        <v>81.587100000000007</v>
      </c>
      <c r="R73">
        <v>99.548599999999993</v>
      </c>
      <c r="S73">
        <v>80.290000000000006</v>
      </c>
      <c r="T73">
        <v>50.314300000000003</v>
      </c>
      <c r="U73">
        <v>53.691899999999997</v>
      </c>
      <c r="V73">
        <v>92.160700000000006</v>
      </c>
    </row>
    <row r="74" spans="1:22" x14ac:dyDescent="0.55000000000000004">
      <c r="B74" t="s">
        <v>369</v>
      </c>
      <c r="C74">
        <v>83.7042</v>
      </c>
      <c r="D74">
        <v>78.920100000000005</v>
      </c>
      <c r="E74">
        <v>68.588999999999999</v>
      </c>
      <c r="F74">
        <v>83.043999999999997</v>
      </c>
      <c r="G74">
        <v>88.310900000000004</v>
      </c>
      <c r="H74">
        <v>83.868899999999996</v>
      </c>
      <c r="I74">
        <v>88.310400000000001</v>
      </c>
      <c r="J74">
        <v>90.781300000000002</v>
      </c>
      <c r="K74">
        <v>88.761200000000002</v>
      </c>
      <c r="L74">
        <v>82.433800000000005</v>
      </c>
      <c r="M74">
        <v>82.325900000000004</v>
      </c>
      <c r="N74">
        <v>88.397099999999995</v>
      </c>
      <c r="O74">
        <v>89.305099999999996</v>
      </c>
      <c r="P74">
        <v>84.41</v>
      </c>
      <c r="Q74">
        <v>86.795900000000003</v>
      </c>
      <c r="R74">
        <v>79.789699999999996</v>
      </c>
      <c r="S74">
        <v>83.6511</v>
      </c>
      <c r="T74">
        <v>95.0291</v>
      </c>
      <c r="U74">
        <v>94.914900000000003</v>
      </c>
      <c r="V74">
        <v>74.761399999999995</v>
      </c>
    </row>
    <row r="75" spans="1:22" x14ac:dyDescent="0.55000000000000004">
      <c r="B75" t="s">
        <v>370</v>
      </c>
      <c r="C75">
        <v>46.722099999999998</v>
      </c>
      <c r="D75">
        <v>45.194299999999998</v>
      </c>
      <c r="E75">
        <v>45.015799999999999</v>
      </c>
      <c r="F75">
        <v>40.678100000000001</v>
      </c>
      <c r="G75">
        <v>18.580200000000001</v>
      </c>
      <c r="H75">
        <v>17.833600000000001</v>
      </c>
      <c r="I75">
        <v>26.493400000000001</v>
      </c>
      <c r="J75">
        <v>49.348100000000002</v>
      </c>
      <c r="K75">
        <v>31.843599999999999</v>
      </c>
      <c r="L75">
        <v>18.842400000000001</v>
      </c>
      <c r="M75">
        <v>19.164400000000001</v>
      </c>
      <c r="N75">
        <v>23.2667</v>
      </c>
      <c r="O75">
        <v>29.232600000000001</v>
      </c>
      <c r="P75">
        <v>25.764099999999999</v>
      </c>
      <c r="Q75">
        <v>23.5045</v>
      </c>
      <c r="R75">
        <v>35.076599999999999</v>
      </c>
      <c r="S75">
        <v>21.533100000000001</v>
      </c>
      <c r="T75">
        <v>38.447699999999998</v>
      </c>
      <c r="U75">
        <v>35.586100000000002</v>
      </c>
      <c r="V75">
        <v>36.982399999999998</v>
      </c>
    </row>
    <row r="76" spans="1:22" x14ac:dyDescent="0.55000000000000004">
      <c r="B76" t="s">
        <v>371</v>
      </c>
      <c r="C76">
        <v>87</v>
      </c>
      <c r="D76">
        <v>85</v>
      </c>
      <c r="E76">
        <v>84</v>
      </c>
      <c r="F76">
        <v>82</v>
      </c>
      <c r="G76">
        <v>72</v>
      </c>
      <c r="H76">
        <v>45</v>
      </c>
      <c r="I76">
        <v>58</v>
      </c>
      <c r="J76">
        <v>83</v>
      </c>
      <c r="K76">
        <v>66</v>
      </c>
      <c r="L76">
        <v>46</v>
      </c>
      <c r="M76">
        <v>50</v>
      </c>
      <c r="N76">
        <v>50</v>
      </c>
      <c r="O76">
        <v>63</v>
      </c>
      <c r="P76">
        <v>60</v>
      </c>
      <c r="Q76">
        <v>50</v>
      </c>
      <c r="R76">
        <v>79</v>
      </c>
      <c r="S76">
        <v>52</v>
      </c>
      <c r="T76">
        <v>68</v>
      </c>
      <c r="U76">
        <v>65</v>
      </c>
      <c r="V76">
        <v>79</v>
      </c>
    </row>
    <row r="77" spans="1:22" x14ac:dyDescent="0.55000000000000004">
      <c r="B77" t="s">
        <v>367</v>
      </c>
      <c r="C77">
        <v>35.5</v>
      </c>
      <c r="D77">
        <v>58.8</v>
      </c>
      <c r="E77">
        <v>36.799999999999997</v>
      </c>
      <c r="F77">
        <v>45</v>
      </c>
      <c r="G77">
        <v>30.8</v>
      </c>
      <c r="H77">
        <v>50.6</v>
      </c>
      <c r="I77">
        <v>26.6</v>
      </c>
      <c r="J77">
        <v>49.8</v>
      </c>
      <c r="K77">
        <v>31.8</v>
      </c>
      <c r="L77">
        <v>47.6</v>
      </c>
      <c r="M77">
        <v>43.3</v>
      </c>
      <c r="N77">
        <v>39.299999999999997</v>
      </c>
      <c r="O77">
        <v>50.1</v>
      </c>
      <c r="P77">
        <v>23.8</v>
      </c>
      <c r="Q77">
        <v>38.1</v>
      </c>
      <c r="R77">
        <v>20.6</v>
      </c>
      <c r="S77">
        <v>39.200000000000003</v>
      </c>
      <c r="T77">
        <v>57.8</v>
      </c>
      <c r="U77">
        <v>45.1</v>
      </c>
      <c r="V77">
        <v>14.7</v>
      </c>
    </row>
    <row r="78" spans="1:22" x14ac:dyDescent="0.55000000000000004">
      <c r="B78" t="s">
        <v>368</v>
      </c>
      <c r="C78">
        <v>52</v>
      </c>
      <c r="D78">
        <v>75</v>
      </c>
      <c r="E78">
        <v>47</v>
      </c>
      <c r="F78">
        <v>40</v>
      </c>
      <c r="G78">
        <v>88</v>
      </c>
      <c r="H78">
        <v>52</v>
      </c>
      <c r="I78">
        <v>40</v>
      </c>
      <c r="J78">
        <v>33</v>
      </c>
      <c r="K78">
        <v>48</v>
      </c>
      <c r="L78">
        <v>31</v>
      </c>
      <c r="M78">
        <v>1</v>
      </c>
      <c r="N78">
        <v>20</v>
      </c>
      <c r="O78">
        <v>90</v>
      </c>
      <c r="P78">
        <v>40</v>
      </c>
      <c r="Q78">
        <v>28</v>
      </c>
      <c r="R78">
        <v>52</v>
      </c>
      <c r="S78">
        <v>52</v>
      </c>
      <c r="T78">
        <v>80</v>
      </c>
      <c r="U78">
        <v>87</v>
      </c>
      <c r="V78">
        <v>60</v>
      </c>
    </row>
  </sheetData>
  <conditionalFormatting sqref="C1:V1">
    <cfRule type="colorScale" priority="79">
      <colorScale>
        <cfvo type="min"/>
        <cfvo type="percentile" val="50"/>
        <cfvo type="max"/>
        <color rgb="FFF8696B"/>
        <color rgb="FFFFEB84"/>
        <color rgb="FF63BE7B"/>
      </colorScale>
    </cfRule>
  </conditionalFormatting>
  <conditionalFormatting sqref="C2:V2">
    <cfRule type="colorScale" priority="78">
      <colorScale>
        <cfvo type="min"/>
        <cfvo type="percentile" val="50"/>
        <cfvo type="max"/>
        <color rgb="FFF8696B"/>
        <color rgb="FFFFEB84"/>
        <color rgb="FF63BE7B"/>
      </colorScale>
    </cfRule>
  </conditionalFormatting>
  <conditionalFormatting sqref="C3:V3">
    <cfRule type="colorScale" priority="77">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cities</vt:lpstr>
      <vt:lpstr>city data</vt:lpstr>
      <vt:lpstr>Sheet3</vt:lpstr>
      <vt:lpstr>Sheet1</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Yao</dc:creator>
  <cp:lastModifiedBy>sunnaquazi</cp:lastModifiedBy>
  <dcterms:created xsi:type="dcterms:W3CDTF">2018-03-08T19:13:43Z</dcterms:created>
  <dcterms:modified xsi:type="dcterms:W3CDTF">2018-03-17T12:08:02Z</dcterms:modified>
</cp:coreProperties>
</file>