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kitchens-my.sharepoint.com/personal/zchang_openkitchens_com/Documents/Documents/AFYA Orders Record Analysis/"/>
    </mc:Choice>
  </mc:AlternateContent>
  <xr:revisionPtr revIDLastSave="394" documentId="13_ncr:1_{441DFD09-6C41-4040-B0BA-BB1545961814}" xr6:coauthVersionLast="47" xr6:coauthVersionMax="47" xr10:uidLastSave="{539BD5DC-B566-40E0-830B-356029FB3B4B}"/>
  <bookViews>
    <workbookView xWindow="21480" yWindow="-120" windowWidth="20730" windowHeight="11040" xr2:uid="{BBDA3451-150A-41A4-A505-17740536A611}"/>
  </bookViews>
  <sheets>
    <sheet name="MAYWOOD" sheetId="1" r:id="rId1"/>
    <sheet name="FLOSSMOOR" sheetId="2" r:id="rId2"/>
    <sheet name="WOODRIDGE" sheetId="5" r:id="rId3"/>
    <sheet name="UNION RIDGE" sheetId="3" r:id="rId4"/>
    <sheet name="PENNOYER" sheetId="4" r:id="rId5"/>
    <sheet name="AIM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Q34" i="1"/>
  <c r="O34" i="1"/>
  <c r="M34" i="1"/>
  <c r="K34" i="1"/>
  <c r="I34" i="1"/>
  <c r="G34" i="1"/>
  <c r="E34" i="1"/>
  <c r="C34" i="1"/>
  <c r="C29" i="6"/>
  <c r="B29" i="6"/>
  <c r="B29" i="4"/>
  <c r="B26" i="3"/>
  <c r="C29" i="3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B29" i="2"/>
  <c r="I29" i="2"/>
  <c r="H29" i="2"/>
  <c r="G29" i="2"/>
  <c r="F29" i="2"/>
  <c r="E29" i="2"/>
  <c r="D29" i="2"/>
  <c r="C29" i="2"/>
  <c r="I31" i="1"/>
  <c r="B28" i="4"/>
  <c r="B26" i="4"/>
  <c r="S31" i="1"/>
  <c r="Q31" i="1"/>
  <c r="O31" i="1"/>
  <c r="K31" i="1"/>
  <c r="G31" i="1"/>
  <c r="E31" i="1"/>
  <c r="C31" i="1"/>
  <c r="M31" i="1"/>
  <c r="B26" i="6" l="1"/>
  <c r="B28" i="6" s="1"/>
  <c r="C26" i="6"/>
  <c r="B32" i="1"/>
  <c r="C32" i="1"/>
  <c r="C35" i="1" s="1"/>
  <c r="T32" i="1"/>
  <c r="T34" i="1" s="1"/>
  <c r="T35" i="1" s="1"/>
  <c r="U32" i="1"/>
  <c r="U34" i="1" s="1"/>
  <c r="U35" i="1" s="1"/>
  <c r="T25" i="1"/>
  <c r="U25" i="1"/>
  <c r="C26" i="3"/>
  <c r="N25" i="5"/>
  <c r="C26" i="5"/>
  <c r="D26" i="5"/>
  <c r="D28" i="5" s="1"/>
  <c r="E26" i="5"/>
  <c r="F26" i="5"/>
  <c r="G26" i="5"/>
  <c r="H26" i="5"/>
  <c r="I26" i="5"/>
  <c r="I28" i="5" s="1"/>
  <c r="J26" i="5"/>
  <c r="K26" i="5"/>
  <c r="K28" i="5" s="1"/>
  <c r="L26" i="5"/>
  <c r="M26" i="5"/>
  <c r="N26" i="5"/>
  <c r="N28" i="5" s="1"/>
  <c r="O26" i="5"/>
  <c r="O28" i="5" s="1"/>
  <c r="B26" i="5"/>
  <c r="C25" i="5"/>
  <c r="D25" i="5"/>
  <c r="E25" i="5"/>
  <c r="F25" i="5"/>
  <c r="G25" i="5"/>
  <c r="H25" i="5"/>
  <c r="I25" i="5"/>
  <c r="J25" i="5"/>
  <c r="K25" i="5"/>
  <c r="L25" i="5"/>
  <c r="M25" i="5"/>
  <c r="O25" i="5"/>
  <c r="B25" i="5"/>
  <c r="C25" i="3"/>
  <c r="B25" i="3"/>
  <c r="B25" i="4"/>
  <c r="C26" i="2"/>
  <c r="C28" i="2" s="1"/>
  <c r="D26" i="2"/>
  <c r="D28" i="2" s="1"/>
  <c r="E26" i="2"/>
  <c r="F26" i="2"/>
  <c r="F28" i="2" s="1"/>
  <c r="G26" i="2"/>
  <c r="G28" i="2" s="1"/>
  <c r="H26" i="2"/>
  <c r="H28" i="2" s="1"/>
  <c r="I26" i="2"/>
  <c r="I28" i="2" s="1"/>
  <c r="B26" i="2"/>
  <c r="B28" i="2" s="1"/>
  <c r="B25" i="2"/>
  <c r="M25" i="1"/>
  <c r="N25" i="1"/>
  <c r="O25" i="1"/>
  <c r="P25" i="1"/>
  <c r="Q25" i="1"/>
  <c r="R25" i="1"/>
  <c r="S25" i="1"/>
  <c r="B25" i="1"/>
  <c r="C25" i="1"/>
  <c r="D25" i="1"/>
  <c r="E25" i="1"/>
  <c r="F25" i="1"/>
  <c r="G25" i="1"/>
  <c r="H25" i="1"/>
  <c r="I25" i="1"/>
  <c r="J25" i="1"/>
  <c r="K25" i="1"/>
  <c r="L25" i="1"/>
  <c r="D32" i="1"/>
  <c r="F32" i="1"/>
  <c r="G32" i="1"/>
  <c r="G35" i="1" s="1"/>
  <c r="H32" i="1"/>
  <c r="I32" i="1"/>
  <c r="I35" i="1" s="1"/>
  <c r="J32" i="1"/>
  <c r="K32" i="1"/>
  <c r="K35" i="1" s="1"/>
  <c r="L32" i="1"/>
  <c r="M32" i="1"/>
  <c r="N32" i="1"/>
  <c r="O32" i="1"/>
  <c r="P32" i="1"/>
  <c r="P34" i="1" s="1"/>
  <c r="Q32" i="1"/>
  <c r="Q35" i="1" s="1"/>
  <c r="R32" i="1"/>
  <c r="S32" i="1"/>
  <c r="S35" i="1" s="1"/>
  <c r="E32" i="1"/>
  <c r="E35" i="1" s="1"/>
  <c r="C25" i="6"/>
  <c r="B25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7" i="6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7" i="3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7" i="5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7" i="2"/>
  <c r="C28" i="3"/>
  <c r="B28" i="3"/>
  <c r="B29" i="3" s="1"/>
  <c r="C28" i="6"/>
  <c r="G28" i="5"/>
  <c r="I25" i="2"/>
  <c r="H25" i="2"/>
  <c r="G25" i="2"/>
  <c r="F25" i="2"/>
  <c r="E25" i="2"/>
  <c r="D25" i="2"/>
  <c r="C25" i="2"/>
  <c r="M35" i="1" l="1"/>
  <c r="O35" i="1"/>
  <c r="D34" i="1"/>
  <c r="D35" i="1" s="1"/>
  <c r="F34" i="1"/>
  <c r="F35" i="1" s="1"/>
  <c r="H34" i="1"/>
  <c r="H35" i="1" s="1"/>
  <c r="J34" i="1"/>
  <c r="J35" i="1" s="1"/>
  <c r="L34" i="1"/>
  <c r="L35" i="1" s="1"/>
  <c r="N34" i="1"/>
  <c r="N35" i="1" s="1"/>
  <c r="P35" i="1"/>
  <c r="R34" i="1"/>
  <c r="R35" i="1" s="1"/>
  <c r="A7" i="1"/>
  <c r="A8" i="1" s="1"/>
  <c r="M28" i="5"/>
  <c r="L28" i="5"/>
  <c r="J28" i="5"/>
  <c r="H28" i="5"/>
  <c r="F28" i="5"/>
  <c r="E28" i="5"/>
  <c r="C28" i="5"/>
  <c r="B28" i="5"/>
  <c r="E28" i="2"/>
  <c r="B34" i="1"/>
  <c r="B35" i="1" s="1"/>
  <c r="A9" i="1" l="1"/>
  <c r="A10" i="1" s="1"/>
  <c r="A11" i="1" s="1"/>
  <c r="A12" i="1" l="1"/>
  <c r="A13" i="1" l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tc={61489C9E-EEB9-40DE-93CD-4C9845612A14}</author>
    <author>tc={8C7488F7-F295-42A2-85E4-871119FC8BF3}</author>
    <author>tc={E7472301-F29A-4611-A142-952BF57254F4}</author>
    <author>tc={E154E7C7-FC94-4059-B3A3-84D8854F9F69}</author>
    <author>tc={87884DA3-B1B9-4680-BEC0-4466A0FC3B9D}</author>
    <author>tc={084C185F-359A-47CB-8453-17252A13655A}</author>
    <author>tc={F9D0DD2A-1D84-48D3-B3DF-A4E76EC8B54B}</author>
    <author>tc={AF9B15B0-D834-4F89-853B-23C2E75D7DD4}</author>
    <author>tc={B294B094-EA99-4846-AF83-A79A462110A4}</author>
    <author>tc={A5DEED0A-3A05-41AD-9E1C-AFFF392CF348}</author>
    <author>tc={5D5CA823-BE70-4241-97E4-9B5804712F6E}</author>
    <author>tc={B4DCF978-8BCB-4DC2-8F8C-9CA0F200257D}</author>
    <author>tc={FB8AA8A6-C42A-45C9-92CC-032281E7B435}</author>
    <author>tc={B3FC1BB1-4C71-4195-9EF5-858E7947FB02}</author>
    <author>tc={53B4A9AE-E0E2-4005-A13B-61ED90FE9E86}</author>
    <author>tc={48963694-CC75-4F99-A8CA-4C0ED0B1028F}</author>
    <author>tc={74165A0C-D36C-46BC-839B-8E3BF747D165}</author>
    <author>tc={329D6885-E0A3-49A4-A29C-AEF3AE8F93FA}</author>
    <author>tc={CA77C906-9437-4455-B484-D8533473209F}</author>
    <author>tc={9C73A307-23B5-4336-8CD6-4EE61045C3C4}</author>
    <author>tc={46196591-DB9B-4BDE-8CE7-FA68403529B2}</author>
    <author>tc={F5C08B9D-9988-4988-BB2A-1E789C5AB9E7}</author>
    <author>tc={C04CAFBD-9CA4-4C18-9EB7-8834EF421446}</author>
    <author>tc={352E27AF-B550-4DA5-837C-D059A18E013D}</author>
    <author>tc={245CA40C-0122-46DA-B33F-1DCE1EB4BA7D}</author>
    <author>tc={EA10F023-4987-4A5C-80FB-49EF917297B8}</author>
    <author>tc={D8998DCD-0E55-4CEF-A6DF-9B9058D4B11D}</author>
    <author>tc={3E9D7119-8BB1-4CEB-B791-72B22E7ED695}</author>
    <author>tc={A1B0213E-CDBC-4196-A482-272A87C616DB}</author>
    <author>tc={E91F9D69-044C-4670-8070-82DAA12D5984}</author>
    <author>tc={3CA71555-CAD9-4E91-839E-1CC35084813F}</author>
    <author>tc={97C8F37D-5AE2-4055-9A88-9F9E35BEB8FA}</author>
    <author>tc={22982F9B-C055-464E-874C-61DE166F9472}</author>
    <author>tc={714EDBF6-8074-4378-B5CB-F19EFEAA2B6E}</author>
    <author>tc={35411C99-6C54-4589-8B6F-7CFE83023F66}</author>
    <author>tc={5459FC65-251F-4F45-8090-D8A00BAC7F70}</author>
    <author>tc={85FFFD0A-0D39-4EFC-A834-F5543E5EE210}</author>
    <author>tc={F91F21BB-5D47-431E-B1AA-495B268BAD13}</author>
    <author>tc={92A98BCC-DAD4-46ED-81D9-BD157451FCCA}</author>
    <author>tc={1EAC2685-0098-450A-88FF-79652247373B}</author>
    <author>tc={56259214-1669-4AF8-86FC-FD14CF166F63}</author>
    <author>tc={E18858E1-81D6-4938-BE74-929CB8CF6635}</author>
    <author>tc={2BBBCC7D-71EF-4D6A-9DB7-49D063DE4236}</author>
    <author>tc={807887DA-8073-4B0E-AEA8-665B7F503F18}</author>
    <author>tc={CE8F9279-E536-4430-AEBE-BFEB1E755354}</author>
    <author>tc={24E2076D-C92B-47CD-94C4-907F2620D21B}</author>
    <author>tc={87B9AEA1-6D49-4A67-8D2E-4E369600E63F}</author>
  </authors>
  <commentList>
    <comment ref="B3" authorId="0" shapeId="0" xr:uid="{61489C9E-EEB9-40DE-93CD-4C9845612A1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270</t>
      </text>
    </comment>
    <comment ref="C3" authorId="1" shapeId="0" xr:uid="{8C7488F7-F295-42A2-85E4-871119FC8BF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295</t>
      </text>
    </comment>
    <comment ref="F3" authorId="2" shapeId="0" xr:uid="{E7472301-F29A-4611-A142-952BF57254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191</t>
      </text>
    </comment>
    <comment ref="H3" authorId="3" shapeId="0" xr:uid="{E154E7C7-FC94-4059-B3A3-84D8854F9F69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176</t>
      </text>
    </comment>
    <comment ref="I3" authorId="4" shapeId="0" xr:uid="{87884DA3-B1B9-4680-BEC0-4466A0FC3B9D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235</t>
      </text>
    </comment>
    <comment ref="P3" authorId="5" shapeId="0" xr:uid="{084C185F-359A-47CB-8453-17252A136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184</t>
      </text>
    </comment>
    <comment ref="R3" authorId="6" shapeId="0" xr:uid="{F9D0DD2A-1D84-48D3-B3DF-A4E76EC8B54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287</t>
      </text>
    </comment>
    <comment ref="B4" authorId="7" shapeId="0" xr:uid="{AF9B15B0-D834-4F89-853B-23C2E75D7D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277</t>
      </text>
    </comment>
    <comment ref="S4" authorId="8" shapeId="0" xr:uid="{B294B094-EA99-4846-AF83-A79A462110A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193</t>
      </text>
    </comment>
    <comment ref="Q5" authorId="9" shapeId="0" xr:uid="{A5DEED0A-3A05-41AD-9E1C-AFFF392CF348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320</t>
      </text>
    </comment>
    <comment ref="C6" authorId="10" shapeId="0" xr:uid="{5D5CA823-BE70-4241-97E4-9B5804712F6E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294</t>
      </text>
    </comment>
    <comment ref="F6" authorId="11" shapeId="0" xr:uid="{B4DCF978-8BCB-4DC2-8F8C-9CA0F200257D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242</t>
      </text>
    </comment>
    <comment ref="S6" authorId="12" shapeId="0" xr:uid="{FB8AA8A6-C42A-45C9-92CC-032281E7B435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212</t>
      </text>
    </comment>
    <comment ref="B7" authorId="13" shapeId="0" xr:uid="{B3FC1BB1-4C71-4195-9EF5-858E7947FB02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243</t>
      </text>
    </comment>
    <comment ref="K7" authorId="14" shapeId="0" xr:uid="{53B4A9AE-E0E2-4005-A13B-61ED90FE9E8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322</t>
      </text>
    </comment>
    <comment ref="P7" authorId="15" shapeId="0" xr:uid="{48963694-CC75-4F99-A8CA-4C0ED0B1028F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187</t>
      </text>
    </comment>
    <comment ref="B8" authorId="16" shapeId="0" xr:uid="{74165A0C-D36C-46BC-839B-8E3BF747D165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243</t>
      </text>
    </comment>
    <comment ref="H8" authorId="17" shapeId="0" xr:uid="{329D6885-E0A3-49A4-A29C-AEF3AE8F93FA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159</t>
      </text>
    </comment>
    <comment ref="I8" authorId="18" shapeId="0" xr:uid="{CA77C906-9437-4455-B484-D8533473209F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194</t>
      </text>
    </comment>
    <comment ref="J8" authorId="19" shapeId="0" xr:uid="{9C73A307-23B5-4336-8CD6-4EE61045C3C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469</t>
      </text>
    </comment>
    <comment ref="P8" authorId="20" shapeId="0" xr:uid="{46196591-DB9B-4BDE-8CE7-FA68403529B2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177</t>
      </text>
    </comment>
    <comment ref="C9" authorId="21" shapeId="0" xr:uid="{F5C08B9D-9988-4988-BB2A-1E789C5AB9E7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296</t>
      </text>
    </comment>
    <comment ref="M9" authorId="22" shapeId="0" xr:uid="{C04CAFBD-9CA4-4C18-9EB7-8834EF4214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281</t>
      </text>
    </comment>
    <comment ref="B10" authorId="23" shapeId="0" xr:uid="{352E27AF-B550-4DA5-837C-D059A18E013D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254</t>
      </text>
    </comment>
    <comment ref="C10" authorId="24" shapeId="0" xr:uid="{245CA40C-0122-46DA-B33F-1DCE1EB4BA7D}">
      <text>
        <t>[Threaded comment]
Your version of Excel allows you to read this threaded comment; however, any edits to it will get removed if the file is opened in a newer version of Excel. Learn more: https://go.microsoft.com/fwlink/?linkid=870924
Comment:
    4/10 to 4/17 served numbers are all below 300.</t>
      </text>
    </comment>
    <comment ref="K10" authorId="25" shapeId="0" xr:uid="{EA10F023-4987-4A5C-80FB-49EF917297B8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300</t>
      </text>
    </comment>
    <comment ref="G12" authorId="26" shapeId="0" xr:uid="{D8998DCD-0E55-4CEF-A6DF-9B9058D4B11D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194</t>
      </text>
    </comment>
    <comment ref="H12" authorId="27" shapeId="0" xr:uid="{3E9D7119-8BB1-4CEB-B791-72B22E7ED695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179</t>
      </text>
    </comment>
    <comment ref="J12" authorId="28" shapeId="0" xr:uid="{A1B0213E-CDBC-4196-A482-272A87C616D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492</t>
      </text>
    </comment>
    <comment ref="P12" authorId="29" shapeId="0" xr:uid="{E91F9D69-044C-4670-8070-82DAA12D598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174</t>
      </text>
    </comment>
    <comment ref="N13" authorId="30" shapeId="0" xr:uid="{3CA71555-CAD9-4E91-839E-1CC35084813F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222</t>
      </text>
    </comment>
    <comment ref="C15" authorId="31" shapeId="0" xr:uid="{97C8F37D-5AE2-4055-9A88-9F9E35BEB8FA}">
      <text>
        <t>[Threaded comment]
Your version of Excel allows you to read this threaded comment; however, any edits to it will get removed if the file is opened in a newer version of Excel. Learn more: https://go.microsoft.com/fwlink/?linkid=870924
Comment:
    4/10 to 4/17 served numbers are all below 300.</t>
      </text>
    </comment>
    <comment ref="I16" authorId="32" shapeId="0" xr:uid="{22982F9B-C055-464E-874C-61DE166F9472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248</t>
      </text>
    </comment>
    <comment ref="C17" authorId="33" shapeId="0" xr:uid="{714EDBF6-8074-4378-B5CB-F19EFEAA2B6E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168</t>
      </text>
    </comment>
    <comment ref="G17" authorId="34" shapeId="0" xr:uid="{35411C99-6C54-4589-8B6F-7CFE83023F6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196</t>
      </text>
    </comment>
    <comment ref="O17" authorId="35" shapeId="0" xr:uid="{5459FC65-251F-4F45-8090-D8A00BAC7F70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231</t>
      </text>
    </comment>
    <comment ref="Q17" authorId="36" shapeId="0" xr:uid="{85FFFD0A-0D39-4EFC-A834-F5543E5EE210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310</t>
      </text>
    </comment>
    <comment ref="C18" authorId="37" shapeId="0" xr:uid="{F91F21BB-5D47-431E-B1AA-495B268BAD1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270</t>
      </text>
    </comment>
    <comment ref="G18" authorId="38" shapeId="0" xr:uid="{92A98BCC-DAD4-46ED-81D9-BD157451FCCA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184</t>
      </text>
    </comment>
    <comment ref="O18" authorId="39" shapeId="0" xr:uid="{1EAC2685-0098-450A-88FF-79652247373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397</t>
      </text>
    </comment>
    <comment ref="Q18" authorId="40" shapeId="0" xr:uid="{56259214-1669-4AF8-86FC-FD14CF16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310</t>
      </text>
    </comment>
    <comment ref="O22" authorId="41" shapeId="0" xr:uid="{E18858E1-81D6-4938-BE74-929CB8CF6635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330</t>
      </text>
    </comment>
    <comment ref="H23" authorId="42" shapeId="0" xr:uid="{2BBBCC7D-71EF-4D6A-9DB7-49D063DE423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178</t>
      </text>
    </comment>
    <comment ref="N23" authorId="43" shapeId="0" xr:uid="{807887DA-8073-4B0E-AEA8-665B7F503F18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211</t>
      </text>
    </comment>
    <comment ref="O23" authorId="44" shapeId="0" xr:uid="{CE8F9279-E536-4430-AEBE-BFEB1E75535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465</t>
      </text>
    </comment>
    <comment ref="P23" authorId="45" shapeId="0" xr:uid="{24E2076D-C92B-47CD-94C4-907F2620D21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182</t>
      </text>
    </comment>
    <comment ref="S24" authorId="46" shapeId="0" xr:uid="{87B9AEA1-6D49-4A67-8D2E-4E369600E63F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274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tc={6BD7367B-1A7C-479F-8DF9-6868AA0F4619}</author>
    <author>tc={7B5A83EB-ABB0-4298-8215-F8BB16724411}</author>
    <author>tc={02B2F7F9-A645-4B5F-9FF9-6EC12A1B54C7}</author>
    <author>tc={5D59A9C1-8264-4767-8F9A-87596C19A347}</author>
    <author>tc={C2A3F1F8-FA0E-4FF7-B55F-A64AACE97015}</author>
    <author>tc={4B15D4D6-0DE0-497E-B2FA-6610BC913390}</author>
    <author>tc={8D39EF45-6F5D-4055-BADA-87640FA962B0}</author>
    <author>tc={D41E296B-B466-4645-BC4C-648DC5C889D6}</author>
    <author>tc={D4079404-4FB8-45E2-8C13-5476FFF2D939}</author>
    <author>tc={1D03369C-D0BB-4EEB-AF10-0074655AF726}</author>
    <author>tc={59D83C5E-CD66-4A19-9594-11DAC9E8D3EA}</author>
    <author>tc={A1741F26-B7D6-439B-8404-430500AB325C}</author>
  </authors>
  <commentList>
    <comment ref="C3" authorId="0" shapeId="0" xr:uid="{6BD7367B-1A7C-479F-8DF9-6868AA0F4619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120</t>
      </text>
    </comment>
    <comment ref="C4" authorId="1" shapeId="0" xr:uid="{7B5A83EB-ABB0-4298-8215-F8BB16724411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119</t>
      </text>
    </comment>
    <comment ref="C5" authorId="2" shapeId="0" xr:uid="{02B2F7F9-A645-4B5F-9FF9-6EC12A1B54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132</t>
      </text>
    </comment>
    <comment ref="B8" authorId="3" shapeId="0" xr:uid="{5D59A9C1-8264-4767-8F9A-87596C19A347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19</t>
      </text>
    </comment>
    <comment ref="B9" authorId="4" shapeId="0" xr:uid="{C2A3F1F8-FA0E-4FF7-B55F-A64AACE97015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20</t>
      </text>
    </comment>
    <comment ref="B13" authorId="5" shapeId="0" xr:uid="{4B15D4D6-0DE0-497E-B2FA-6610BC913390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29</t>
      </text>
    </comment>
    <comment ref="B14" authorId="6" shapeId="0" xr:uid="{8D39EF45-6F5D-4055-BADA-87640FA962B0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16</t>
      </text>
    </comment>
    <comment ref="B22" authorId="7" shapeId="0" xr:uid="{D41E296B-B466-4645-BC4C-648DC5C889D6}">
      <text>
        <t>[Threaded comment]
Your version of Excel allows you to read this threaded comment; however, any edits to it will get removed if the file is opened in a newer version of Excel. Learn more: https://go.microsoft.com/fwlink/?linkid=870924
Comment:
    Leslie's sheet missing number for 4/26</t>
      </text>
    </comment>
    <comment ref="C22" authorId="8" shapeId="0" xr:uid="{D4079404-4FB8-45E2-8C13-5476FFF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Leslie's sheet missing number for 4/26</t>
      </text>
    </comment>
    <comment ref="B27" authorId="9" shapeId="0" xr:uid="{1D03369C-D0BB-4EEB-AF10-0074655AF7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served around 30 every day but ordered 50.</t>
      </text>
    </comment>
    <comment ref="C27" authorId="10" shapeId="0" xr:uid="{59D83C5E-CD66-4A19-9594-11DAC9E8D3E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Their lunch served more than ordered, do they use breakfast for lunch serve?</t>
      </text>
    </comment>
    <comment ref="E28" authorId="11" shapeId="0" xr:uid="{A1741F26-B7D6-439B-8404-430500AB325C}">
      <text>
        <t>[Threaded comment]
Your version of Excel allows you to read this threaded comment; however, any edits to it will get removed if the file is opened in a newer version of Excel. Learn more: https://go.microsoft.com/fwlink/?linkid=870924
Comment:
    Flossmoor district lunch always serve less than ordered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tc={8B46C9BA-D2B3-4CCB-BC39-9979677C41DD}</author>
    <author>tc={C69AB623-9964-406E-AD6F-6EC81A4123BA}</author>
    <author>tc={45948F71-0AB3-4050-8D87-9358AFC28586}</author>
    <author>tc={1AE16998-789B-4D96-AF84-844306100B5C}</author>
    <author>tc={51FB9FA2-9274-4B6C-96AF-20075CF728B5}</author>
    <author>tc={AD418BB4-2355-4FE3-B41F-EB689BCD41CC}</author>
    <author>tc={B790FF23-FD7E-43D1-81B8-4BF8DC0047DD}</author>
    <author>tc={2E7907AE-AA2F-420F-840C-696BFE70017F}</author>
    <author>tc={04C0E723-0889-4C3C-959A-B2A57B13BBC0}</author>
    <author>tc={6EE7498E-175C-4BCC-B5CB-73D921F3B93B}</author>
    <author>tc={C4A1A23C-9817-415A-83FB-5F71CC8C389D}</author>
    <author>tc={E912BA10-A32E-4B73-8A6D-B983AFE2F338}</author>
    <author>tc={29E8F430-2497-4805-A7DC-FBEB40A2E948}</author>
    <author>tc={540C1D52-6A4A-44FE-9829-54900B4F49C4}</author>
    <author>tc={C2E0DB3A-23E4-4063-8FA0-BE2CB51D201E}</author>
    <author>tc={C6DDC9E8-D900-4E90-B80F-C34F890E8112}</author>
    <author>tc={EE87CCEC-46E5-40BB-9DE5-DE1C93FDDB3B}</author>
    <author>tc={928482CB-E22A-4D29-9F28-6C5C60D46242}</author>
    <author>tc={2809E1DA-A86B-4328-83DE-4CFF7D4209DC}</author>
    <author>tc={1ACD22A6-FB8F-49F7-88C0-36416615EDD0}</author>
    <author>tc={ACBF6206-2A4D-4657-8DB5-C09A8DCC36F1}</author>
    <author>tc={E69409F5-83AD-4650-BD81-0D48DA60A72F}</author>
    <author>tc={299D8738-11F2-40B8-9AEA-0EFE2FA01E09}</author>
    <author>tc={D57385CC-1F36-4BB3-A42B-F8FBD10C4218}</author>
    <author>tc={95CA0F04-D6E1-48AD-B273-B39D525BB822}</author>
    <author>tc={363BEB36-87B2-46B2-B631-5A493901ADD6}</author>
    <author>tc={7A8DB99F-DBDC-4FB1-8EF0-F2C5318587EF}</author>
    <author>tc={63B23252-1387-4C5F-ABEA-8C98D3897FCB}</author>
    <author>tc={62F9426B-5DF8-41CA-B779-B145FF3505E9}</author>
    <author>tc={346457A3-6936-47F2-B9E8-2981CC000731}</author>
    <author>tc={7CECCCF0-6059-4E23-87AC-A63295BC70AF}</author>
    <author>tc={3477FB91-9138-47D2-B426-E1A625C3C0C0}</author>
    <author>tc={3814C9B1-C9F9-4FBD-848F-4303DBC10FF0}</author>
    <author>tc={3956B577-899B-4507-943A-17BDEE008A8D}</author>
    <author>tc={AE08E81E-E211-4547-8951-897FBE02A74F}</author>
    <author>tc={BBEE08C8-9687-4278-AA78-794D04233C26}</author>
    <author>tc={4737A0AF-D896-4364-A161-75612A688D64}</author>
    <author>tc={EA6D0F5C-16F9-46FB-A9F4-EEE70F43E9BD}</author>
    <author>tc={ADB770D7-F201-4241-8E08-FEF6FC3EE479}</author>
    <author>tc={EB9B6293-CE5C-40BF-A9BB-CBDA096F4FB8}</author>
    <author>tc={F808CE5D-DF08-4AA5-BE4D-86E9E8C62C97}</author>
  </authors>
  <commentList>
    <comment ref="B4" authorId="0" shapeId="0" xr:uid="{8B46C9BA-D2B3-4CCB-BC39-9979677C41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31</t>
      </text>
    </comment>
    <comment ref="C4" authorId="1" shapeId="0" xr:uid="{C69AB623-9964-406E-AD6F-6EC81A4123BA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98</t>
      </text>
    </comment>
    <comment ref="F4" authorId="2" shapeId="0" xr:uid="{45948F71-0AB3-4050-8D87-9358AFC2858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28</t>
      </text>
    </comment>
    <comment ref="G4" authorId="3" shapeId="0" xr:uid="{1AE16998-789B-4D96-AF84-844306100B5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155</t>
      </text>
    </comment>
    <comment ref="N4" authorId="4" shapeId="0" xr:uid="{51FB9FA2-9274-4B6C-96AF-20075CF728B5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34</t>
      </text>
    </comment>
    <comment ref="B5" authorId="5" shapeId="0" xr:uid="{AD418BB4-2355-4FE3-B41F-EB689BCD41C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34</t>
      </text>
    </comment>
    <comment ref="D5" authorId="6" shapeId="0" xr:uid="{B790FF23-FD7E-43D1-81B8-4BF8DC0047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73</t>
      </text>
    </comment>
    <comment ref="E5" authorId="7" shapeId="0" xr:uid="{2E7907AE-AA2F-420F-840C-696BFE70017F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86</t>
      </text>
    </comment>
    <comment ref="F5" authorId="8" shapeId="0" xr:uid="{04C0E723-0889-4C3C-959A-B2A57B13BBC0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32</t>
      </text>
    </comment>
    <comment ref="F6" authorId="9" shapeId="0" xr:uid="{6EE7498E-175C-4BCC-B5CB-73D921F3B93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37</t>
      </text>
    </comment>
    <comment ref="E8" authorId="10" shapeId="0" xr:uid="{C4A1A23C-9817-415A-83FB-5F71CC8C389D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79</t>
      </text>
    </comment>
    <comment ref="F8" authorId="11" shapeId="0" xr:uid="{E912BA10-A32E-4B73-8A6D-B983AFE2F338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28</t>
      </text>
    </comment>
    <comment ref="H8" authorId="12" shapeId="0" xr:uid="{29E8F430-2497-4805-A7DC-FBEB40A2E948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20</t>
      </text>
    </comment>
    <comment ref="I8" authorId="13" shapeId="0" xr:uid="{540C1D52-6A4A-44FE-9829-54900B4F49C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49</t>
      </text>
    </comment>
    <comment ref="M8" authorId="14" shapeId="0" xr:uid="{C2E0DB3A-23E4-4063-8FA0-BE2CB51D201E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66</t>
      </text>
    </comment>
    <comment ref="E9" authorId="15" shapeId="0" xr:uid="{C6DDC9E8-D900-4E90-B80F-C34F890E8112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79</t>
      </text>
    </comment>
    <comment ref="N9" authorId="16" shapeId="0" xr:uid="{EE87CCEC-46E5-40BB-9DE5-DE1C93FDDB3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35</t>
      </text>
    </comment>
    <comment ref="O9" authorId="17" shapeId="0" xr:uid="{928482CB-E22A-4D29-9F28-6C5C60D46242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77</t>
      </text>
    </comment>
    <comment ref="F10" authorId="18" shapeId="0" xr:uid="{2809E1DA-A86B-4328-83DE-4CFF7D4209D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22</t>
      </text>
    </comment>
    <comment ref="J10" authorId="19" shapeId="0" xr:uid="{1ACD22A6-FB8F-49F7-88C0-36416615EDD0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83</t>
      </text>
    </comment>
    <comment ref="M10" authorId="20" shapeId="0" xr:uid="{ACBF6206-2A4D-4657-8DB5-C09A8DCC36F1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80</t>
      </text>
    </comment>
    <comment ref="C11" authorId="21" shapeId="0" xr:uid="{E69409F5-83AD-4650-BD81-0D48DA60A72F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90</t>
      </text>
    </comment>
    <comment ref="B12" authorId="22" shapeId="0" xr:uid="{299D8738-11F2-40B8-9AEA-0EFE2FA01E09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34</t>
      </text>
    </comment>
    <comment ref="C12" authorId="23" shapeId="0" xr:uid="{D57385CC-1F36-4BB3-A42B-F8FBD10C4218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89</t>
      </text>
    </comment>
    <comment ref="B13" authorId="24" shapeId="0" xr:uid="{95CA0F04-D6E1-48AD-B273-B39D525B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34</t>
      </text>
    </comment>
    <comment ref="C13" authorId="25" shapeId="0" xr:uid="{363BEB36-87B2-46B2-B631-5A493901ADD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97</t>
      </text>
    </comment>
    <comment ref="E13" authorId="26" shapeId="0" xr:uid="{7A8DB99F-DBDC-4FB1-8EF0-F2C5318587EF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71</t>
      </text>
    </comment>
    <comment ref="F13" authorId="27" shapeId="0" xr:uid="{63B23252-1387-4C5F-ABEA-8C98D3897FC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30</t>
      </text>
    </comment>
    <comment ref="G13" authorId="28" shapeId="0" xr:uid="{62F9426B-5DF8-41CA-B779-B145FF3505E9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142</t>
      </text>
    </comment>
    <comment ref="O13" authorId="29" shapeId="0" xr:uid="{346457A3-6936-47F2-B9E8-2981CC000731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83</t>
      </text>
    </comment>
    <comment ref="C14" authorId="30" shapeId="0" xr:uid="{7CECCCF0-6059-4E23-87AC-A63295BC70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97</t>
      </text>
    </comment>
    <comment ref="J16" authorId="31" shapeId="0" xr:uid="{3477FB91-9138-47D2-B426-E1A625C3C0C0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82</t>
      </text>
    </comment>
    <comment ref="C17" authorId="32" shapeId="0" xr:uid="{3814C9B1-C9F9-4FBD-848F-4303DBC10FF0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84</t>
      </text>
    </comment>
    <comment ref="G17" authorId="33" shapeId="0" xr:uid="{3956B577-899B-4507-943A-17BDEE008A8D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100</t>
      </text>
    </comment>
    <comment ref="O17" authorId="34" shapeId="0" xr:uid="{AE08E81E-E211-4547-8951-897FBE02A74F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83</t>
      </text>
    </comment>
    <comment ref="F18" authorId="35" shapeId="0" xr:uid="{BBEE08C8-9687-4278-AA78-794D04233C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33</t>
      </text>
    </comment>
    <comment ref="N19" authorId="36" shapeId="0" xr:uid="{4737A0AF-D896-4364-A161-75612A688D6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45</t>
      </text>
    </comment>
    <comment ref="N20" authorId="37" shapeId="0" xr:uid="{EA6D0F5C-16F9-46FB-A9F4-EEE70F43E9BD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37</t>
      </text>
    </comment>
    <comment ref="E22" authorId="38" shapeId="0" xr:uid="{ADB770D7-F201-4241-8E08-FEF6FC3EE479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73</t>
      </text>
    </comment>
    <comment ref="O22" authorId="39" shapeId="0" xr:uid="{EB9B6293-CE5C-40BF-A9BB-CBDA096F4FB8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82</t>
      </text>
    </comment>
    <comment ref="B23" authorId="40" shapeId="0" xr:uid="{F808CE5D-DF08-4AA5-BE4D-86E9E8C62C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tc={F4079EE0-211C-4E3F-AF33-30DDE15A7AA6}</author>
    <author>tc={DA9AF992-E428-4C14-937F-EB7438EE3150}</author>
    <author>tc={39FB3D10-92D4-4CC0-8D4B-778091ABB1DC}</author>
    <author>tc={6C835CC4-7255-4B75-91C9-E2CB319DF89B}</author>
    <author>tc={71C7CCE2-7551-4309-BAB2-E14CB98E7808}</author>
    <author>tc={519DBD16-1F78-414F-8DF8-0A199750F6D5}</author>
    <author>tc={98C019AF-B7E4-42C0-8FE5-CF09F67B35F7}</author>
  </authors>
  <commentList>
    <comment ref="B4" authorId="0" shapeId="0" xr:uid="{F4079EE0-211C-4E3F-AF33-30DDE15A7AA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28</t>
      </text>
    </comment>
    <comment ref="B7" authorId="1" shapeId="0" xr:uid="{DA9AF992-E428-4C14-937F-EB7438EE31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30</t>
      </text>
    </comment>
    <comment ref="C8" authorId="2" shapeId="0" xr:uid="{39FB3D10-92D4-4CC0-8D4B-778091ABB1D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193</t>
      </text>
    </comment>
    <comment ref="B10" authorId="3" shapeId="0" xr:uid="{6C835CC4-7255-4B75-91C9-E2CB319DF89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38</t>
      </text>
    </comment>
    <comment ref="C14" authorId="4" shapeId="0" xr:uid="{71C7CCE2-7551-4309-BAB2-E14CB98E7808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237</t>
      </text>
    </comment>
    <comment ref="B17" authorId="5" shapeId="0" xr:uid="{519DBD16-1F78-414F-8DF8-0A199750F6D5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27</t>
      </text>
    </comment>
    <comment ref="C21" authorId="6" shapeId="0" xr:uid="{98C019AF-B7E4-42C0-8FE5-CF09F67B35F7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239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tc={49E67D77-E2EC-4BF1-A7A8-E15BE9B050DA}</author>
    <author>tc={9955A1A7-F545-45C3-AA12-75CFD5C6B55B}</author>
    <author>tc={BBF4B07E-40C4-4A31-89C6-6A8064625625}</author>
  </authors>
  <commentList>
    <comment ref="B15" authorId="0" shapeId="0" xr:uid="{49E67D77-E2EC-4BF1-A7A8-E15BE9B050DA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59</t>
      </text>
    </comment>
    <comment ref="B16" authorId="1" shapeId="0" xr:uid="{9955A1A7-F545-45C3-AA12-75CFD5C6B55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62</t>
      </text>
    </comment>
    <comment ref="B20" authorId="2" shapeId="0" xr:uid="{BBF4B07E-40C4-4A31-89C6-6A8064625625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Served 66</t>
      </text>
    </comment>
  </commentList>
</comments>
</file>

<file path=xl/sharedStrings.xml><?xml version="1.0" encoding="utf-8"?>
<sst xmlns="http://schemas.openxmlformats.org/spreadsheetml/2006/main" count="122" uniqueCount="44">
  <si>
    <t>2023-24</t>
  </si>
  <si>
    <t>GARFIELD</t>
  </si>
  <si>
    <t>ROOSEVELT</t>
  </si>
  <si>
    <t>EMERSON</t>
  </si>
  <si>
    <t>JANE ADDAMS</t>
  </si>
  <si>
    <t>MELROSE</t>
  </si>
  <si>
    <t>IRVINE</t>
  </si>
  <si>
    <t>STEVENSON</t>
  </si>
  <si>
    <t>WASHINGTON</t>
  </si>
  <si>
    <t>LINCOLN</t>
  </si>
  <si>
    <t>Date</t>
  </si>
  <si>
    <t>Breakfast</t>
  </si>
  <si>
    <t>Lunch</t>
  </si>
  <si>
    <t>AVERAGE</t>
  </si>
  <si>
    <t>Discrepancy</t>
  </si>
  <si>
    <t>FLOSSMOOR HILLS</t>
  </si>
  <si>
    <t>HEATHER HILLS</t>
  </si>
  <si>
    <t>SERENA HILLS</t>
  </si>
  <si>
    <t>WESTERN</t>
  </si>
  <si>
    <t>EDGEWOOD</t>
  </si>
  <si>
    <t>GOODRICH</t>
  </si>
  <si>
    <t>JEFFERSON</t>
  </si>
  <si>
    <t>MEADOWVIEW</t>
  </si>
  <si>
    <t>MURPHY</t>
  </si>
  <si>
    <t>SIPLEY</t>
  </si>
  <si>
    <t>WILLOWCREEK</t>
  </si>
  <si>
    <t xml:space="preserve"> </t>
  </si>
  <si>
    <t xml:space="preserve">    </t>
  </si>
  <si>
    <t>UNION RIDGE</t>
  </si>
  <si>
    <t xml:space="preserve">  </t>
  </si>
  <si>
    <t>PENNOYER</t>
  </si>
  <si>
    <t>ART IN MOTION</t>
  </si>
  <si>
    <t>40 WEST</t>
  </si>
  <si>
    <t>ORDERED SUM</t>
  </si>
  <si>
    <t>BILLED AMOUNT</t>
  </si>
  <si>
    <t>ORDERED TOTAL</t>
  </si>
  <si>
    <t>TURKEY SANDWICH</t>
  </si>
  <si>
    <t>CHEESE SANDWICH</t>
  </si>
  <si>
    <t>PEANUT BUTTER SANDWICH</t>
  </si>
  <si>
    <t>SANDWICH TOTAL (Based on Grocery Orders)</t>
  </si>
  <si>
    <t>SANDWICH TOTAL (Based on Bread Orders)</t>
  </si>
  <si>
    <t>Waste Percentage (%)</t>
  </si>
  <si>
    <t>BREAD TOTAL</t>
  </si>
  <si>
    <t>DISCREPANCY (BREAD)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</si>
</sst>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/>
    <xf numFmtId="16" fontId="0" fillId="0" borderId="1" xfId="0" applyNumberFormat="1" applyBorder="1" applyAlignment="1">
      <alignment horizontal="center"/>
    </xf>
    <xf numFmtId="16" fontId="1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1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iyao Chang" id="{8AE241E1-9A89-43B7-A296-CD12DD76C46C}" userId="Zhiyao Chang" providerId="None"/>
  <person displayName="zhiyao chang" id="{C8709DE2-2395-4B33-8145-B427FDEC5B75}" userId="48ba5e2989cbf3a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5-03T21:43:52.85" personId="{8AE241E1-9A89-43B7-A296-CD12DD76C46C}" id="{61489C9E-EEB9-40DE-93CD-4C9845612A14}">
    <text>Served 270</text>
  </threadedComment>
  <threadedComment ref="C3" dT="2024-05-03T21:48:20.79" personId="{8AE241E1-9A89-43B7-A296-CD12DD76C46C}" id="{8C7488F7-F295-42A2-85E4-871119FC8BF3}">
    <text>Served 295</text>
  </threadedComment>
  <threadedComment ref="F3" dT="2024-05-03T21:51:59.57" personId="{8AE241E1-9A89-43B7-A296-CD12DD76C46C}" id="{E7472301-F29A-4611-A142-952BF57254F4}">
    <text>Served 191</text>
  </threadedComment>
  <threadedComment ref="H3" dT="2024-05-03T21:58:27.81" personId="{8AE241E1-9A89-43B7-A296-CD12DD76C46C}" id="{E154E7C7-FC94-4059-B3A3-84D8854F9F69}">
    <text>Served 176</text>
  </threadedComment>
  <threadedComment ref="I3" dT="2024-05-03T22:00:54.38" personId="{8AE241E1-9A89-43B7-A296-CD12DD76C46C}" id="{87884DA3-B1B9-4680-BEC0-4466A0FC3B9D}">
    <text>Served 235</text>
  </threadedComment>
  <threadedComment ref="P3" dT="2024-05-03T22:40:53.44" personId="{8AE241E1-9A89-43B7-A296-CD12DD76C46C}" id="{084C185F-359A-47CB-8453-17252A13655A}">
    <text>Served 184</text>
  </threadedComment>
  <threadedComment ref="R3" dT="2024-05-03T22:47:43.27" personId="{8AE241E1-9A89-43B7-A296-CD12DD76C46C}" id="{F9D0DD2A-1D84-48D3-B3DF-A4E76EC8B54B}">
    <text>Served 287</text>
  </threadedComment>
  <threadedComment ref="B4" dT="2024-05-03T21:44:00.31" personId="{8AE241E1-9A89-43B7-A296-CD12DD76C46C}" id="{AF9B15B0-D834-4F89-853B-23C2E75D7DD4}">
    <text>Served 277</text>
  </threadedComment>
  <threadedComment ref="S4" dT="2024-05-03T22:53:01.02" personId="{8AE241E1-9A89-43B7-A296-CD12DD76C46C}" id="{B294B094-EA99-4846-AF83-A79A462110A4}">
    <text>Served 193</text>
  </threadedComment>
  <threadedComment ref="Q5" dT="2024-05-03T22:44:25.70" personId="{8AE241E1-9A89-43B7-A296-CD12DD76C46C}" id="{A5DEED0A-3A05-41AD-9E1C-AFFF392CF348}">
    <text>Served 320</text>
  </threadedComment>
  <threadedComment ref="C6" dT="2024-05-03T21:48:33.39" personId="{8AE241E1-9A89-43B7-A296-CD12DD76C46C}" id="{5D5CA823-BE70-4241-97E4-9B5804712F6E}">
    <text>Served 294</text>
  </threadedComment>
  <threadedComment ref="F6" dT="2024-05-03T21:54:07.02" personId="{8AE241E1-9A89-43B7-A296-CD12DD76C46C}" id="{B4DCF978-8BCB-4DC2-8F8C-9CA0F200257D}">
    <text>Served 242</text>
  </threadedComment>
  <threadedComment ref="S6" dT="2024-05-03T22:53:21.97" personId="{8AE241E1-9A89-43B7-A296-CD12DD76C46C}" id="{FB8AA8A6-C42A-45C9-92CC-032281E7B435}">
    <text>Served 212</text>
  </threadedComment>
  <threadedComment ref="B7" dT="2024-05-03T21:45:42.42" personId="{8AE241E1-9A89-43B7-A296-CD12DD76C46C}" id="{B3FC1BB1-4C71-4195-9EF5-858E7947FB02}">
    <text>Served 243</text>
  </threadedComment>
  <threadedComment ref="K7" dT="2024-05-03T22:08:27.10" personId="{8AE241E1-9A89-43B7-A296-CD12DD76C46C}" id="{53B4A9AE-E0E2-4005-A13B-61ED90FE9E86}">
    <text>Served 322</text>
  </threadedComment>
  <threadedComment ref="P7" dT="2024-05-03T22:40:45.22" personId="{8AE241E1-9A89-43B7-A296-CD12DD76C46C}" id="{48963694-CC75-4F99-A8CA-4C0ED0B1028F}">
    <text>Served 187</text>
  </threadedComment>
  <threadedComment ref="B8" dT="2024-05-03T21:45:51.45" personId="{8AE241E1-9A89-43B7-A296-CD12DD76C46C}" id="{74165A0C-D36C-46BC-839B-8E3BF747D165}">
    <text>Served 243</text>
  </threadedComment>
  <threadedComment ref="H8" dT="2024-05-03T21:58:46.08" personId="{8AE241E1-9A89-43B7-A296-CD12DD76C46C}" id="{329D6885-E0A3-49A4-A29C-AEF3AE8F93FA}">
    <text>Served 159</text>
  </threadedComment>
  <threadedComment ref="I8" dT="2024-05-03T22:01:36.04" personId="{8AE241E1-9A89-43B7-A296-CD12DD76C46C}" id="{CA77C906-9437-4455-B484-D8533473209F}">
    <text>Served 194</text>
  </threadedComment>
  <threadedComment ref="J8" dT="2024-05-03T22:04:45.05" personId="{8AE241E1-9A89-43B7-A296-CD12DD76C46C}" id="{9C73A307-23B5-4336-8CD6-4EE61045C3C4}">
    <text>Served 469</text>
  </threadedComment>
  <threadedComment ref="P8" dT="2024-05-03T22:40:27.78" personId="{8AE241E1-9A89-43B7-A296-CD12DD76C46C}" id="{46196591-DB9B-4BDE-8CE7-FA68403529B2}">
    <text>Served 177</text>
  </threadedComment>
  <threadedComment ref="C9" dT="2024-05-03T21:48:48.26" personId="{8AE241E1-9A89-43B7-A296-CD12DD76C46C}" id="{F5C08B9D-9988-4988-BB2A-1E789C5AB9E7}">
    <text>Served 296</text>
  </threadedComment>
  <threadedComment ref="M9" dT="2024-05-03T22:13:30.16" personId="{8AE241E1-9A89-43B7-A296-CD12DD76C46C}" id="{C04CAFBD-9CA4-4C18-9EB7-8834EF421446}">
    <text>Served 281</text>
  </threadedComment>
  <threadedComment ref="B10" dT="2024-05-03T21:46:08.63" personId="{8AE241E1-9A89-43B7-A296-CD12DD76C46C}" id="{352E27AF-B550-4DA5-837C-D059A18E013D}">
    <text>Served 254</text>
  </threadedComment>
  <threadedComment ref="C10" dT="2024-05-03T21:49:37.66" personId="{8AE241E1-9A89-43B7-A296-CD12DD76C46C}" id="{245CA40C-0122-46DA-B33F-1DCE1EB4BA7D}">
    <text>4/10 to 4/17 served numbers are all below 300.</text>
  </threadedComment>
  <threadedComment ref="K10" dT="2024-05-03T22:07:56.45" personId="{8AE241E1-9A89-43B7-A296-CD12DD76C46C}" id="{EA10F023-4987-4A5C-80FB-49EF917297B8}">
    <text>Served 300</text>
  </threadedComment>
  <threadedComment ref="G12" dT="2024-05-03T21:55:44.43" personId="{8AE241E1-9A89-43B7-A296-CD12DD76C46C}" id="{D8998DCD-0E55-4CEF-A6DF-9B9058D4B11D}">
    <text>Served 194</text>
  </threadedComment>
  <threadedComment ref="H12" dT="2024-05-03T21:58:59.59" personId="{8AE241E1-9A89-43B7-A296-CD12DD76C46C}" id="{3E9D7119-8BB1-4CEB-B791-72B22E7ED695}">
    <text>Served 179</text>
  </threadedComment>
  <threadedComment ref="J12" dT="2024-05-03T22:05:07.49" personId="{8AE241E1-9A89-43B7-A296-CD12DD76C46C}" id="{A1B0213E-CDBC-4196-A482-272A87C616DB}">
    <text>Served 492</text>
  </threadedComment>
  <threadedComment ref="P12" dT="2024-05-03T22:41:10.55" personId="{8AE241E1-9A89-43B7-A296-CD12DD76C46C}" id="{E91F9D69-044C-4670-8070-82DAA12D5984}">
    <text>Served 174</text>
  </threadedComment>
  <threadedComment ref="N13" dT="2024-05-03T22:28:59.99" personId="{8AE241E1-9A89-43B7-A296-CD12DD76C46C}" id="{3CA71555-CAD9-4E91-839E-1CC35084813F}">
    <text>Served 222</text>
  </threadedComment>
  <threadedComment ref="C15" dT="2024-05-03T21:50:02.03" personId="{8AE241E1-9A89-43B7-A296-CD12DD76C46C}" id="{97C8F37D-5AE2-4055-9A88-9F9E35BEB8FA}">
    <text>4/10 to 4/17 served numbers are all below 300.</text>
  </threadedComment>
  <threadedComment ref="I16" dT="2024-05-03T22:01:20.04" personId="{8AE241E1-9A89-43B7-A296-CD12DD76C46C}" id="{22982F9B-C055-464E-874C-61DE166F9472}">
    <text>Served 248</text>
  </threadedComment>
  <threadedComment ref="C17" dT="2024-05-03T21:50:17.12" personId="{8AE241E1-9A89-43B7-A296-CD12DD76C46C}" id="{714EDBF6-8074-4378-B5CB-F19EFEAA2B6E}">
    <text>Served 168</text>
  </threadedComment>
  <threadedComment ref="G17" dT="2024-05-03T21:56:00.32" personId="{8AE241E1-9A89-43B7-A296-CD12DD76C46C}" id="{35411C99-6C54-4589-8B6F-7CFE83023F66}">
    <text>Served 196</text>
  </threadedComment>
  <threadedComment ref="O17" dT="2024-05-03T22:36:28.75" personId="{8AE241E1-9A89-43B7-A296-CD12DD76C46C}" id="{5459FC65-251F-4F45-8090-D8A00BAC7F70}">
    <text>Served 231</text>
  </threadedComment>
  <threadedComment ref="Q17" dT="2024-05-03T22:44:42.24" personId="{8AE241E1-9A89-43B7-A296-CD12DD76C46C}" id="{85FFFD0A-0D39-4EFC-A834-F5543E5EE210}">
    <text>Served 310</text>
  </threadedComment>
  <threadedComment ref="C18" dT="2024-05-03T21:50:27.85" personId="{8AE241E1-9A89-43B7-A296-CD12DD76C46C}" id="{F91F21BB-5D47-431E-B1AA-495B268BAD13}">
    <text>Served 270</text>
  </threadedComment>
  <threadedComment ref="G18" dT="2024-05-03T21:56:11.11" personId="{8AE241E1-9A89-43B7-A296-CD12DD76C46C}" id="{92A98BCC-DAD4-46ED-81D9-BD157451FCCA}">
    <text>Served 184</text>
  </threadedComment>
  <threadedComment ref="O18" dT="2024-05-03T22:36:37.18" personId="{8AE241E1-9A89-43B7-A296-CD12DD76C46C}" id="{1EAC2685-0098-450A-88FF-79652247373B}">
    <text>Served 397</text>
  </threadedComment>
  <threadedComment ref="Q18" dT="2024-05-03T22:44:53.60" personId="{8AE241E1-9A89-43B7-A296-CD12DD76C46C}" id="{56259214-1669-4AF8-86FC-FD14CF166F63}">
    <text>Served 310</text>
  </threadedComment>
  <threadedComment ref="O22" dT="2024-05-03T22:36:46.24" personId="{8AE241E1-9A89-43B7-A296-CD12DD76C46C}" id="{E18858E1-81D6-4938-BE74-929CB8CF6635}">
    <text>Served 330</text>
  </threadedComment>
  <threadedComment ref="H23" dT="2024-05-03T21:59:15.56" personId="{8AE241E1-9A89-43B7-A296-CD12DD76C46C}" id="{2BBBCC7D-71EF-4D6A-9DB7-49D063DE4236}">
    <text>Served 178</text>
  </threadedComment>
  <threadedComment ref="N23" dT="2024-05-03T22:28:41.00" personId="{8AE241E1-9A89-43B7-A296-CD12DD76C46C}" id="{807887DA-8073-4B0E-AEA8-665B7F503F18}">
    <text>Served 211</text>
  </threadedComment>
  <threadedComment ref="O23" dT="2024-05-03T22:36:56.01" personId="{8AE241E1-9A89-43B7-A296-CD12DD76C46C}" id="{CE8F9279-E536-4430-AEBE-BFEB1E755354}">
    <text>Served 465</text>
  </threadedComment>
  <threadedComment ref="P23" dT="2024-05-03T22:41:32.22" personId="{8AE241E1-9A89-43B7-A296-CD12DD76C46C}" id="{24E2076D-C92B-47CD-94C4-907F2620D21B}">
    <text>Served 182</text>
  </threadedComment>
  <threadedComment ref="S24" dT="2024-05-03T22:53:46.45" personId="{8AE241E1-9A89-43B7-A296-CD12DD76C46C}" id="{87B9AEA1-6D49-4A67-8D2E-4E369600E63F}">
    <text>Served 274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4-05-03T23:05:11.72" personId="{8AE241E1-9A89-43B7-A296-CD12DD76C46C}" id="{6BD7367B-1A7C-479F-8DF9-6868AA0F4619}">
    <text>Served 120</text>
  </threadedComment>
  <threadedComment ref="C4" dT="2024-05-03T23:05:17.23" personId="{8AE241E1-9A89-43B7-A296-CD12DD76C46C}" id="{7B5A83EB-ABB0-4298-8215-F8BB16724411}">
    <text>Served 119</text>
  </threadedComment>
  <threadedComment ref="C5" dT="2024-05-03T23:05:26.80" personId="{8AE241E1-9A89-43B7-A296-CD12DD76C46C}" id="{02B2F7F9-A645-4B5F-9FF9-6EC12A1B54C7}">
    <text>Served 132</text>
  </threadedComment>
  <threadedComment ref="B8" dT="2024-05-03T22:58:05.80" personId="{8AE241E1-9A89-43B7-A296-CD12DD76C46C}" id="{5D59A9C1-8264-4767-8F9A-87596C19A347}">
    <text>Served 19</text>
  </threadedComment>
  <threadedComment ref="B9" dT="2024-05-03T22:58:11.33" personId="{8AE241E1-9A89-43B7-A296-CD12DD76C46C}" id="{C2A3F1F8-FA0E-4FF7-B55F-A64AACE97015}">
    <text>Served 20</text>
  </threadedComment>
  <threadedComment ref="B13" dT="2024-05-03T22:58:35.75" personId="{8AE241E1-9A89-43B7-A296-CD12DD76C46C}" id="{4B15D4D6-0DE0-497E-B2FA-6610BC913390}">
    <text>Served 29</text>
  </threadedComment>
  <threadedComment ref="B14" dT="2024-05-03T22:58:21.35" personId="{8AE241E1-9A89-43B7-A296-CD12DD76C46C}" id="{8D39EF45-6F5D-4055-BADA-87640FA962B0}">
    <text>Served 16</text>
  </threadedComment>
  <threadedComment ref="B22" dT="2024-05-03T23:04:29.48" personId="{8AE241E1-9A89-43B7-A296-CD12DD76C46C}" id="{D41E296B-B466-4645-BC4C-648DC5C889D6}">
    <text>Leslie's sheet missing number for 4/26</text>
  </threadedComment>
  <threadedComment ref="C22" dT="2024-05-03T23:04:45.40" personId="{8AE241E1-9A89-43B7-A296-CD12DD76C46C}" id="{D4079404-4FB8-45E2-8C13-5476FFF2D939}">
    <text>Leslie's sheet missing number for 4/26</text>
  </threadedComment>
  <threadedComment ref="B27" dT="2024-05-03T22:59:15.51" personId="{8AE241E1-9A89-43B7-A296-CD12DD76C46C}" id="{1D03369C-D0BB-4EEB-AF10-0074655AF726}">
    <text>They served around 30 every day but ordered 50.</text>
  </threadedComment>
  <threadedComment ref="C27" dT="2024-05-03T23:06:08.89" personId="{8AE241E1-9A89-43B7-A296-CD12DD76C46C}" id="{59D83C5E-CD66-4A19-9594-11DAC9E8D3EA}">
    <text>Their lunch served more than ordered, do they use breakfast for lunch serve?</text>
  </threadedComment>
  <threadedComment ref="E28" dT="2024-05-03T23:25:17.42" personId="{8AE241E1-9A89-43B7-A296-CD12DD76C46C}" id="{A1741F26-B7D6-439B-8404-430500AB325C}">
    <text>Flossmoor district lunch always serve less than ordered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4" dT="2024-05-06T03:00:06.70" personId="{C8709DE2-2395-4B33-8145-B427FDEC5B75}" id="{8B46C9BA-D2B3-4CCB-BC39-9979677C41DD}">
    <text>Served 31</text>
  </threadedComment>
  <threadedComment ref="C4" dT="2024-05-06T03:01:38.00" personId="{C8709DE2-2395-4B33-8145-B427FDEC5B75}" id="{C69AB623-9964-406E-AD6F-6EC81A4123BA}">
    <text>Served 98</text>
  </threadedComment>
  <threadedComment ref="F4" dT="2024-05-06T04:26:44.98" personId="{C8709DE2-2395-4B33-8145-B427FDEC5B75}" id="{45948F71-0AB3-4050-8D87-9358AFC28586}">
    <text>Served 28</text>
  </threadedComment>
  <threadedComment ref="G4" dT="2024-05-06T04:47:18.93" personId="{C8709DE2-2395-4B33-8145-B427FDEC5B75}" id="{1AE16998-789B-4D96-AF84-844306100B5C}">
    <text>Served 155</text>
  </threadedComment>
  <threadedComment ref="N4" dT="2024-05-06T06:38:52.52" personId="{C8709DE2-2395-4B33-8145-B427FDEC5B75}" id="{51FB9FA2-9274-4B6C-96AF-20075CF728B5}">
    <text>Served 34</text>
  </threadedComment>
  <threadedComment ref="B5" dT="2024-05-06T03:00:12.56" personId="{C8709DE2-2395-4B33-8145-B427FDEC5B75}" id="{AD418BB4-2355-4FE3-B41F-EB689BCD41CC}">
    <text>Served 34</text>
  </threadedComment>
  <threadedComment ref="D5" dT="2024-05-06T03:45:10.02" personId="{C8709DE2-2395-4B33-8145-B427FDEC5B75}" id="{B790FF23-FD7E-43D1-81B8-4BF8DC0047DD}">
    <text>Served 73</text>
  </threadedComment>
  <threadedComment ref="E5" dT="2024-05-06T04:13:52.29" personId="{C8709DE2-2395-4B33-8145-B427FDEC5B75}" id="{2E7907AE-AA2F-420F-840C-696BFE70017F}">
    <text>Served 86</text>
  </threadedComment>
  <threadedComment ref="F5" dT="2024-05-06T04:32:13.57" personId="{C8709DE2-2395-4B33-8145-B427FDEC5B75}" id="{04C0E723-0889-4C3C-959A-B2A57B13BBC0}">
    <text>Served 32</text>
  </threadedComment>
  <threadedComment ref="F6" dT="2024-05-06T04:33:01.92" personId="{C8709DE2-2395-4B33-8145-B427FDEC5B75}" id="{6EE7498E-175C-4BCC-B5CB-73D921F3B93B}">
    <text>Served 37</text>
  </threadedComment>
  <threadedComment ref="E8" dT="2024-05-06T04:14:22.97" personId="{C8709DE2-2395-4B33-8145-B427FDEC5B75}" id="{C4A1A23C-9817-415A-83FB-5F71CC8C389D}">
    <text>Served 79</text>
  </threadedComment>
  <threadedComment ref="F8" dT="2024-05-06T04:33:20.01" personId="{C8709DE2-2395-4B33-8145-B427FDEC5B75}" id="{E912BA10-A32E-4B73-8A6D-B983AFE2F338}">
    <text>Served 28</text>
  </threadedComment>
  <threadedComment ref="H8" dT="2024-05-06T04:54:57.63" personId="{C8709DE2-2395-4B33-8145-B427FDEC5B75}" id="{29E8F430-2497-4805-A7DC-FBEB40A2E948}">
    <text>Served 20</text>
  </threadedComment>
  <threadedComment ref="I8" dT="2024-05-06T05:15:15.81" personId="{C8709DE2-2395-4B33-8145-B427FDEC5B75}" id="{540C1D52-6A4A-44FE-9829-54900B4F49C4}">
    <text>Served 49</text>
  </threadedComment>
  <threadedComment ref="M8" dT="2024-05-06T06:25:17.09" personId="{C8709DE2-2395-4B33-8145-B427FDEC5B75}" id="{C2E0DB3A-23E4-4063-8FA0-BE2CB51D201E}">
    <text>Served 66</text>
  </threadedComment>
  <threadedComment ref="E9" dT="2024-05-06T04:15:19.56" personId="{C8709DE2-2395-4B33-8145-B427FDEC5B75}" id="{C6DDC9E8-D900-4E90-B80F-C34F890E8112}">
    <text>Served 79</text>
  </threadedComment>
  <threadedComment ref="N9" dT="2024-05-06T06:39:09.66" personId="{C8709DE2-2395-4B33-8145-B427FDEC5B75}" id="{EE87CCEC-46E5-40BB-9DE5-DE1C93FDDB3B}">
    <text>Served 35</text>
  </threadedComment>
  <threadedComment ref="O9" dT="2024-05-06T06:56:37.45" personId="{C8709DE2-2395-4B33-8145-B427FDEC5B75}" id="{928482CB-E22A-4D29-9F28-6C5C60D46242}">
    <text>Served 77</text>
  </threadedComment>
  <threadedComment ref="F10" dT="2024-05-06T04:33:48.05" personId="{C8709DE2-2395-4B33-8145-B427FDEC5B75}" id="{2809E1DA-A86B-4328-83DE-4CFF7D4209DC}">
    <text>Served 22</text>
  </threadedComment>
  <threadedComment ref="J10" dT="2024-05-06T05:24:28.83" personId="{C8709DE2-2395-4B33-8145-B427FDEC5B75}" id="{1ACD22A6-FB8F-49F7-88C0-36416615EDD0}">
    <text>Served 83</text>
  </threadedComment>
  <threadedComment ref="M10" dT="2024-05-06T06:25:51.39" personId="{C8709DE2-2395-4B33-8145-B427FDEC5B75}" id="{ACBF6206-2A4D-4657-8DB5-C09A8DCC36F1}">
    <text>Served 80</text>
  </threadedComment>
  <threadedComment ref="C11" dT="2024-05-06T03:28:21.93" personId="{C8709DE2-2395-4B33-8145-B427FDEC5B75}" id="{E69409F5-83AD-4650-BD81-0D48DA60A72F}">
    <text>Served 90</text>
  </threadedComment>
  <threadedComment ref="B12" dT="2024-05-06T03:00:35.42" personId="{C8709DE2-2395-4B33-8145-B427FDEC5B75}" id="{299D8738-11F2-40B8-9AEA-0EFE2FA01E09}">
    <text>Served 34</text>
  </threadedComment>
  <threadedComment ref="C12" dT="2024-05-06T03:28:15.72" personId="{C8709DE2-2395-4B33-8145-B427FDEC5B75}" id="{D57385CC-1F36-4BB3-A42B-F8FBD10C4218}">
    <text>Served 89</text>
  </threadedComment>
  <threadedComment ref="B13" dT="2024-05-06T03:00:40.83" personId="{C8709DE2-2395-4B33-8145-B427FDEC5B75}" id="{95CA0F04-D6E1-48AD-B273-B39D525BB822}">
    <text>Served 34</text>
  </threadedComment>
  <threadedComment ref="C13" dT="2024-05-06T03:27:20.25" personId="{C8709DE2-2395-4B33-8145-B427FDEC5B75}" id="{363BEB36-87B2-46B2-B631-5A493901ADD6}">
    <text>Served 97</text>
  </threadedComment>
  <threadedComment ref="E13" dT="2024-05-06T04:15:35.21" personId="{C8709DE2-2395-4B33-8145-B427FDEC5B75}" id="{7A8DB99F-DBDC-4FB1-8EF0-F2C5318587EF}">
    <text>Served 71</text>
  </threadedComment>
  <threadedComment ref="F13" dT="2024-05-06T04:35:47.88" personId="{C8709DE2-2395-4B33-8145-B427FDEC5B75}" id="{63B23252-1387-4C5F-ABEA-8C98D3897FCB}">
    <text>Served 30</text>
  </threadedComment>
  <threadedComment ref="G13" dT="2024-05-06T04:48:13.32" personId="{C8709DE2-2395-4B33-8145-B427FDEC5B75}" id="{62F9426B-5DF8-41CA-B779-B145FF3505E9}">
    <text>Served 142</text>
  </threadedComment>
  <threadedComment ref="O13" dT="2024-05-06T06:57:15.20" personId="{C8709DE2-2395-4B33-8145-B427FDEC5B75}" id="{346457A3-6936-47F2-B9E8-2981CC000731}">
    <text>Served 83</text>
  </threadedComment>
  <threadedComment ref="C14" dT="2024-05-06T03:28:34.36" personId="{C8709DE2-2395-4B33-8145-B427FDEC5B75}" id="{7CECCCF0-6059-4E23-87AC-A63295BC70AF}">
    <text>Served 97</text>
  </threadedComment>
  <threadedComment ref="J16" dT="2024-05-06T05:25:15.50" personId="{C8709DE2-2395-4B33-8145-B427FDEC5B75}" id="{3477FB91-9138-47D2-B426-E1A625C3C0C0}">
    <text>Served 82</text>
  </threadedComment>
  <threadedComment ref="C17" dT="2024-05-06T03:34:25.57" personId="{C8709DE2-2395-4B33-8145-B427FDEC5B75}" id="{3814C9B1-C9F9-4FBD-848F-4303DBC10FF0}">
    <text>Served 84</text>
  </threadedComment>
  <threadedComment ref="G17" dT="2024-05-06T04:48:39.06" personId="{C8709DE2-2395-4B33-8145-B427FDEC5B75}" id="{3956B577-899B-4507-943A-17BDEE008A8D}">
    <text>Served 100</text>
  </threadedComment>
  <threadedComment ref="O17" dT="2024-05-06T06:56:59.21" personId="{C8709DE2-2395-4B33-8145-B427FDEC5B75}" id="{AE08E81E-E211-4547-8951-897FBE02A74F}">
    <text>Served 83</text>
  </threadedComment>
  <threadedComment ref="F18" dT="2024-05-06T04:36:19.15" personId="{C8709DE2-2395-4B33-8145-B427FDEC5B75}" id="{BBEE08C8-9687-4278-AA78-794D04233C26}">
    <text>Served 33</text>
  </threadedComment>
  <threadedComment ref="N19" dT="2024-05-06T06:39:41.46" personId="{C8709DE2-2395-4B33-8145-B427FDEC5B75}" id="{4737A0AF-D896-4364-A161-75612A688D64}">
    <text>Served 45</text>
  </threadedComment>
  <threadedComment ref="N20" dT="2024-05-06T06:39:33.94" personId="{C8709DE2-2395-4B33-8145-B427FDEC5B75}" id="{EA6D0F5C-16F9-46FB-A9F4-EEE70F43E9BD}">
    <text>Served 37</text>
  </threadedComment>
  <threadedComment ref="E22" dT="2024-05-06T04:17:01.46" personId="{C8709DE2-2395-4B33-8145-B427FDEC5B75}" id="{ADB770D7-F201-4241-8E08-FEF6FC3EE479}">
    <text>Served 73</text>
  </threadedComment>
  <threadedComment ref="O22" dT="2024-05-06T06:56:18.86" personId="{C8709DE2-2395-4B33-8145-B427FDEC5B75}" id="{EB9B6293-CE5C-40BF-A9BB-CBDA096F4FB8}">
    <text>Served 82</text>
  </threadedComment>
  <threadedComment ref="B23" dT="2024-05-06T03:00:26.76" personId="{C8709DE2-2395-4B33-8145-B427FDEC5B75}" id="{F808CE5D-DF08-4AA5-BE4D-86E9E8C62C97}">
    <text>Served 30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4" dT="2024-05-06T07:20:40.03" personId="{C8709DE2-2395-4B33-8145-B427FDEC5B75}" id="{F4079EE0-211C-4E3F-AF33-30DDE15A7AA6}">
    <text>Served 28</text>
  </threadedComment>
  <threadedComment ref="B7" dT="2024-05-06T07:20:52.54" personId="{C8709DE2-2395-4B33-8145-B427FDEC5B75}" id="{DA9AF992-E428-4C14-937F-EB7438EE3150}">
    <text>Served 30</text>
  </threadedComment>
  <threadedComment ref="C8" dT="2024-05-06T07:28:40.08" personId="{C8709DE2-2395-4B33-8145-B427FDEC5B75}" id="{39FB3D10-92D4-4CC0-8D4B-778091ABB1DC}">
    <text>Served 193</text>
  </threadedComment>
  <threadedComment ref="B10" dT="2024-05-06T07:21:08.74" personId="{C8709DE2-2395-4B33-8145-B427FDEC5B75}" id="{6C835CC4-7255-4B75-91C9-E2CB319DF89B}">
    <text>Served 38</text>
  </threadedComment>
  <threadedComment ref="C14" dT="2024-05-06T07:28:58.16" personId="{C8709DE2-2395-4B33-8145-B427FDEC5B75}" id="{71C7CCE2-7551-4309-BAB2-E14CB98E7808}">
    <text>Served 237</text>
  </threadedComment>
  <threadedComment ref="B17" dT="2024-05-06T07:21:21.45" personId="{C8709DE2-2395-4B33-8145-B427FDEC5B75}" id="{519DBD16-1F78-414F-8DF8-0A199750F6D5}">
    <text>Served 27</text>
  </threadedComment>
  <threadedComment ref="C21" dT="2024-05-06T07:40:13.47" personId="{C8709DE2-2395-4B33-8145-B427FDEC5B75}" id="{98C019AF-B7E4-42C0-8FE5-CF09F67B35F7}">
    <text>Served 239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5" dT="2024-05-06T07:17:34.90" personId="{C8709DE2-2395-4B33-8145-B427FDEC5B75}" id="{49E67D77-E2EC-4BF1-A7A8-E15BE9B050DA}">
    <text>Served 59</text>
  </threadedComment>
  <threadedComment ref="B16" dT="2024-05-06T07:17:44.25" personId="{C8709DE2-2395-4B33-8145-B427FDEC5B75}" id="{9955A1A7-F545-45C3-AA12-75CFD5C6B55B}">
    <text>Served 62</text>
  </threadedComment>
  <threadedComment ref="B20" dT="2024-05-06T07:17:56.30" personId="{C8709DE2-2395-4B33-8145-B427FDEC5B75}" id="{BBF4B07E-40C4-4A31-89C6-6A8064625625}">
    <text>Served 66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9180-0F2B-4F50-8DC5-39F399883472}">
  <sheetPr>
    <pageSetUpPr fitToPage="1"/>
  </sheetPr>
  <dimension ref="A1:U35"/>
  <sheetViews>
    <sheetView tabSelected="1" topLeftCell="A25" zoomScaleNormal="100" workbookViewId="0">
      <selection activeCell="P29" sqref="P29"/>
    </sheetView>
  </sheetViews>
  <sheetFormatPr defaultRowHeight="15" x14ac:dyDescent="0.25"/>
  <cols>
    <col min="1" max="1" width="26" style="23" customWidth="1"/>
  </cols>
  <sheetData>
    <row r="1" spans="1:21" x14ac:dyDescent="0.25">
      <c r="A1" s="14" t="s">
        <v>0</v>
      </c>
      <c r="B1" s="26" t="s">
        <v>1</v>
      </c>
      <c r="C1" s="27"/>
      <c r="D1" s="26" t="s">
        <v>2</v>
      </c>
      <c r="E1" s="27"/>
      <c r="F1" s="26" t="s">
        <v>3</v>
      </c>
      <c r="G1" s="27"/>
      <c r="H1" s="26" t="s">
        <v>4</v>
      </c>
      <c r="I1" s="27"/>
      <c r="J1" s="26" t="s">
        <v>5</v>
      </c>
      <c r="K1" s="27"/>
      <c r="L1" s="26" t="s">
        <v>6</v>
      </c>
      <c r="M1" s="27"/>
      <c r="N1" s="26" t="s">
        <v>7</v>
      </c>
      <c r="O1" s="27"/>
      <c r="P1" s="26" t="s">
        <v>8</v>
      </c>
      <c r="Q1" s="27"/>
      <c r="R1" s="26" t="s">
        <v>9</v>
      </c>
      <c r="S1" s="27"/>
      <c r="T1" s="26" t="s">
        <v>32</v>
      </c>
      <c r="U1" s="27"/>
    </row>
    <row r="2" spans="1:21" x14ac:dyDescent="0.25">
      <c r="A2" s="14" t="s">
        <v>10</v>
      </c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H2" s="1" t="s">
        <v>11</v>
      </c>
      <c r="I2" s="1" t="s">
        <v>12</v>
      </c>
      <c r="J2" s="1" t="s">
        <v>11</v>
      </c>
      <c r="K2" s="1" t="s">
        <v>12</v>
      </c>
      <c r="L2" s="1" t="s">
        <v>11</v>
      </c>
      <c r="M2" s="1" t="s">
        <v>12</v>
      </c>
      <c r="N2" s="1" t="s">
        <v>11</v>
      </c>
      <c r="O2" s="1" t="s">
        <v>12</v>
      </c>
      <c r="P2" s="1" t="s">
        <v>11</v>
      </c>
      <c r="Q2" s="1" t="s">
        <v>12</v>
      </c>
      <c r="R2" s="1" t="s">
        <v>11</v>
      </c>
      <c r="S2" s="1" t="s">
        <v>12</v>
      </c>
      <c r="T2" s="1" t="s">
        <v>11</v>
      </c>
      <c r="U2" s="1" t="s">
        <v>12</v>
      </c>
    </row>
    <row r="3" spans="1:21" x14ac:dyDescent="0.25">
      <c r="A3" s="15">
        <v>45383</v>
      </c>
      <c r="B3" s="10">
        <v>307</v>
      </c>
      <c r="C3" s="10">
        <v>307</v>
      </c>
      <c r="D3" s="2">
        <v>250</v>
      </c>
      <c r="E3" s="2">
        <v>220</v>
      </c>
      <c r="F3" s="10">
        <v>240</v>
      </c>
      <c r="G3" s="2">
        <v>230</v>
      </c>
      <c r="H3" s="10">
        <v>220</v>
      </c>
      <c r="I3" s="10">
        <v>230</v>
      </c>
      <c r="J3" s="2">
        <v>520</v>
      </c>
      <c r="K3" s="2">
        <v>380</v>
      </c>
      <c r="L3" s="2">
        <v>250</v>
      </c>
      <c r="M3" s="2">
        <v>400</v>
      </c>
      <c r="N3" s="2">
        <v>250</v>
      </c>
      <c r="O3" s="2">
        <v>450</v>
      </c>
      <c r="P3" s="10">
        <v>230</v>
      </c>
      <c r="Q3" s="2">
        <v>251</v>
      </c>
      <c r="R3" s="10">
        <v>330</v>
      </c>
      <c r="S3" s="2">
        <v>230</v>
      </c>
      <c r="T3" s="2">
        <v>43</v>
      </c>
      <c r="U3" s="2">
        <v>43</v>
      </c>
    </row>
    <row r="4" spans="1:21" x14ac:dyDescent="0.25">
      <c r="A4" s="15">
        <v>45384</v>
      </c>
      <c r="B4" s="10">
        <v>307</v>
      </c>
      <c r="C4" s="2">
        <v>274</v>
      </c>
      <c r="D4" s="2">
        <v>250</v>
      </c>
      <c r="E4" s="2">
        <v>220</v>
      </c>
      <c r="F4" s="2">
        <v>240</v>
      </c>
      <c r="G4" s="2">
        <v>230</v>
      </c>
      <c r="H4" s="2">
        <v>220</v>
      </c>
      <c r="I4" s="10">
        <v>230</v>
      </c>
      <c r="J4" s="2">
        <v>520</v>
      </c>
      <c r="K4" s="2">
        <v>380</v>
      </c>
      <c r="L4" s="2">
        <v>250</v>
      </c>
      <c r="M4" s="2">
        <v>405</v>
      </c>
      <c r="N4" s="2">
        <v>250</v>
      </c>
      <c r="O4" s="2">
        <v>450</v>
      </c>
      <c r="P4" s="2">
        <v>230</v>
      </c>
      <c r="Q4" s="2">
        <v>196</v>
      </c>
      <c r="R4" s="2">
        <v>330</v>
      </c>
      <c r="S4" s="10">
        <v>158</v>
      </c>
      <c r="T4" s="2">
        <v>43</v>
      </c>
      <c r="U4" s="2">
        <v>43</v>
      </c>
    </row>
    <row r="5" spans="1:21" x14ac:dyDescent="0.25">
      <c r="A5" s="15">
        <v>45385</v>
      </c>
      <c r="B5" s="2">
        <v>307</v>
      </c>
      <c r="C5" s="2">
        <v>317</v>
      </c>
      <c r="D5" s="2">
        <v>250</v>
      </c>
      <c r="E5" s="2">
        <v>220</v>
      </c>
      <c r="F5" s="2">
        <v>240</v>
      </c>
      <c r="G5" s="2">
        <v>230</v>
      </c>
      <c r="H5" s="2">
        <v>220</v>
      </c>
      <c r="I5" s="2">
        <v>230</v>
      </c>
      <c r="J5" s="2">
        <v>520</v>
      </c>
      <c r="K5" s="2">
        <v>350</v>
      </c>
      <c r="L5" s="2">
        <v>250</v>
      </c>
      <c r="M5" s="2">
        <v>400</v>
      </c>
      <c r="N5" s="2">
        <v>250</v>
      </c>
      <c r="O5" s="2">
        <v>450</v>
      </c>
      <c r="P5" s="2">
        <v>230</v>
      </c>
      <c r="Q5" s="10">
        <v>251</v>
      </c>
      <c r="R5" s="2">
        <v>330</v>
      </c>
      <c r="S5" s="2">
        <v>230</v>
      </c>
      <c r="T5" s="2">
        <v>43</v>
      </c>
      <c r="U5" s="2">
        <v>43</v>
      </c>
    </row>
    <row r="6" spans="1:21" x14ac:dyDescent="0.25">
      <c r="A6" s="15">
        <v>45386</v>
      </c>
      <c r="B6" s="2">
        <v>337</v>
      </c>
      <c r="C6" s="10">
        <v>317</v>
      </c>
      <c r="D6" s="2">
        <v>280</v>
      </c>
      <c r="E6" s="2">
        <v>220</v>
      </c>
      <c r="F6" s="10">
        <v>290</v>
      </c>
      <c r="G6" s="2">
        <v>200</v>
      </c>
      <c r="H6" s="2">
        <v>220</v>
      </c>
      <c r="I6" s="2">
        <v>230</v>
      </c>
      <c r="J6" s="2">
        <v>570</v>
      </c>
      <c r="K6" s="2">
        <v>360</v>
      </c>
      <c r="L6" s="2">
        <v>300</v>
      </c>
      <c r="M6" s="2">
        <v>425</v>
      </c>
      <c r="N6" s="2">
        <v>300</v>
      </c>
      <c r="O6" s="2">
        <v>450</v>
      </c>
      <c r="P6" s="2">
        <v>280</v>
      </c>
      <c r="Q6" s="2">
        <v>251</v>
      </c>
      <c r="R6" s="2">
        <v>340</v>
      </c>
      <c r="S6" s="10">
        <v>169</v>
      </c>
      <c r="T6" s="2">
        <v>43</v>
      </c>
      <c r="U6" s="2">
        <v>43</v>
      </c>
    </row>
    <row r="7" spans="1:21" x14ac:dyDescent="0.25">
      <c r="A7" s="15">
        <f t="shared" ref="A7:A17" si="0">A6+1</f>
        <v>45387</v>
      </c>
      <c r="B7" s="10">
        <v>307</v>
      </c>
      <c r="C7" s="2">
        <v>307</v>
      </c>
      <c r="D7" s="2">
        <v>250</v>
      </c>
      <c r="E7" s="2">
        <v>220</v>
      </c>
      <c r="F7" s="2">
        <v>240</v>
      </c>
      <c r="G7" s="2">
        <v>230</v>
      </c>
      <c r="H7" s="2">
        <v>220</v>
      </c>
      <c r="I7" s="2">
        <v>240</v>
      </c>
      <c r="J7" s="2">
        <v>520</v>
      </c>
      <c r="K7" s="10">
        <v>300</v>
      </c>
      <c r="L7" s="2">
        <v>250</v>
      </c>
      <c r="M7" s="2">
        <v>455</v>
      </c>
      <c r="N7" s="2">
        <v>250</v>
      </c>
      <c r="O7" s="2">
        <v>450</v>
      </c>
      <c r="P7" s="10">
        <v>230</v>
      </c>
      <c r="Q7" s="2">
        <v>251</v>
      </c>
      <c r="R7" s="2">
        <v>330</v>
      </c>
      <c r="S7" s="2">
        <v>230</v>
      </c>
      <c r="T7" s="2">
        <v>43</v>
      </c>
      <c r="U7" s="2">
        <v>43</v>
      </c>
    </row>
    <row r="8" spans="1:21" x14ac:dyDescent="0.25">
      <c r="A8" s="15">
        <f>A7+3</f>
        <v>45390</v>
      </c>
      <c r="B8" s="10">
        <v>302</v>
      </c>
      <c r="C8" s="2">
        <v>307</v>
      </c>
      <c r="D8" s="2">
        <v>250</v>
      </c>
      <c r="E8" s="2">
        <v>220</v>
      </c>
      <c r="F8" s="2">
        <v>240</v>
      </c>
      <c r="G8" s="2">
        <v>230</v>
      </c>
      <c r="H8" s="10">
        <v>220</v>
      </c>
      <c r="I8" s="10">
        <v>240</v>
      </c>
      <c r="J8" s="10">
        <v>520</v>
      </c>
      <c r="K8" s="2">
        <v>360</v>
      </c>
      <c r="L8" s="2">
        <v>250</v>
      </c>
      <c r="M8" s="2">
        <v>400</v>
      </c>
      <c r="N8" s="2">
        <v>250</v>
      </c>
      <c r="O8" s="2">
        <v>425</v>
      </c>
      <c r="P8" s="10">
        <v>230</v>
      </c>
      <c r="Q8" s="2">
        <v>251</v>
      </c>
      <c r="R8" s="2">
        <v>330</v>
      </c>
      <c r="S8" s="2">
        <v>230</v>
      </c>
      <c r="T8" s="2">
        <v>43</v>
      </c>
      <c r="U8" s="2">
        <v>43</v>
      </c>
    </row>
    <row r="9" spans="1:21" x14ac:dyDescent="0.25">
      <c r="A9" s="15">
        <f t="shared" si="0"/>
        <v>45391</v>
      </c>
      <c r="B9" s="2">
        <v>307</v>
      </c>
      <c r="C9" s="10">
        <v>307</v>
      </c>
      <c r="D9" s="2">
        <v>250</v>
      </c>
      <c r="E9" s="2">
        <v>220</v>
      </c>
      <c r="F9" s="2">
        <v>240</v>
      </c>
      <c r="G9" s="2">
        <v>230</v>
      </c>
      <c r="H9" s="2">
        <v>220</v>
      </c>
      <c r="I9" s="2">
        <v>240</v>
      </c>
      <c r="J9" s="2">
        <v>520</v>
      </c>
      <c r="K9" s="2">
        <v>360</v>
      </c>
      <c r="L9" s="2">
        <v>275</v>
      </c>
      <c r="M9" s="10">
        <v>200</v>
      </c>
      <c r="N9" s="2">
        <v>250</v>
      </c>
      <c r="O9" s="2">
        <v>200</v>
      </c>
      <c r="P9" s="2">
        <v>230</v>
      </c>
      <c r="Q9" s="2">
        <v>251</v>
      </c>
      <c r="R9" s="2">
        <v>330</v>
      </c>
      <c r="S9" s="2">
        <v>230</v>
      </c>
      <c r="T9" s="2">
        <v>43</v>
      </c>
      <c r="U9" s="2">
        <v>43</v>
      </c>
    </row>
    <row r="10" spans="1:21" x14ac:dyDescent="0.25">
      <c r="A10" s="15">
        <f t="shared" si="0"/>
        <v>45392</v>
      </c>
      <c r="B10" s="10">
        <v>307</v>
      </c>
      <c r="C10" s="10">
        <v>317</v>
      </c>
      <c r="D10" s="2">
        <v>250</v>
      </c>
      <c r="E10" s="2">
        <v>220</v>
      </c>
      <c r="F10" s="2">
        <v>225</v>
      </c>
      <c r="G10" s="2">
        <v>230</v>
      </c>
      <c r="H10" s="2">
        <v>220</v>
      </c>
      <c r="I10" s="2">
        <v>230</v>
      </c>
      <c r="J10" s="2">
        <v>520</v>
      </c>
      <c r="K10" s="10">
        <v>240</v>
      </c>
      <c r="L10" s="2">
        <v>250</v>
      </c>
      <c r="M10" s="2">
        <v>400</v>
      </c>
      <c r="N10" s="2">
        <v>250</v>
      </c>
      <c r="O10" s="2">
        <v>425</v>
      </c>
      <c r="P10" s="2">
        <v>230</v>
      </c>
      <c r="Q10" s="2">
        <v>251</v>
      </c>
      <c r="R10" s="2">
        <v>330</v>
      </c>
      <c r="S10" s="2">
        <v>230</v>
      </c>
      <c r="T10" s="2">
        <v>43</v>
      </c>
      <c r="U10" s="2">
        <v>43</v>
      </c>
    </row>
    <row r="11" spans="1:21" x14ac:dyDescent="0.25">
      <c r="A11" s="15">
        <f t="shared" si="0"/>
        <v>45393</v>
      </c>
      <c r="B11" s="2">
        <v>307</v>
      </c>
      <c r="C11" s="2">
        <v>307</v>
      </c>
      <c r="D11" s="2">
        <v>250</v>
      </c>
      <c r="E11" s="2">
        <v>220</v>
      </c>
      <c r="F11" s="2">
        <v>240</v>
      </c>
      <c r="G11" s="2">
        <v>230</v>
      </c>
      <c r="H11" s="2">
        <v>220</v>
      </c>
      <c r="I11" s="2">
        <v>230</v>
      </c>
      <c r="J11" s="2">
        <v>520</v>
      </c>
      <c r="K11" s="2">
        <v>360</v>
      </c>
      <c r="L11" s="2">
        <v>275</v>
      </c>
      <c r="M11" s="10">
        <v>45</v>
      </c>
      <c r="N11" s="2">
        <v>250</v>
      </c>
      <c r="O11" s="2">
        <v>405</v>
      </c>
      <c r="P11" s="2">
        <v>230</v>
      </c>
      <c r="Q11" s="2">
        <v>251</v>
      </c>
      <c r="R11" s="2">
        <v>330</v>
      </c>
      <c r="S11" s="2">
        <v>230</v>
      </c>
      <c r="T11" s="2">
        <v>43</v>
      </c>
      <c r="U11" s="2">
        <v>43</v>
      </c>
    </row>
    <row r="12" spans="1:21" x14ac:dyDescent="0.25">
      <c r="A12" s="15">
        <f t="shared" si="0"/>
        <v>45394</v>
      </c>
      <c r="B12" s="2">
        <v>307</v>
      </c>
      <c r="C12" s="2">
        <v>307</v>
      </c>
      <c r="D12" s="2">
        <v>250</v>
      </c>
      <c r="E12" s="2">
        <v>220</v>
      </c>
      <c r="F12" s="2">
        <v>240</v>
      </c>
      <c r="G12" s="10">
        <v>230</v>
      </c>
      <c r="H12" s="10">
        <v>220</v>
      </c>
      <c r="I12" s="2">
        <v>230</v>
      </c>
      <c r="J12" s="10">
        <v>520</v>
      </c>
      <c r="K12" s="2">
        <v>360</v>
      </c>
      <c r="L12" s="2">
        <v>280</v>
      </c>
      <c r="M12" s="2">
        <v>400</v>
      </c>
      <c r="N12" s="2">
        <v>280</v>
      </c>
      <c r="O12" s="2">
        <v>425</v>
      </c>
      <c r="P12" s="10">
        <v>230</v>
      </c>
      <c r="Q12" s="2">
        <v>251</v>
      </c>
      <c r="R12" s="2">
        <v>330</v>
      </c>
      <c r="S12" s="2">
        <v>230</v>
      </c>
      <c r="T12" s="2">
        <v>43</v>
      </c>
      <c r="U12" s="2">
        <v>43</v>
      </c>
    </row>
    <row r="13" spans="1:21" x14ac:dyDescent="0.25">
      <c r="A13" s="15">
        <f>A12+3</f>
        <v>45397</v>
      </c>
      <c r="B13" s="2">
        <v>307</v>
      </c>
      <c r="C13" s="2">
        <v>307</v>
      </c>
      <c r="D13" s="2">
        <v>250</v>
      </c>
      <c r="E13" s="2">
        <v>220</v>
      </c>
      <c r="F13" s="2">
        <v>240</v>
      </c>
      <c r="G13" s="2">
        <v>230</v>
      </c>
      <c r="H13" s="2">
        <v>220</v>
      </c>
      <c r="I13" s="2">
        <v>230</v>
      </c>
      <c r="J13" s="2">
        <v>520</v>
      </c>
      <c r="K13" s="2">
        <v>360</v>
      </c>
      <c r="L13" s="2">
        <v>250</v>
      </c>
      <c r="M13" s="2">
        <v>400</v>
      </c>
      <c r="N13" s="10">
        <v>250</v>
      </c>
      <c r="O13" s="2">
        <v>400</v>
      </c>
      <c r="P13" s="2">
        <v>230</v>
      </c>
      <c r="Q13" s="2">
        <v>251</v>
      </c>
      <c r="R13" s="2">
        <v>330</v>
      </c>
      <c r="S13" s="2">
        <v>230</v>
      </c>
      <c r="T13" s="2">
        <v>43</v>
      </c>
      <c r="U13" s="2">
        <v>43</v>
      </c>
    </row>
    <row r="14" spans="1:21" x14ac:dyDescent="0.25">
      <c r="A14" s="15">
        <f t="shared" si="0"/>
        <v>45398</v>
      </c>
      <c r="B14" s="2">
        <v>307</v>
      </c>
      <c r="C14" s="2">
        <v>307</v>
      </c>
      <c r="D14" s="2">
        <v>250</v>
      </c>
      <c r="E14" s="2">
        <v>220</v>
      </c>
      <c r="F14" s="2">
        <v>240</v>
      </c>
      <c r="G14" s="2">
        <v>230</v>
      </c>
      <c r="H14" s="2">
        <v>220</v>
      </c>
      <c r="I14" s="2">
        <v>230</v>
      </c>
      <c r="J14" s="2">
        <v>520</v>
      </c>
      <c r="K14" s="2">
        <v>360</v>
      </c>
      <c r="L14" s="2">
        <v>225</v>
      </c>
      <c r="M14" s="2">
        <v>425</v>
      </c>
      <c r="N14" s="2">
        <v>250</v>
      </c>
      <c r="O14" s="2">
        <v>425</v>
      </c>
      <c r="P14" s="2">
        <v>230</v>
      </c>
      <c r="Q14" s="2">
        <v>251</v>
      </c>
      <c r="R14" s="2">
        <v>330</v>
      </c>
      <c r="S14" s="2">
        <v>230</v>
      </c>
      <c r="T14" s="2">
        <v>0</v>
      </c>
      <c r="U14" s="2">
        <v>0</v>
      </c>
    </row>
    <row r="15" spans="1:21" x14ac:dyDescent="0.25">
      <c r="A15" s="15">
        <f t="shared" si="0"/>
        <v>45399</v>
      </c>
      <c r="B15" s="2">
        <v>307</v>
      </c>
      <c r="C15" s="10">
        <v>307</v>
      </c>
      <c r="D15" s="2">
        <v>250</v>
      </c>
      <c r="E15" s="2">
        <v>220</v>
      </c>
      <c r="F15" s="2">
        <v>240</v>
      </c>
      <c r="G15" s="2">
        <v>230</v>
      </c>
      <c r="H15" s="2">
        <v>220</v>
      </c>
      <c r="I15" s="2">
        <v>230</v>
      </c>
      <c r="J15" s="2">
        <v>520</v>
      </c>
      <c r="K15" s="2">
        <v>360</v>
      </c>
      <c r="L15" s="2">
        <v>250</v>
      </c>
      <c r="M15" s="2">
        <v>355</v>
      </c>
      <c r="N15" s="2">
        <v>250</v>
      </c>
      <c r="O15" s="2">
        <v>375</v>
      </c>
      <c r="P15" s="2">
        <v>230</v>
      </c>
      <c r="Q15" s="2">
        <v>251</v>
      </c>
      <c r="R15" s="2">
        <v>330</v>
      </c>
      <c r="S15" s="2">
        <v>230</v>
      </c>
      <c r="T15" s="2">
        <v>0</v>
      </c>
      <c r="U15" s="2">
        <v>0</v>
      </c>
    </row>
    <row r="16" spans="1:21" x14ac:dyDescent="0.25">
      <c r="A16" s="15">
        <f t="shared" si="0"/>
        <v>45400</v>
      </c>
      <c r="B16" s="2">
        <v>307</v>
      </c>
      <c r="C16" s="2">
        <v>307</v>
      </c>
      <c r="D16" s="2">
        <v>250</v>
      </c>
      <c r="E16" s="2">
        <v>220</v>
      </c>
      <c r="F16" s="2">
        <v>240</v>
      </c>
      <c r="G16" s="2">
        <v>230</v>
      </c>
      <c r="H16" s="2">
        <v>220</v>
      </c>
      <c r="I16" s="10">
        <v>230</v>
      </c>
      <c r="J16" s="2">
        <v>520</v>
      </c>
      <c r="K16" s="2">
        <v>360</v>
      </c>
      <c r="L16" s="2">
        <v>275</v>
      </c>
      <c r="M16" s="2">
        <v>400</v>
      </c>
      <c r="N16" s="2">
        <v>250</v>
      </c>
      <c r="O16" s="2">
        <v>425</v>
      </c>
      <c r="P16" s="2">
        <v>230</v>
      </c>
      <c r="Q16" s="2">
        <v>251</v>
      </c>
      <c r="R16" s="2">
        <v>330</v>
      </c>
      <c r="S16" s="2">
        <v>230</v>
      </c>
      <c r="T16" s="2">
        <v>43</v>
      </c>
      <c r="U16" s="2">
        <v>43</v>
      </c>
    </row>
    <row r="17" spans="1:21" x14ac:dyDescent="0.25">
      <c r="A17" s="15">
        <f t="shared" si="0"/>
        <v>45401</v>
      </c>
      <c r="B17" s="2">
        <v>307</v>
      </c>
      <c r="C17" s="10">
        <v>237</v>
      </c>
      <c r="D17" s="2">
        <v>250</v>
      </c>
      <c r="E17" s="2">
        <v>220</v>
      </c>
      <c r="F17" s="2">
        <v>240</v>
      </c>
      <c r="G17" s="10">
        <v>230</v>
      </c>
      <c r="H17" s="2">
        <v>220</v>
      </c>
      <c r="I17" s="2">
        <v>230</v>
      </c>
      <c r="J17" s="2">
        <v>520</v>
      </c>
      <c r="K17" s="2">
        <v>360</v>
      </c>
      <c r="L17" s="2">
        <v>250</v>
      </c>
      <c r="M17" s="2">
        <v>405</v>
      </c>
      <c r="N17" s="2">
        <v>250</v>
      </c>
      <c r="O17" s="10">
        <v>205</v>
      </c>
      <c r="P17" s="2">
        <v>230</v>
      </c>
      <c r="Q17" s="10">
        <v>251</v>
      </c>
      <c r="R17" s="2">
        <v>330</v>
      </c>
      <c r="S17" s="2">
        <v>230</v>
      </c>
      <c r="T17" s="2">
        <v>43</v>
      </c>
      <c r="U17" s="2">
        <v>43</v>
      </c>
    </row>
    <row r="18" spans="1:21" x14ac:dyDescent="0.25">
      <c r="A18" s="15">
        <f>A17+3</f>
        <v>45404</v>
      </c>
      <c r="B18" s="2">
        <v>307</v>
      </c>
      <c r="C18" s="10">
        <v>307</v>
      </c>
      <c r="D18" s="2">
        <v>250</v>
      </c>
      <c r="E18" s="2">
        <v>220</v>
      </c>
      <c r="F18" s="2">
        <v>240</v>
      </c>
      <c r="G18" s="10">
        <v>230</v>
      </c>
      <c r="H18" s="2">
        <v>220</v>
      </c>
      <c r="I18" s="2">
        <v>230</v>
      </c>
      <c r="J18" s="2">
        <v>520</v>
      </c>
      <c r="K18" s="2">
        <v>360</v>
      </c>
      <c r="L18" s="2">
        <v>250</v>
      </c>
      <c r="M18" s="2">
        <v>400</v>
      </c>
      <c r="N18" s="2">
        <v>250</v>
      </c>
      <c r="O18" s="10">
        <v>375</v>
      </c>
      <c r="P18" s="2">
        <v>230</v>
      </c>
      <c r="Q18" s="10">
        <v>251</v>
      </c>
      <c r="R18" s="2">
        <v>330</v>
      </c>
      <c r="S18" s="2">
        <v>230</v>
      </c>
      <c r="T18" s="2">
        <v>43</v>
      </c>
      <c r="U18" s="2">
        <v>43</v>
      </c>
    </row>
    <row r="19" spans="1:21" x14ac:dyDescent="0.25">
      <c r="A19" s="15">
        <f>A18+1</f>
        <v>45405</v>
      </c>
      <c r="B19" s="2">
        <v>307</v>
      </c>
      <c r="C19" s="2">
        <v>307</v>
      </c>
      <c r="D19" s="2">
        <v>250</v>
      </c>
      <c r="E19" s="2">
        <v>220</v>
      </c>
      <c r="F19" s="2">
        <v>240</v>
      </c>
      <c r="G19" s="2">
        <v>230</v>
      </c>
      <c r="H19" s="2">
        <v>220</v>
      </c>
      <c r="I19" s="2">
        <v>230</v>
      </c>
      <c r="J19" s="2">
        <v>520</v>
      </c>
      <c r="K19" s="2">
        <v>360</v>
      </c>
      <c r="L19" s="2">
        <v>250</v>
      </c>
      <c r="M19" s="2">
        <v>405</v>
      </c>
      <c r="N19" s="2">
        <v>250</v>
      </c>
      <c r="O19" s="2">
        <v>425</v>
      </c>
      <c r="P19" s="2">
        <v>230</v>
      </c>
      <c r="Q19" s="2">
        <v>351</v>
      </c>
      <c r="R19" s="2">
        <v>330</v>
      </c>
      <c r="S19" s="2">
        <v>250</v>
      </c>
      <c r="T19" s="2">
        <v>43</v>
      </c>
      <c r="U19" s="2">
        <v>43</v>
      </c>
    </row>
    <row r="20" spans="1:21" x14ac:dyDescent="0.25">
      <c r="A20" s="15">
        <f t="shared" ref="A20:A22" si="1">A19+1</f>
        <v>45406</v>
      </c>
      <c r="B20" s="2">
        <v>307</v>
      </c>
      <c r="C20" s="2">
        <v>307</v>
      </c>
      <c r="D20" s="2">
        <v>250</v>
      </c>
      <c r="E20" s="2">
        <v>220</v>
      </c>
      <c r="F20" s="2">
        <v>240</v>
      </c>
      <c r="G20" s="2">
        <v>230</v>
      </c>
      <c r="H20" s="2">
        <v>220</v>
      </c>
      <c r="I20" s="2">
        <v>230</v>
      </c>
      <c r="J20" s="2">
        <v>520</v>
      </c>
      <c r="K20" s="2">
        <v>360</v>
      </c>
      <c r="L20" s="2">
        <v>250</v>
      </c>
      <c r="M20" s="2">
        <v>400</v>
      </c>
      <c r="N20" s="2">
        <v>250</v>
      </c>
      <c r="O20" s="2">
        <v>420</v>
      </c>
      <c r="P20" s="2">
        <v>230</v>
      </c>
      <c r="Q20" s="2">
        <v>251</v>
      </c>
      <c r="R20" s="2">
        <v>330</v>
      </c>
      <c r="S20" s="2">
        <v>250</v>
      </c>
      <c r="T20" s="2">
        <v>43</v>
      </c>
      <c r="U20" s="2">
        <v>43</v>
      </c>
    </row>
    <row r="21" spans="1:21" x14ac:dyDescent="0.25">
      <c r="A21" s="15">
        <f>A20+1</f>
        <v>45407</v>
      </c>
      <c r="B21" s="2">
        <v>307</v>
      </c>
      <c r="C21" s="2">
        <v>307</v>
      </c>
      <c r="D21" s="2">
        <v>250</v>
      </c>
      <c r="E21" s="2">
        <v>220</v>
      </c>
      <c r="F21" s="2">
        <v>240</v>
      </c>
      <c r="G21" s="2">
        <v>230</v>
      </c>
      <c r="H21" s="2">
        <v>220</v>
      </c>
      <c r="I21" s="2">
        <v>170</v>
      </c>
      <c r="J21" s="2">
        <v>520</v>
      </c>
      <c r="K21" s="2">
        <v>270</v>
      </c>
      <c r="L21" s="2">
        <v>250</v>
      </c>
      <c r="M21" s="2">
        <v>405</v>
      </c>
      <c r="N21" s="2">
        <v>250</v>
      </c>
      <c r="O21" s="2">
        <v>375</v>
      </c>
      <c r="P21" s="2">
        <v>230</v>
      </c>
      <c r="Q21" s="2">
        <v>251</v>
      </c>
      <c r="R21" s="2">
        <v>330</v>
      </c>
      <c r="S21" s="2">
        <v>180</v>
      </c>
      <c r="T21" s="2">
        <v>43</v>
      </c>
      <c r="U21" s="2">
        <v>43</v>
      </c>
    </row>
    <row r="22" spans="1:21" x14ac:dyDescent="0.25">
      <c r="A22" s="15">
        <f t="shared" si="1"/>
        <v>45408</v>
      </c>
      <c r="B22" s="2">
        <v>307</v>
      </c>
      <c r="C22" s="2">
        <v>307</v>
      </c>
      <c r="D22" s="2">
        <v>250</v>
      </c>
      <c r="E22" s="2">
        <v>220</v>
      </c>
      <c r="F22" s="2">
        <v>240</v>
      </c>
      <c r="G22" s="2">
        <v>165</v>
      </c>
      <c r="H22" s="2">
        <v>220</v>
      </c>
      <c r="I22" s="2">
        <v>230</v>
      </c>
      <c r="J22" s="2">
        <v>520</v>
      </c>
      <c r="K22" s="2">
        <v>360</v>
      </c>
      <c r="L22" s="2">
        <v>250</v>
      </c>
      <c r="M22" s="2">
        <v>405</v>
      </c>
      <c r="N22" s="2">
        <v>250</v>
      </c>
      <c r="O22" s="10">
        <v>425</v>
      </c>
      <c r="P22" s="2">
        <v>230</v>
      </c>
      <c r="Q22" s="2">
        <v>211</v>
      </c>
      <c r="R22" s="2">
        <v>330</v>
      </c>
      <c r="S22" s="2">
        <v>240</v>
      </c>
      <c r="T22" s="2">
        <v>0</v>
      </c>
      <c r="U22" s="2">
        <v>0</v>
      </c>
    </row>
    <row r="23" spans="1:21" x14ac:dyDescent="0.25">
      <c r="A23" s="15">
        <f>A22+3</f>
        <v>45411</v>
      </c>
      <c r="B23" s="2">
        <v>307</v>
      </c>
      <c r="C23" s="2">
        <v>307</v>
      </c>
      <c r="D23" s="2">
        <v>250</v>
      </c>
      <c r="E23" s="2">
        <v>220</v>
      </c>
      <c r="F23" s="2">
        <v>240</v>
      </c>
      <c r="G23" s="2">
        <v>230</v>
      </c>
      <c r="H23" s="10">
        <v>220</v>
      </c>
      <c r="I23" s="2">
        <v>230</v>
      </c>
      <c r="J23" s="2">
        <v>530</v>
      </c>
      <c r="K23" s="2">
        <v>360</v>
      </c>
      <c r="L23" s="2">
        <v>250</v>
      </c>
      <c r="M23" s="2">
        <v>400</v>
      </c>
      <c r="N23" s="10">
        <v>250</v>
      </c>
      <c r="O23" s="10">
        <v>420</v>
      </c>
      <c r="P23" s="10">
        <v>230</v>
      </c>
      <c r="Q23" s="2">
        <v>251</v>
      </c>
      <c r="R23" s="2">
        <v>330</v>
      </c>
      <c r="S23" s="2">
        <v>250</v>
      </c>
      <c r="T23" s="2">
        <v>43</v>
      </c>
      <c r="U23" s="2">
        <v>43</v>
      </c>
    </row>
    <row r="24" spans="1:21" x14ac:dyDescent="0.25">
      <c r="A24" s="15">
        <f>A23+1</f>
        <v>45412</v>
      </c>
      <c r="B24" s="2">
        <v>307</v>
      </c>
      <c r="C24" s="2">
        <v>307</v>
      </c>
      <c r="D24" s="2">
        <v>250</v>
      </c>
      <c r="E24" s="2">
        <v>220</v>
      </c>
      <c r="F24" s="2">
        <v>240</v>
      </c>
      <c r="G24" s="2">
        <v>230</v>
      </c>
      <c r="H24" s="2">
        <v>220</v>
      </c>
      <c r="I24" s="2">
        <v>230</v>
      </c>
      <c r="J24" s="2">
        <v>520</v>
      </c>
      <c r="K24" s="2">
        <v>360</v>
      </c>
      <c r="L24" s="2">
        <v>250</v>
      </c>
      <c r="M24" s="2">
        <v>405</v>
      </c>
      <c r="N24" s="2">
        <v>250</v>
      </c>
      <c r="O24" s="2">
        <v>425</v>
      </c>
      <c r="P24" s="2">
        <v>230</v>
      </c>
      <c r="Q24" s="2">
        <v>251</v>
      </c>
      <c r="R24" s="2">
        <v>330</v>
      </c>
      <c r="S24" s="10">
        <v>250</v>
      </c>
      <c r="T24" s="2">
        <v>43</v>
      </c>
      <c r="U24" s="2">
        <v>43</v>
      </c>
    </row>
    <row r="25" spans="1:21" x14ac:dyDescent="0.25">
      <c r="A25" s="22" t="s">
        <v>13</v>
      </c>
      <c r="B25" s="6">
        <f t="shared" ref="B25:K25" si="2">ROUND(AVERAGE(B3:B24),0)</f>
        <v>308</v>
      </c>
      <c r="C25" s="6">
        <f t="shared" si="2"/>
        <v>304</v>
      </c>
      <c r="D25" s="6">
        <f t="shared" si="2"/>
        <v>251</v>
      </c>
      <c r="E25" s="6">
        <f t="shared" si="2"/>
        <v>220</v>
      </c>
      <c r="F25" s="6">
        <f t="shared" si="2"/>
        <v>242</v>
      </c>
      <c r="G25" s="6">
        <f t="shared" si="2"/>
        <v>226</v>
      </c>
      <c r="H25" s="6">
        <f t="shared" si="2"/>
        <v>220</v>
      </c>
      <c r="I25" s="6">
        <f t="shared" si="2"/>
        <v>229</v>
      </c>
      <c r="J25" s="6">
        <f t="shared" si="2"/>
        <v>523</v>
      </c>
      <c r="K25" s="6">
        <f t="shared" si="2"/>
        <v>349</v>
      </c>
      <c r="L25" s="6">
        <f>ROUND(AVERAGE(L3:L24),0)</f>
        <v>256</v>
      </c>
      <c r="M25" s="6">
        <f t="shared" ref="M25:U25" si="3">ROUND(AVERAGE(M3:M24),0)</f>
        <v>379</v>
      </c>
      <c r="N25" s="6">
        <f t="shared" si="3"/>
        <v>254</v>
      </c>
      <c r="O25" s="6">
        <f t="shared" si="3"/>
        <v>401</v>
      </c>
      <c r="P25" s="6">
        <f t="shared" si="3"/>
        <v>232</v>
      </c>
      <c r="Q25" s="6">
        <f t="shared" si="3"/>
        <v>251</v>
      </c>
      <c r="R25" s="6">
        <f t="shared" si="3"/>
        <v>330</v>
      </c>
      <c r="S25" s="6">
        <f t="shared" si="3"/>
        <v>226</v>
      </c>
      <c r="T25" s="6">
        <f t="shared" si="3"/>
        <v>37</v>
      </c>
      <c r="U25" s="6">
        <f t="shared" si="3"/>
        <v>37</v>
      </c>
    </row>
    <row r="26" spans="1:21" x14ac:dyDescent="0.25">
      <c r="A26" s="16" t="s">
        <v>36</v>
      </c>
      <c r="B26" s="13">
        <v>0</v>
      </c>
      <c r="C26" s="13">
        <v>288</v>
      </c>
      <c r="D26" s="13">
        <v>0</v>
      </c>
      <c r="E26" s="13">
        <v>192</v>
      </c>
      <c r="F26" s="13">
        <v>0</v>
      </c>
      <c r="G26" s="13">
        <v>96</v>
      </c>
      <c r="H26" s="13">
        <v>0</v>
      </c>
      <c r="I26" s="13">
        <v>192</v>
      </c>
      <c r="J26" s="13">
        <v>0</v>
      </c>
      <c r="K26" s="13">
        <v>192</v>
      </c>
      <c r="L26" s="13">
        <v>0</v>
      </c>
      <c r="M26" s="13">
        <v>288</v>
      </c>
      <c r="N26" s="13">
        <v>0</v>
      </c>
      <c r="O26" s="13">
        <v>288</v>
      </c>
      <c r="P26" s="13">
        <v>0</v>
      </c>
      <c r="Q26" s="13">
        <v>192</v>
      </c>
      <c r="R26" s="13">
        <v>0</v>
      </c>
      <c r="S26" s="13">
        <v>288</v>
      </c>
      <c r="T26" s="13">
        <v>0</v>
      </c>
      <c r="U26" s="13">
        <v>0</v>
      </c>
    </row>
    <row r="27" spans="1:21" x14ac:dyDescent="0.25">
      <c r="A27" s="16" t="s">
        <v>37</v>
      </c>
      <c r="B27" s="13">
        <v>0</v>
      </c>
      <c r="C27" s="13">
        <v>240</v>
      </c>
      <c r="D27" s="13">
        <v>0</v>
      </c>
      <c r="E27" s="13">
        <v>240</v>
      </c>
      <c r="F27" s="13">
        <v>0</v>
      </c>
      <c r="G27" s="13">
        <v>240</v>
      </c>
      <c r="H27" s="13">
        <v>0</v>
      </c>
      <c r="I27" s="13">
        <v>240</v>
      </c>
      <c r="J27" s="13">
        <v>0</v>
      </c>
      <c r="K27" s="13">
        <v>249</v>
      </c>
      <c r="L27" s="13">
        <v>0</v>
      </c>
      <c r="M27" s="13">
        <v>720</v>
      </c>
      <c r="N27" s="13">
        <v>0</v>
      </c>
      <c r="O27" s="13">
        <v>480</v>
      </c>
      <c r="P27" s="13">
        <v>0</v>
      </c>
      <c r="Q27" s="13">
        <v>240</v>
      </c>
      <c r="R27" s="13">
        <v>0</v>
      </c>
      <c r="S27" s="13">
        <v>240</v>
      </c>
      <c r="T27" s="13">
        <v>0</v>
      </c>
      <c r="U27" s="13">
        <v>0</v>
      </c>
    </row>
    <row r="28" spans="1:21" x14ac:dyDescent="0.25">
      <c r="A28" s="16" t="s">
        <v>38</v>
      </c>
      <c r="B28" s="13">
        <v>0</v>
      </c>
      <c r="C28" s="13">
        <v>200</v>
      </c>
      <c r="D28" s="13">
        <v>0</v>
      </c>
      <c r="E28" s="13">
        <v>0</v>
      </c>
      <c r="F28" s="13">
        <v>0</v>
      </c>
      <c r="G28" s="13">
        <v>50</v>
      </c>
      <c r="H28" s="13">
        <v>0</v>
      </c>
      <c r="I28" s="13">
        <v>150</v>
      </c>
      <c r="J28" s="13">
        <v>0</v>
      </c>
      <c r="K28" s="13">
        <v>100</v>
      </c>
      <c r="L28" s="13">
        <v>0</v>
      </c>
      <c r="M28" s="13">
        <v>150</v>
      </c>
      <c r="N28" s="13">
        <v>0</v>
      </c>
      <c r="O28" s="13">
        <v>0</v>
      </c>
      <c r="P28" s="13">
        <v>0</v>
      </c>
      <c r="Q28" s="13">
        <v>100</v>
      </c>
      <c r="R28" s="13">
        <v>0</v>
      </c>
      <c r="S28" s="13">
        <v>50</v>
      </c>
      <c r="T28" s="13">
        <v>0</v>
      </c>
      <c r="U28" s="13">
        <v>0</v>
      </c>
    </row>
    <row r="29" spans="1:21" ht="30" x14ac:dyDescent="0.25">
      <c r="A29" s="17" t="s">
        <v>39</v>
      </c>
      <c r="B29" s="13">
        <v>0</v>
      </c>
      <c r="C29" s="13">
        <v>728</v>
      </c>
      <c r="D29" s="13">
        <v>0</v>
      </c>
      <c r="E29" s="13">
        <v>432</v>
      </c>
      <c r="F29" s="13">
        <v>0</v>
      </c>
      <c r="G29" s="13">
        <v>386</v>
      </c>
      <c r="H29" s="13">
        <v>0</v>
      </c>
      <c r="I29" s="13">
        <v>582</v>
      </c>
      <c r="J29" s="13">
        <v>0</v>
      </c>
      <c r="K29" s="13">
        <v>532</v>
      </c>
      <c r="L29" s="13">
        <v>0</v>
      </c>
      <c r="M29" s="13">
        <v>1158</v>
      </c>
      <c r="N29" s="13">
        <v>0</v>
      </c>
      <c r="O29" s="13">
        <v>768</v>
      </c>
      <c r="P29" s="13">
        <v>0</v>
      </c>
      <c r="Q29" s="13">
        <v>532</v>
      </c>
      <c r="R29" s="13">
        <v>0</v>
      </c>
      <c r="S29" s="13">
        <v>578</v>
      </c>
      <c r="T29" s="13">
        <v>0</v>
      </c>
      <c r="U29" s="13">
        <v>0</v>
      </c>
    </row>
    <row r="30" spans="1:21" ht="18" customHeight="1" x14ac:dyDescent="0.25">
      <c r="A30" s="17" t="s">
        <v>42</v>
      </c>
      <c r="B30" s="13">
        <v>0</v>
      </c>
      <c r="C30" s="13">
        <v>130</v>
      </c>
      <c r="D30" s="13">
        <v>0</v>
      </c>
      <c r="E30" s="13">
        <v>27</v>
      </c>
      <c r="F30" s="13">
        <v>0</v>
      </c>
      <c r="G30" s="13">
        <v>78</v>
      </c>
      <c r="H30" s="13">
        <v>0</v>
      </c>
      <c r="I30" s="13">
        <v>72</v>
      </c>
      <c r="J30" s="13">
        <v>0</v>
      </c>
      <c r="K30" s="13">
        <v>64</v>
      </c>
      <c r="L30" s="13">
        <v>0</v>
      </c>
      <c r="M30" s="13">
        <v>135</v>
      </c>
      <c r="N30" s="13">
        <v>0</v>
      </c>
      <c r="O30" s="13">
        <v>97</v>
      </c>
      <c r="P30" s="13">
        <v>0</v>
      </c>
      <c r="Q30" s="13">
        <v>160</v>
      </c>
      <c r="R30" s="13">
        <v>0</v>
      </c>
      <c r="S30" s="13">
        <v>64</v>
      </c>
      <c r="T30" s="13">
        <v>0</v>
      </c>
      <c r="U30" s="13">
        <v>0</v>
      </c>
    </row>
    <row r="31" spans="1:21" ht="33.75" customHeight="1" x14ac:dyDescent="0.25">
      <c r="A31" s="17" t="s">
        <v>40</v>
      </c>
      <c r="B31" s="13">
        <v>0</v>
      </c>
      <c r="C31" s="13">
        <f>C30*12/2</f>
        <v>780</v>
      </c>
      <c r="D31" s="13">
        <v>0</v>
      </c>
      <c r="E31" s="13">
        <f>E30*12/2</f>
        <v>162</v>
      </c>
      <c r="F31" s="13">
        <v>0</v>
      </c>
      <c r="G31" s="13">
        <f>G30*12/2</f>
        <v>468</v>
      </c>
      <c r="H31" s="13">
        <v>0</v>
      </c>
      <c r="I31" s="13">
        <f>I30*12/2</f>
        <v>432</v>
      </c>
      <c r="J31" s="13">
        <v>0</v>
      </c>
      <c r="K31" s="13">
        <f>K30*12/2</f>
        <v>384</v>
      </c>
      <c r="L31" s="13">
        <v>0</v>
      </c>
      <c r="M31" s="13">
        <f xml:space="preserve"> 12*135/2</f>
        <v>810</v>
      </c>
      <c r="N31" s="13">
        <v>0</v>
      </c>
      <c r="O31" s="13">
        <f>O30*12/2</f>
        <v>582</v>
      </c>
      <c r="P31" s="13">
        <v>0</v>
      </c>
      <c r="Q31" s="13">
        <f>Q30*12/2</f>
        <v>960</v>
      </c>
      <c r="R31" s="13">
        <v>0</v>
      </c>
      <c r="S31" s="13">
        <f>S30*12/2</f>
        <v>384</v>
      </c>
      <c r="T31" s="13">
        <v>0</v>
      </c>
      <c r="U31" s="13">
        <v>0</v>
      </c>
    </row>
    <row r="32" spans="1:21" x14ac:dyDescent="0.25">
      <c r="A32" s="16" t="s">
        <v>35</v>
      </c>
      <c r="B32" s="13">
        <f t="shared" ref="B32:U32" si="4">SUM(B3:B24)</f>
        <v>6779</v>
      </c>
      <c r="C32" s="13">
        <f t="shared" si="4"/>
        <v>6681</v>
      </c>
      <c r="D32" s="13">
        <f t="shared" si="4"/>
        <v>5530</v>
      </c>
      <c r="E32" s="13">
        <f t="shared" si="4"/>
        <v>4840</v>
      </c>
      <c r="F32" s="13">
        <f t="shared" si="4"/>
        <v>5315</v>
      </c>
      <c r="G32" s="13">
        <f t="shared" si="4"/>
        <v>4965</v>
      </c>
      <c r="H32" s="13">
        <f t="shared" si="4"/>
        <v>4840</v>
      </c>
      <c r="I32" s="13">
        <f t="shared" si="4"/>
        <v>5030</v>
      </c>
      <c r="J32" s="13">
        <f t="shared" si="4"/>
        <v>11500</v>
      </c>
      <c r="K32" s="13">
        <f t="shared" si="4"/>
        <v>7680</v>
      </c>
      <c r="L32" s="13">
        <f t="shared" si="4"/>
        <v>5630</v>
      </c>
      <c r="M32" s="13">
        <f t="shared" si="4"/>
        <v>8335</v>
      </c>
      <c r="N32" s="13">
        <f t="shared" si="4"/>
        <v>5580</v>
      </c>
      <c r="O32" s="13">
        <f t="shared" si="4"/>
        <v>8825</v>
      </c>
      <c r="P32" s="13">
        <f t="shared" si="4"/>
        <v>5110</v>
      </c>
      <c r="Q32" s="13">
        <f t="shared" si="4"/>
        <v>5527</v>
      </c>
      <c r="R32" s="13">
        <f t="shared" si="4"/>
        <v>7270</v>
      </c>
      <c r="S32" s="13">
        <f t="shared" si="4"/>
        <v>4967</v>
      </c>
      <c r="T32" s="13">
        <f t="shared" si="4"/>
        <v>817</v>
      </c>
      <c r="U32" s="13">
        <f t="shared" si="4"/>
        <v>817</v>
      </c>
    </row>
    <row r="33" spans="1:21" x14ac:dyDescent="0.25">
      <c r="A33" s="18" t="s">
        <v>34</v>
      </c>
      <c r="B33" s="4">
        <v>5941</v>
      </c>
      <c r="C33" s="4">
        <v>6372</v>
      </c>
      <c r="D33" s="4">
        <v>5141</v>
      </c>
      <c r="E33" s="4">
        <v>4792</v>
      </c>
      <c r="F33" s="4">
        <v>5140</v>
      </c>
      <c r="G33" s="4">
        <v>4754</v>
      </c>
      <c r="H33" s="4">
        <v>4298</v>
      </c>
      <c r="I33" s="4">
        <v>5036</v>
      </c>
      <c r="J33" s="4">
        <v>11368</v>
      </c>
      <c r="K33" s="4">
        <v>7826</v>
      </c>
      <c r="L33" s="4">
        <v>5251</v>
      </c>
      <c r="M33" s="4">
        <v>8531</v>
      </c>
      <c r="N33" s="4">
        <v>5246</v>
      </c>
      <c r="O33" s="4">
        <v>9342</v>
      </c>
      <c r="P33" s="4">
        <v>4360</v>
      </c>
      <c r="Q33" s="4">
        <v>6555</v>
      </c>
      <c r="R33" s="4">
        <v>6737</v>
      </c>
      <c r="S33" s="4">
        <v>5456</v>
      </c>
      <c r="T33" s="13">
        <v>817</v>
      </c>
      <c r="U33" s="13">
        <v>817</v>
      </c>
    </row>
    <row r="34" spans="1:21" ht="27.75" customHeight="1" x14ac:dyDescent="0.25">
      <c r="A34" s="19" t="s">
        <v>43</v>
      </c>
      <c r="B34" s="4">
        <f>(B32-B33)</f>
        <v>838</v>
      </c>
      <c r="C34" s="4">
        <f>(C32+C31-C33)</f>
        <v>1089</v>
      </c>
      <c r="D34" s="4">
        <f>(D32-D33)</f>
        <v>389</v>
      </c>
      <c r="E34" s="4">
        <f>(E32+E31-E33)</f>
        <v>210</v>
      </c>
      <c r="F34" s="4">
        <f>(F32-F33)</f>
        <v>175</v>
      </c>
      <c r="G34" s="4">
        <f>(G32+G31-G33)</f>
        <v>679</v>
      </c>
      <c r="H34" s="4">
        <f>(H32-H33)</f>
        <v>542</v>
      </c>
      <c r="I34" s="4">
        <f>(I32+I31-I33)</f>
        <v>426</v>
      </c>
      <c r="J34" s="4">
        <f>(J32-J33)</f>
        <v>132</v>
      </c>
      <c r="K34" s="4">
        <f>(K32+K31-K33)</f>
        <v>238</v>
      </c>
      <c r="L34" s="4">
        <f>(L32-L33)</f>
        <v>379</v>
      </c>
      <c r="M34" s="4">
        <f>(M32+M31-M33)</f>
        <v>614</v>
      </c>
      <c r="N34" s="4">
        <f>(N32-N33)</f>
        <v>334</v>
      </c>
      <c r="O34" s="4">
        <f>(O32+O31-O33)</f>
        <v>65</v>
      </c>
      <c r="P34" s="4">
        <f>(P32-P33)</f>
        <v>750</v>
      </c>
      <c r="Q34" s="4">
        <f>(Q32+Q31-Q33)</f>
        <v>-68</v>
      </c>
      <c r="R34" s="4">
        <f>(R32-R33)</f>
        <v>533</v>
      </c>
      <c r="S34" s="4">
        <f>(S32+S31-S33)</f>
        <v>-105</v>
      </c>
      <c r="T34" s="13">
        <f>(T32-T33)</f>
        <v>0</v>
      </c>
      <c r="U34" s="13">
        <f>(U32-U33)</f>
        <v>0</v>
      </c>
    </row>
    <row r="35" spans="1:21" x14ac:dyDescent="0.25">
      <c r="A35" s="18" t="s">
        <v>41</v>
      </c>
      <c r="B35" s="4">
        <f>ROUND((B34 / B33) * 100, 2)</f>
        <v>14.11</v>
      </c>
      <c r="C35" s="4">
        <f>ROUND((C34 / C33) * 100, 2)</f>
        <v>17.09</v>
      </c>
      <c r="D35" s="4">
        <f t="shared" ref="D35:G35" si="5">ROUND((D34 / D33) * 100, 2)</f>
        <v>7.57</v>
      </c>
      <c r="E35" s="4">
        <f t="shared" si="5"/>
        <v>4.38</v>
      </c>
      <c r="F35" s="4">
        <f t="shared" si="5"/>
        <v>3.4</v>
      </c>
      <c r="G35" s="4">
        <f t="shared" si="5"/>
        <v>14.28</v>
      </c>
      <c r="H35" s="4">
        <f t="shared" ref="H35" si="6">ROUND((H34 / H33) * 100, 2)</f>
        <v>12.61</v>
      </c>
      <c r="I35" s="4">
        <f t="shared" ref="I35" si="7">ROUND((I34 / I33) * 100, 2)</f>
        <v>8.4600000000000009</v>
      </c>
      <c r="J35" s="4">
        <f t="shared" ref="J35" si="8">ROUND((J34 / J33) * 100, 2)</f>
        <v>1.1599999999999999</v>
      </c>
      <c r="K35" s="4">
        <f t="shared" ref="K35" si="9">ROUND((K34 / K33) * 100, 2)</f>
        <v>3.04</v>
      </c>
      <c r="L35" s="4">
        <f t="shared" ref="L35" si="10">ROUND((L34 / L33) * 100, 2)</f>
        <v>7.22</v>
      </c>
      <c r="M35" s="4">
        <f t="shared" ref="M35" si="11">ROUND((M34 / M33) * 100, 2)</f>
        <v>7.2</v>
      </c>
      <c r="N35" s="4">
        <f t="shared" ref="N35" si="12">ROUND((N34 / N33) * 100, 2)</f>
        <v>6.37</v>
      </c>
      <c r="O35" s="4">
        <f t="shared" ref="O35" si="13">ROUND((O34 / O33) * 100, 2)</f>
        <v>0.7</v>
      </c>
      <c r="P35" s="4">
        <f t="shared" ref="P35" si="14">ROUND((P34 / P33) * 100, 2)</f>
        <v>17.2</v>
      </c>
      <c r="Q35" s="4">
        <f t="shared" ref="Q35" si="15">ROUND((Q34 / Q33) * 100, 2)</f>
        <v>-1.04</v>
      </c>
      <c r="R35" s="4">
        <f>ROUND((R34 / R33) * 100, 2)</f>
        <v>7.91</v>
      </c>
      <c r="S35" s="4">
        <f>ROUND((S34 / S33) * 100, 2)</f>
        <v>-1.92</v>
      </c>
      <c r="T35" s="13">
        <f t="shared" ref="T35" si="16">ROUND((T34 / T33) * 100, 2)</f>
        <v>0</v>
      </c>
      <c r="U35" s="13">
        <f t="shared" ref="U35" si="17">ROUND((U34 / U33) * 100, 2)</f>
        <v>0</v>
      </c>
    </row>
  </sheetData>
  <mergeCells count="10">
    <mergeCell ref="T1:U1"/>
    <mergeCell ref="N1:O1"/>
    <mergeCell ref="P1:Q1"/>
    <mergeCell ref="R1:S1"/>
    <mergeCell ref="H1:I1"/>
    <mergeCell ref="B1:C1"/>
    <mergeCell ref="D1:E1"/>
    <mergeCell ref="F1:G1"/>
    <mergeCell ref="J1:K1"/>
    <mergeCell ref="L1:M1"/>
  </mergeCells>
  <pageMargins left="0.25" right="0.25" top="0.75" bottom="0.75" header="0.3" footer="0.3"/>
  <pageSetup paperSize="5" scale="8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D465-75BA-472C-9F22-C1BDEE3356C5}">
  <dimension ref="A1:U29"/>
  <sheetViews>
    <sheetView zoomScale="115" zoomScaleNormal="115" workbookViewId="0">
      <selection activeCell="K8" sqref="K8"/>
    </sheetView>
  </sheetViews>
  <sheetFormatPr defaultRowHeight="15" x14ac:dyDescent="0.25"/>
  <cols>
    <col min="1" max="1" width="20.28515625" customWidth="1"/>
  </cols>
  <sheetData>
    <row r="1" spans="1:9" x14ac:dyDescent="0.25">
      <c r="A1" s="1" t="s">
        <v>0</v>
      </c>
      <c r="B1" s="26" t="s">
        <v>15</v>
      </c>
      <c r="C1" s="27"/>
      <c r="D1" s="26" t="s">
        <v>16</v>
      </c>
      <c r="E1" s="27"/>
      <c r="F1" s="26" t="s">
        <v>17</v>
      </c>
      <c r="G1" s="27"/>
      <c r="H1" s="26" t="s">
        <v>18</v>
      </c>
      <c r="I1" s="27"/>
    </row>
    <row r="2" spans="1:9" x14ac:dyDescent="0.25">
      <c r="A2" s="1" t="s">
        <v>10</v>
      </c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H2" s="1" t="s">
        <v>11</v>
      </c>
      <c r="I2" s="1" t="s">
        <v>12</v>
      </c>
    </row>
    <row r="3" spans="1:9" x14ac:dyDescent="0.25">
      <c r="A3" s="21">
        <v>45383</v>
      </c>
      <c r="B3" s="2">
        <v>50</v>
      </c>
      <c r="C3" s="8">
        <v>100</v>
      </c>
      <c r="D3" s="2">
        <v>90</v>
      </c>
      <c r="E3" s="2">
        <v>110</v>
      </c>
      <c r="F3" s="2">
        <v>115</v>
      </c>
      <c r="G3" s="2">
        <v>120</v>
      </c>
      <c r="H3" s="2">
        <v>75</v>
      </c>
      <c r="I3" s="2">
        <v>140</v>
      </c>
    </row>
    <row r="4" spans="1:9" x14ac:dyDescent="0.25">
      <c r="A4" s="21">
        <v>45384</v>
      </c>
      <c r="B4" s="2">
        <v>50</v>
      </c>
      <c r="C4" s="8">
        <v>90</v>
      </c>
      <c r="D4" s="2">
        <v>90</v>
      </c>
      <c r="E4" s="2">
        <v>110</v>
      </c>
      <c r="F4" s="2">
        <v>120</v>
      </c>
      <c r="G4" s="2">
        <v>115</v>
      </c>
      <c r="H4" s="2">
        <v>75</v>
      </c>
      <c r="I4" s="2">
        <v>140</v>
      </c>
    </row>
    <row r="5" spans="1:9" x14ac:dyDescent="0.25">
      <c r="A5" s="21">
        <v>45385</v>
      </c>
      <c r="B5" s="2">
        <v>50</v>
      </c>
      <c r="C5" s="8">
        <v>90</v>
      </c>
      <c r="D5" s="2">
        <v>90</v>
      </c>
      <c r="E5" s="2">
        <v>100</v>
      </c>
      <c r="F5" s="2">
        <v>120</v>
      </c>
      <c r="G5" s="2">
        <v>120</v>
      </c>
      <c r="H5" s="2">
        <v>75</v>
      </c>
      <c r="I5" s="2">
        <v>140</v>
      </c>
    </row>
    <row r="6" spans="1:9" x14ac:dyDescent="0.25">
      <c r="A6" s="21">
        <v>45386</v>
      </c>
      <c r="B6" s="2">
        <v>50</v>
      </c>
      <c r="C6" s="2">
        <v>100</v>
      </c>
      <c r="D6" s="2">
        <v>95</v>
      </c>
      <c r="E6" s="2">
        <v>110</v>
      </c>
      <c r="F6" s="2">
        <v>120</v>
      </c>
      <c r="G6" s="2">
        <v>120</v>
      </c>
      <c r="H6" s="2">
        <v>100</v>
      </c>
      <c r="I6" s="2">
        <v>140</v>
      </c>
    </row>
    <row r="7" spans="1:9" x14ac:dyDescent="0.25">
      <c r="A7" s="21">
        <f t="shared" ref="A7:A17" si="0">A6+1</f>
        <v>45387</v>
      </c>
      <c r="B7" s="2">
        <v>50</v>
      </c>
      <c r="C7" s="2">
        <v>100</v>
      </c>
      <c r="D7" s="2">
        <v>90</v>
      </c>
      <c r="E7" s="2">
        <v>110</v>
      </c>
      <c r="F7" s="2">
        <v>115</v>
      </c>
      <c r="G7" s="2">
        <v>120</v>
      </c>
      <c r="H7" s="2">
        <v>75</v>
      </c>
      <c r="I7" s="2">
        <v>145</v>
      </c>
    </row>
    <row r="8" spans="1:9" x14ac:dyDescent="0.25">
      <c r="A8" s="21">
        <f>A7+3</f>
        <v>45390</v>
      </c>
      <c r="B8" s="10">
        <v>50</v>
      </c>
      <c r="C8" s="2">
        <v>90</v>
      </c>
      <c r="D8" s="2">
        <v>90</v>
      </c>
      <c r="E8" s="2">
        <v>100</v>
      </c>
      <c r="F8" s="2">
        <v>115</v>
      </c>
      <c r="G8" s="2">
        <v>115</v>
      </c>
      <c r="H8" s="2">
        <v>75</v>
      </c>
      <c r="I8" s="2">
        <v>140</v>
      </c>
    </row>
    <row r="9" spans="1:9" x14ac:dyDescent="0.25">
      <c r="A9" s="21">
        <f t="shared" si="0"/>
        <v>45391</v>
      </c>
      <c r="B9" s="10">
        <v>50</v>
      </c>
      <c r="C9" s="2">
        <v>100</v>
      </c>
      <c r="D9" s="2">
        <v>90</v>
      </c>
      <c r="E9" s="2">
        <v>110</v>
      </c>
      <c r="F9" s="2">
        <v>115</v>
      </c>
      <c r="G9" s="2">
        <v>120</v>
      </c>
      <c r="H9" s="2">
        <v>75</v>
      </c>
      <c r="I9" s="2">
        <v>140</v>
      </c>
    </row>
    <row r="10" spans="1:9" x14ac:dyDescent="0.25">
      <c r="A10" s="21">
        <f t="shared" si="0"/>
        <v>45392</v>
      </c>
      <c r="B10" s="2">
        <v>50</v>
      </c>
      <c r="C10" s="2">
        <v>90</v>
      </c>
      <c r="D10" s="2">
        <v>90</v>
      </c>
      <c r="E10" s="2">
        <v>100</v>
      </c>
      <c r="F10" s="2">
        <v>115</v>
      </c>
      <c r="G10" s="2">
        <v>120</v>
      </c>
      <c r="H10" s="2">
        <v>75</v>
      </c>
      <c r="I10" s="2">
        <v>140</v>
      </c>
    </row>
    <row r="11" spans="1:9" x14ac:dyDescent="0.25">
      <c r="A11" s="21">
        <f t="shared" si="0"/>
        <v>45393</v>
      </c>
      <c r="B11" s="2">
        <v>50</v>
      </c>
      <c r="C11" s="2">
        <v>90</v>
      </c>
      <c r="D11" s="2">
        <v>95</v>
      </c>
      <c r="E11" s="2">
        <v>110</v>
      </c>
      <c r="F11" s="2">
        <v>116</v>
      </c>
      <c r="G11" s="2">
        <v>120</v>
      </c>
      <c r="H11" s="2">
        <v>90</v>
      </c>
      <c r="I11" s="2">
        <v>140</v>
      </c>
    </row>
    <row r="12" spans="1:9" x14ac:dyDescent="0.25">
      <c r="A12" s="21">
        <f t="shared" si="0"/>
        <v>45394</v>
      </c>
      <c r="B12" s="2">
        <v>50</v>
      </c>
      <c r="C12" s="2">
        <v>100</v>
      </c>
      <c r="D12" s="2">
        <v>90</v>
      </c>
      <c r="E12" s="2">
        <v>110</v>
      </c>
      <c r="F12" s="2">
        <v>115</v>
      </c>
      <c r="G12" s="2">
        <v>120</v>
      </c>
      <c r="H12" s="2">
        <v>75</v>
      </c>
      <c r="I12" s="2">
        <v>140</v>
      </c>
    </row>
    <row r="13" spans="1:9" x14ac:dyDescent="0.25">
      <c r="A13" s="21">
        <f>A12+3</f>
        <v>45397</v>
      </c>
      <c r="B13" s="10">
        <v>50</v>
      </c>
      <c r="C13" s="2">
        <v>90</v>
      </c>
      <c r="D13" s="2">
        <v>90</v>
      </c>
      <c r="E13" s="2">
        <v>105</v>
      </c>
      <c r="F13" s="2">
        <v>115</v>
      </c>
      <c r="G13" s="2">
        <v>110</v>
      </c>
      <c r="H13" s="2">
        <v>75</v>
      </c>
      <c r="I13" s="2">
        <v>140</v>
      </c>
    </row>
    <row r="14" spans="1:9" x14ac:dyDescent="0.25">
      <c r="A14" s="21">
        <f t="shared" si="0"/>
        <v>45398</v>
      </c>
      <c r="B14" s="10">
        <v>50</v>
      </c>
      <c r="C14" s="2">
        <v>90</v>
      </c>
      <c r="D14" s="2">
        <v>80</v>
      </c>
      <c r="E14" s="2">
        <v>110</v>
      </c>
      <c r="F14" s="2">
        <v>115</v>
      </c>
      <c r="G14" s="2">
        <v>120</v>
      </c>
      <c r="H14" s="2">
        <v>75</v>
      </c>
      <c r="I14" s="2">
        <v>145</v>
      </c>
    </row>
    <row r="15" spans="1:9" x14ac:dyDescent="0.25">
      <c r="A15" s="21">
        <f t="shared" si="0"/>
        <v>45399</v>
      </c>
      <c r="B15" s="2">
        <v>50</v>
      </c>
      <c r="C15" s="2">
        <v>110</v>
      </c>
      <c r="D15" s="2">
        <v>90</v>
      </c>
      <c r="E15" s="2">
        <v>110</v>
      </c>
      <c r="F15" s="2">
        <v>120</v>
      </c>
      <c r="G15" s="2">
        <v>120</v>
      </c>
      <c r="H15" s="2">
        <v>75</v>
      </c>
      <c r="I15" s="2">
        <v>150</v>
      </c>
    </row>
    <row r="16" spans="1:9" x14ac:dyDescent="0.25">
      <c r="A16" s="21">
        <f t="shared" si="0"/>
        <v>45400</v>
      </c>
      <c r="B16" s="2">
        <v>50</v>
      </c>
      <c r="C16" s="2">
        <v>110</v>
      </c>
      <c r="D16" s="2">
        <v>95</v>
      </c>
      <c r="E16" s="2">
        <v>110</v>
      </c>
      <c r="F16" s="2">
        <v>120</v>
      </c>
      <c r="G16" s="2">
        <v>120</v>
      </c>
      <c r="H16" s="2">
        <v>100</v>
      </c>
      <c r="I16" s="2">
        <v>140</v>
      </c>
    </row>
    <row r="17" spans="1:21" x14ac:dyDescent="0.25">
      <c r="A17" s="21">
        <f t="shared" si="0"/>
        <v>45401</v>
      </c>
      <c r="B17" s="2">
        <v>50</v>
      </c>
      <c r="C17" s="2">
        <v>110</v>
      </c>
      <c r="D17" s="2">
        <v>85</v>
      </c>
      <c r="E17" s="2">
        <v>115</v>
      </c>
      <c r="F17" s="2">
        <v>115</v>
      </c>
      <c r="G17" s="2">
        <v>120</v>
      </c>
      <c r="H17" s="2">
        <v>75</v>
      </c>
      <c r="I17" s="2">
        <v>140</v>
      </c>
    </row>
    <row r="18" spans="1:21" x14ac:dyDescent="0.25">
      <c r="A18" s="21">
        <f>A17+3</f>
        <v>45404</v>
      </c>
      <c r="B18" s="2">
        <v>50</v>
      </c>
      <c r="C18" s="2">
        <v>90</v>
      </c>
      <c r="D18" s="2">
        <v>90</v>
      </c>
      <c r="E18" s="2">
        <v>110</v>
      </c>
      <c r="F18" s="2">
        <v>120</v>
      </c>
      <c r="G18" s="2">
        <v>120</v>
      </c>
      <c r="H18" s="2">
        <v>75</v>
      </c>
      <c r="I18" s="2">
        <v>145</v>
      </c>
    </row>
    <row r="19" spans="1:21" x14ac:dyDescent="0.25">
      <c r="A19" s="21">
        <f>A18+1</f>
        <v>45405</v>
      </c>
      <c r="B19" s="2">
        <v>50</v>
      </c>
      <c r="C19" s="2">
        <v>90</v>
      </c>
      <c r="D19" s="2">
        <v>90</v>
      </c>
      <c r="E19" s="2">
        <v>110</v>
      </c>
      <c r="F19" s="2">
        <v>115</v>
      </c>
      <c r="G19" s="2">
        <v>120</v>
      </c>
      <c r="H19" s="2">
        <v>75</v>
      </c>
      <c r="I19" s="2">
        <v>135</v>
      </c>
    </row>
    <row r="20" spans="1:21" x14ac:dyDescent="0.25">
      <c r="A20" s="21">
        <f t="shared" ref="A20:A22" si="1">A19+1</f>
        <v>45406</v>
      </c>
      <c r="B20" s="2">
        <v>50</v>
      </c>
      <c r="C20" s="2">
        <v>100</v>
      </c>
      <c r="D20" s="2">
        <v>90</v>
      </c>
      <c r="E20" s="2">
        <v>110</v>
      </c>
      <c r="F20" s="2">
        <v>120</v>
      </c>
      <c r="G20" s="2">
        <v>120</v>
      </c>
      <c r="H20" s="2">
        <v>75</v>
      </c>
      <c r="I20" s="2">
        <v>145</v>
      </c>
    </row>
    <row r="21" spans="1:21" x14ac:dyDescent="0.25">
      <c r="A21" s="21">
        <f t="shared" si="1"/>
        <v>45407</v>
      </c>
      <c r="B21" s="2">
        <v>50</v>
      </c>
      <c r="C21" s="2">
        <v>90</v>
      </c>
      <c r="D21" s="2">
        <v>90</v>
      </c>
      <c r="E21" s="2">
        <v>115</v>
      </c>
      <c r="F21" s="2">
        <v>120</v>
      </c>
      <c r="G21" s="2">
        <v>120</v>
      </c>
      <c r="H21" s="2">
        <v>75</v>
      </c>
      <c r="I21" s="2">
        <v>145</v>
      </c>
    </row>
    <row r="22" spans="1:21" x14ac:dyDescent="0.25">
      <c r="A22" s="21">
        <f t="shared" si="1"/>
        <v>45408</v>
      </c>
      <c r="B22" s="12">
        <v>50</v>
      </c>
      <c r="C22" s="12">
        <v>90</v>
      </c>
      <c r="D22" s="2">
        <v>90</v>
      </c>
      <c r="E22" s="2">
        <v>105</v>
      </c>
      <c r="F22" s="2">
        <v>125</v>
      </c>
      <c r="G22" s="2">
        <v>120</v>
      </c>
      <c r="H22" s="2">
        <v>75</v>
      </c>
      <c r="I22" s="2">
        <v>135</v>
      </c>
    </row>
    <row r="23" spans="1:21" x14ac:dyDescent="0.25">
      <c r="A23" s="21">
        <f>A22+3</f>
        <v>45411</v>
      </c>
      <c r="B23" s="2">
        <v>50</v>
      </c>
      <c r="C23" s="2">
        <v>100</v>
      </c>
      <c r="D23" s="2">
        <v>90</v>
      </c>
      <c r="E23" s="2">
        <v>110</v>
      </c>
      <c r="F23" s="2">
        <v>100</v>
      </c>
      <c r="G23" s="2">
        <v>120</v>
      </c>
      <c r="H23" s="2">
        <v>75</v>
      </c>
      <c r="I23" s="2">
        <v>150</v>
      </c>
    </row>
    <row r="24" spans="1:21" x14ac:dyDescent="0.25">
      <c r="A24" s="21">
        <f>A23+1</f>
        <v>45412</v>
      </c>
      <c r="B24" s="2">
        <v>50</v>
      </c>
      <c r="C24" s="2">
        <v>90</v>
      </c>
      <c r="D24" s="2">
        <v>90</v>
      </c>
      <c r="E24" s="2">
        <v>115</v>
      </c>
      <c r="F24" s="2">
        <v>100</v>
      </c>
      <c r="G24" s="2">
        <v>120</v>
      </c>
      <c r="H24" s="2">
        <v>75</v>
      </c>
      <c r="I24" s="2">
        <v>140</v>
      </c>
    </row>
    <row r="25" spans="1:21" x14ac:dyDescent="0.25">
      <c r="A25" s="24" t="s">
        <v>13</v>
      </c>
      <c r="B25" s="6">
        <f>ROUND(AVERAGE(B3:B23),0)</f>
        <v>50</v>
      </c>
      <c r="C25" s="6">
        <f t="shared" ref="C25:I25" si="2">ROUND(AVERAGE(C3:C23),0)</f>
        <v>96</v>
      </c>
      <c r="D25" s="6">
        <f t="shared" si="2"/>
        <v>90</v>
      </c>
      <c r="E25" s="6">
        <f t="shared" si="2"/>
        <v>109</v>
      </c>
      <c r="F25" s="6">
        <f t="shared" si="2"/>
        <v>117</v>
      </c>
      <c r="G25" s="6">
        <f t="shared" si="2"/>
        <v>119</v>
      </c>
      <c r="H25" s="6">
        <f t="shared" si="2"/>
        <v>78</v>
      </c>
      <c r="I25" s="6">
        <f t="shared" si="2"/>
        <v>142</v>
      </c>
    </row>
    <row r="26" spans="1:21" x14ac:dyDescent="0.25">
      <c r="A26" s="25" t="s">
        <v>33</v>
      </c>
      <c r="B26" s="4">
        <f>SUM(B3:B24)</f>
        <v>1100</v>
      </c>
      <c r="C26" s="4">
        <f t="shared" ref="C26:I26" si="3">SUM(C3:C24)</f>
        <v>2110</v>
      </c>
      <c r="D26" s="4">
        <f t="shared" si="3"/>
        <v>1980</v>
      </c>
      <c r="E26" s="4">
        <f t="shared" si="3"/>
        <v>2395</v>
      </c>
      <c r="F26" s="4">
        <f t="shared" si="3"/>
        <v>2551</v>
      </c>
      <c r="G26" s="4">
        <f t="shared" si="3"/>
        <v>2620</v>
      </c>
      <c r="H26" s="4">
        <f t="shared" si="3"/>
        <v>1715</v>
      </c>
      <c r="I26" s="4">
        <f t="shared" si="3"/>
        <v>3115</v>
      </c>
    </row>
    <row r="27" spans="1:21" x14ac:dyDescent="0.25">
      <c r="A27" s="25" t="s">
        <v>34</v>
      </c>
      <c r="B27" s="7">
        <v>665</v>
      </c>
      <c r="C27" s="7">
        <v>2590</v>
      </c>
      <c r="D27" s="4">
        <v>1939</v>
      </c>
      <c r="E27" s="4">
        <v>2449</v>
      </c>
      <c r="F27" s="7">
        <v>2323</v>
      </c>
      <c r="G27" s="7">
        <v>2743</v>
      </c>
      <c r="H27" s="7">
        <v>1680</v>
      </c>
      <c r="I27" s="7">
        <v>3418</v>
      </c>
    </row>
    <row r="28" spans="1:21" x14ac:dyDescent="0.25">
      <c r="A28" s="25" t="s">
        <v>14</v>
      </c>
      <c r="B28" s="11">
        <f t="shared" ref="B28:I28" si="4">(B26-B27)</f>
        <v>435</v>
      </c>
      <c r="C28" s="11">
        <f t="shared" si="4"/>
        <v>-480</v>
      </c>
      <c r="D28" s="4">
        <f t="shared" si="4"/>
        <v>41</v>
      </c>
      <c r="E28" s="4">
        <f t="shared" si="4"/>
        <v>-54</v>
      </c>
      <c r="F28" s="4">
        <f t="shared" si="4"/>
        <v>228</v>
      </c>
      <c r="G28" s="4">
        <f t="shared" si="4"/>
        <v>-123</v>
      </c>
      <c r="H28" s="4">
        <f t="shared" si="4"/>
        <v>35</v>
      </c>
      <c r="I28" s="4">
        <f t="shared" si="4"/>
        <v>-303</v>
      </c>
    </row>
    <row r="29" spans="1:21" x14ac:dyDescent="0.25">
      <c r="A29" s="18" t="s">
        <v>41</v>
      </c>
      <c r="B29" s="4">
        <f>ROUND((B28 / B27) * 100, 2)</f>
        <v>65.41</v>
      </c>
      <c r="C29" s="4">
        <f>ROUND((C28 / C27) * 100, 2)</f>
        <v>-18.53</v>
      </c>
      <c r="D29" s="4">
        <f t="shared" ref="D29:I29" si="5">ROUND((D28 / D27) * 100, 2)</f>
        <v>2.11</v>
      </c>
      <c r="E29" s="4">
        <f t="shared" si="5"/>
        <v>-2.2000000000000002</v>
      </c>
      <c r="F29" s="4">
        <f t="shared" si="5"/>
        <v>9.81</v>
      </c>
      <c r="G29" s="4">
        <f t="shared" si="5"/>
        <v>-4.4800000000000004</v>
      </c>
      <c r="H29" s="4">
        <f t="shared" si="5"/>
        <v>2.08</v>
      </c>
      <c r="I29" s="4">
        <f t="shared" si="5"/>
        <v>-8.86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</sheetData>
  <mergeCells count="4">
    <mergeCell ref="B1:C1"/>
    <mergeCell ref="D1:E1"/>
    <mergeCell ref="F1:G1"/>
    <mergeCell ref="H1:I1"/>
  </mergeCells>
  <pageMargins left="0.25" right="0.25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BFD6-0A6E-4014-8048-2311902ABC51}">
  <sheetPr>
    <pageSetUpPr fitToPage="1"/>
  </sheetPr>
  <dimension ref="A1:Q30"/>
  <sheetViews>
    <sheetView topLeftCell="A19" zoomScale="115" zoomScaleNormal="115" workbookViewId="0">
      <selection activeCell="I31" sqref="I31"/>
    </sheetView>
  </sheetViews>
  <sheetFormatPr defaultRowHeight="15" x14ac:dyDescent="0.25"/>
  <cols>
    <col min="1" max="1" width="20.85546875" bestFit="1" customWidth="1"/>
  </cols>
  <sheetData>
    <row r="1" spans="1:15" x14ac:dyDescent="0.25">
      <c r="A1" s="1" t="s">
        <v>0</v>
      </c>
      <c r="B1" s="26" t="s">
        <v>19</v>
      </c>
      <c r="C1" s="27"/>
      <c r="D1" s="26" t="s">
        <v>20</v>
      </c>
      <c r="E1" s="27"/>
      <c r="F1" s="26" t="s">
        <v>21</v>
      </c>
      <c r="G1" s="27"/>
      <c r="H1" s="26" t="s">
        <v>22</v>
      </c>
      <c r="I1" s="27"/>
      <c r="J1" s="26" t="s">
        <v>23</v>
      </c>
      <c r="K1" s="27"/>
      <c r="L1" s="26" t="s">
        <v>24</v>
      </c>
      <c r="M1" s="27"/>
      <c r="N1" s="26" t="s">
        <v>25</v>
      </c>
      <c r="O1" s="27"/>
    </row>
    <row r="2" spans="1:15" x14ac:dyDescent="0.25">
      <c r="A2" s="1" t="s">
        <v>10</v>
      </c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H2" s="1" t="s">
        <v>11</v>
      </c>
      <c r="I2" s="1" t="s">
        <v>12</v>
      </c>
      <c r="J2" s="1" t="s">
        <v>11</v>
      </c>
      <c r="K2" s="1" t="s">
        <v>12</v>
      </c>
      <c r="L2" s="1" t="s">
        <v>11</v>
      </c>
      <c r="M2" s="1" t="s">
        <v>12</v>
      </c>
      <c r="N2" s="1" t="s">
        <v>11</v>
      </c>
      <c r="O2" s="1" t="s">
        <v>12</v>
      </c>
    </row>
    <row r="3" spans="1:15" x14ac:dyDescent="0.25">
      <c r="A3" s="21">
        <v>45383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25">
      <c r="A4" s="21">
        <v>45384</v>
      </c>
      <c r="B4" s="10">
        <v>45</v>
      </c>
      <c r="C4" s="10">
        <v>120</v>
      </c>
      <c r="D4" s="2">
        <v>60</v>
      </c>
      <c r="E4" s="2">
        <v>102</v>
      </c>
      <c r="F4" s="10">
        <v>60</v>
      </c>
      <c r="G4" s="10">
        <v>180</v>
      </c>
      <c r="H4" s="2">
        <v>30</v>
      </c>
      <c r="I4" s="2">
        <v>76</v>
      </c>
      <c r="J4" s="2">
        <v>70</v>
      </c>
      <c r="K4" s="2">
        <v>85</v>
      </c>
      <c r="L4" s="2">
        <v>20</v>
      </c>
      <c r="M4" s="2">
        <v>110</v>
      </c>
      <c r="N4" s="10">
        <v>50</v>
      </c>
      <c r="O4" s="2">
        <v>87</v>
      </c>
    </row>
    <row r="5" spans="1:15" x14ac:dyDescent="0.25">
      <c r="A5" s="21">
        <v>45385</v>
      </c>
      <c r="B5" s="10">
        <v>45</v>
      </c>
      <c r="C5" s="2">
        <v>110</v>
      </c>
      <c r="D5" s="10">
        <v>50</v>
      </c>
      <c r="E5" s="10">
        <v>100</v>
      </c>
      <c r="F5" s="10">
        <v>50</v>
      </c>
      <c r="G5" s="2">
        <v>205</v>
      </c>
      <c r="H5" s="2">
        <v>30</v>
      </c>
      <c r="I5" s="2">
        <v>72</v>
      </c>
      <c r="J5" s="2">
        <v>70</v>
      </c>
      <c r="K5" s="2">
        <v>85</v>
      </c>
      <c r="L5" s="2">
        <v>15</v>
      </c>
      <c r="M5" s="2">
        <v>100</v>
      </c>
      <c r="N5" s="2">
        <v>50</v>
      </c>
      <c r="O5" s="2">
        <v>87</v>
      </c>
    </row>
    <row r="6" spans="1:15" x14ac:dyDescent="0.25">
      <c r="A6" s="21">
        <v>45386</v>
      </c>
      <c r="B6" s="2">
        <v>50</v>
      </c>
      <c r="C6" s="2">
        <v>115</v>
      </c>
      <c r="D6" s="2">
        <v>60</v>
      </c>
      <c r="E6" s="2">
        <v>105</v>
      </c>
      <c r="F6" s="10">
        <v>60</v>
      </c>
      <c r="G6" s="2">
        <v>175</v>
      </c>
      <c r="H6" s="2">
        <v>30</v>
      </c>
      <c r="I6" s="2">
        <v>85</v>
      </c>
      <c r="J6" s="2">
        <v>70</v>
      </c>
      <c r="K6" s="2">
        <v>80</v>
      </c>
      <c r="L6" s="2">
        <v>20</v>
      </c>
      <c r="M6" s="2">
        <v>95</v>
      </c>
      <c r="N6" s="2">
        <v>50</v>
      </c>
      <c r="O6" s="2">
        <v>85</v>
      </c>
    </row>
    <row r="7" spans="1:15" x14ac:dyDescent="0.25">
      <c r="A7" s="21">
        <f t="shared" ref="A7:A17" si="0">A6+1</f>
        <v>45387</v>
      </c>
      <c r="B7" s="2">
        <v>45</v>
      </c>
      <c r="C7" s="2">
        <v>120</v>
      </c>
      <c r="D7" s="2">
        <v>50</v>
      </c>
      <c r="E7" s="2">
        <v>102</v>
      </c>
      <c r="F7" s="2">
        <v>50</v>
      </c>
      <c r="G7" s="2">
        <v>180</v>
      </c>
      <c r="H7" s="2">
        <v>30</v>
      </c>
      <c r="I7" s="2">
        <v>77</v>
      </c>
      <c r="J7" s="2">
        <v>70</v>
      </c>
      <c r="K7" s="2">
        <v>80</v>
      </c>
      <c r="L7" s="2">
        <v>15</v>
      </c>
      <c r="M7" s="2">
        <v>90</v>
      </c>
      <c r="N7" s="2">
        <v>50</v>
      </c>
      <c r="O7" s="2">
        <v>95</v>
      </c>
    </row>
    <row r="8" spans="1:15" x14ac:dyDescent="0.25">
      <c r="A8" s="21">
        <f>A7+3</f>
        <v>45390</v>
      </c>
      <c r="B8" s="2">
        <v>45</v>
      </c>
      <c r="C8" s="2">
        <v>110</v>
      </c>
      <c r="D8" s="2">
        <v>45</v>
      </c>
      <c r="E8" s="10">
        <v>102</v>
      </c>
      <c r="F8" s="10">
        <v>50</v>
      </c>
      <c r="G8" s="2">
        <v>130</v>
      </c>
      <c r="H8" s="10">
        <v>30</v>
      </c>
      <c r="I8" s="10">
        <v>74</v>
      </c>
      <c r="J8" s="2">
        <v>70</v>
      </c>
      <c r="K8" s="2">
        <v>80</v>
      </c>
      <c r="L8" s="2">
        <v>15</v>
      </c>
      <c r="M8" s="10">
        <v>100</v>
      </c>
      <c r="N8" s="2">
        <v>50</v>
      </c>
      <c r="O8" s="2">
        <v>95</v>
      </c>
    </row>
    <row r="9" spans="1:15" x14ac:dyDescent="0.25">
      <c r="A9" s="21">
        <f t="shared" si="0"/>
        <v>45391</v>
      </c>
      <c r="B9" s="2">
        <v>45</v>
      </c>
      <c r="C9" s="2">
        <v>150</v>
      </c>
      <c r="D9" s="2">
        <v>50</v>
      </c>
      <c r="E9" s="10">
        <v>110</v>
      </c>
      <c r="F9" s="2">
        <v>60</v>
      </c>
      <c r="G9" s="2">
        <v>185</v>
      </c>
      <c r="H9" s="2">
        <v>30</v>
      </c>
      <c r="I9" s="2">
        <v>67</v>
      </c>
      <c r="J9" s="2">
        <v>70</v>
      </c>
      <c r="K9" s="2">
        <v>90</v>
      </c>
      <c r="L9" s="2">
        <v>20</v>
      </c>
      <c r="M9" s="2">
        <v>110</v>
      </c>
      <c r="N9" s="10">
        <v>50</v>
      </c>
      <c r="O9" s="10">
        <v>95</v>
      </c>
    </row>
    <row r="10" spans="1:15" x14ac:dyDescent="0.25">
      <c r="A10" s="21">
        <f t="shared" si="0"/>
        <v>45392</v>
      </c>
      <c r="B10" s="2">
        <v>40</v>
      </c>
      <c r="C10" s="2">
        <v>120</v>
      </c>
      <c r="D10" s="2">
        <v>40</v>
      </c>
      <c r="E10" s="2">
        <v>100</v>
      </c>
      <c r="F10" s="10">
        <v>50</v>
      </c>
      <c r="G10" s="2">
        <v>210</v>
      </c>
      <c r="H10" s="2">
        <v>30</v>
      </c>
      <c r="I10" s="2">
        <v>71</v>
      </c>
      <c r="J10" s="10">
        <v>70</v>
      </c>
      <c r="K10" s="2">
        <v>80</v>
      </c>
      <c r="L10" s="2">
        <v>15</v>
      </c>
      <c r="M10" s="10">
        <v>100</v>
      </c>
      <c r="N10" s="2">
        <v>50</v>
      </c>
      <c r="O10" s="2">
        <v>90</v>
      </c>
    </row>
    <row r="11" spans="1:15" x14ac:dyDescent="0.25">
      <c r="A11" s="21">
        <f t="shared" si="0"/>
        <v>45393</v>
      </c>
      <c r="B11" s="2">
        <v>40</v>
      </c>
      <c r="C11" s="10">
        <v>110</v>
      </c>
      <c r="D11" s="2">
        <v>50</v>
      </c>
      <c r="E11" s="2">
        <v>85</v>
      </c>
      <c r="F11" s="2">
        <v>60</v>
      </c>
      <c r="G11" s="2">
        <v>200</v>
      </c>
      <c r="H11" s="2">
        <v>30</v>
      </c>
      <c r="I11" s="2">
        <v>65</v>
      </c>
      <c r="J11" s="2">
        <v>70</v>
      </c>
      <c r="K11" s="2">
        <v>85</v>
      </c>
      <c r="L11" s="2">
        <v>20</v>
      </c>
      <c r="M11" s="2">
        <v>90</v>
      </c>
      <c r="N11" s="2">
        <v>60</v>
      </c>
      <c r="O11" s="2">
        <v>80</v>
      </c>
    </row>
    <row r="12" spans="1:15" x14ac:dyDescent="0.25">
      <c r="A12" s="21">
        <f t="shared" si="0"/>
        <v>45394</v>
      </c>
      <c r="B12" s="10">
        <v>45</v>
      </c>
      <c r="C12" s="10">
        <v>110</v>
      </c>
      <c r="D12" s="2">
        <v>50</v>
      </c>
      <c r="E12" s="2">
        <v>90</v>
      </c>
      <c r="F12" s="2">
        <v>50</v>
      </c>
      <c r="G12" s="2">
        <v>260</v>
      </c>
      <c r="H12" s="2">
        <v>30</v>
      </c>
      <c r="I12" s="2">
        <v>90</v>
      </c>
      <c r="J12" s="2">
        <v>70</v>
      </c>
      <c r="K12" s="2">
        <v>85</v>
      </c>
      <c r="L12" s="2">
        <v>15</v>
      </c>
      <c r="M12" s="2">
        <v>110</v>
      </c>
      <c r="N12" s="2">
        <v>50</v>
      </c>
      <c r="O12" s="2">
        <v>90</v>
      </c>
    </row>
    <row r="13" spans="1:15" x14ac:dyDescent="0.25">
      <c r="A13" s="21">
        <f>A12+3</f>
        <v>45397</v>
      </c>
      <c r="B13" s="10">
        <v>45</v>
      </c>
      <c r="C13" s="10">
        <v>120</v>
      </c>
      <c r="D13" s="2">
        <v>55</v>
      </c>
      <c r="E13" s="10">
        <v>100</v>
      </c>
      <c r="F13" s="10">
        <v>50</v>
      </c>
      <c r="G13" s="10">
        <v>185</v>
      </c>
      <c r="H13" s="2">
        <v>30</v>
      </c>
      <c r="I13" s="2">
        <v>90</v>
      </c>
      <c r="J13" s="2">
        <v>70</v>
      </c>
      <c r="K13" s="2">
        <v>90</v>
      </c>
      <c r="L13" s="2">
        <v>20</v>
      </c>
      <c r="M13" s="2">
        <v>100</v>
      </c>
      <c r="N13" s="2">
        <v>50</v>
      </c>
      <c r="O13" s="10">
        <v>95</v>
      </c>
    </row>
    <row r="14" spans="1:15" x14ac:dyDescent="0.25">
      <c r="A14" s="21">
        <f t="shared" si="0"/>
        <v>45398</v>
      </c>
      <c r="B14" s="2">
        <v>40</v>
      </c>
      <c r="C14" s="10">
        <v>110</v>
      </c>
      <c r="D14" s="2">
        <v>80</v>
      </c>
      <c r="E14" s="2">
        <v>100</v>
      </c>
      <c r="F14" s="2">
        <v>75</v>
      </c>
      <c r="G14" s="2">
        <v>200</v>
      </c>
      <c r="H14" s="2">
        <v>30</v>
      </c>
      <c r="I14" s="2">
        <v>90</v>
      </c>
      <c r="J14" s="2">
        <v>70</v>
      </c>
      <c r="K14" s="2">
        <v>80</v>
      </c>
      <c r="L14" s="2">
        <v>20</v>
      </c>
      <c r="M14" s="2">
        <v>105</v>
      </c>
      <c r="N14" s="2">
        <v>50</v>
      </c>
      <c r="O14" s="2">
        <v>90</v>
      </c>
    </row>
    <row r="15" spans="1:15" x14ac:dyDescent="0.25">
      <c r="A15" s="21">
        <f t="shared" si="0"/>
        <v>45399</v>
      </c>
      <c r="B15" s="2">
        <v>45</v>
      </c>
      <c r="C15" s="2">
        <v>110</v>
      </c>
      <c r="D15" s="2">
        <v>60</v>
      </c>
      <c r="E15" s="2">
        <v>87</v>
      </c>
      <c r="F15" s="2">
        <v>50</v>
      </c>
      <c r="G15" s="2">
        <v>190</v>
      </c>
      <c r="H15" s="2">
        <v>30</v>
      </c>
      <c r="I15" s="2">
        <v>76</v>
      </c>
      <c r="J15" s="2">
        <v>70</v>
      </c>
      <c r="K15" s="2">
        <v>80</v>
      </c>
      <c r="L15" s="2">
        <v>20</v>
      </c>
      <c r="M15" s="2">
        <v>100</v>
      </c>
      <c r="N15" s="2">
        <v>60</v>
      </c>
      <c r="O15" s="2">
        <v>85</v>
      </c>
    </row>
    <row r="16" spans="1:15" x14ac:dyDescent="0.25">
      <c r="A16" s="21">
        <f t="shared" si="0"/>
        <v>45400</v>
      </c>
      <c r="B16" s="2">
        <v>45</v>
      </c>
      <c r="C16" s="2">
        <v>130</v>
      </c>
      <c r="D16" s="2">
        <v>60</v>
      </c>
      <c r="E16" s="2">
        <v>125</v>
      </c>
      <c r="F16" s="2">
        <v>75</v>
      </c>
      <c r="G16" s="2">
        <v>210</v>
      </c>
      <c r="H16" s="2">
        <v>30</v>
      </c>
      <c r="I16" s="2">
        <v>89</v>
      </c>
      <c r="J16" s="10">
        <v>65</v>
      </c>
      <c r="K16" s="2">
        <v>90</v>
      </c>
      <c r="L16" s="2">
        <v>20</v>
      </c>
      <c r="M16" s="2">
        <v>110</v>
      </c>
      <c r="N16" s="2">
        <v>60</v>
      </c>
      <c r="O16" s="2">
        <v>95</v>
      </c>
    </row>
    <row r="17" spans="1:17" x14ac:dyDescent="0.25">
      <c r="A17" s="21">
        <f t="shared" si="0"/>
        <v>45401</v>
      </c>
      <c r="B17" s="2">
        <v>40</v>
      </c>
      <c r="C17" s="10">
        <v>105</v>
      </c>
      <c r="D17" s="2">
        <v>55</v>
      </c>
      <c r="E17" s="2">
        <v>101</v>
      </c>
      <c r="F17" s="2">
        <v>50</v>
      </c>
      <c r="G17" s="10">
        <v>198</v>
      </c>
      <c r="H17" s="2">
        <v>0</v>
      </c>
      <c r="I17" s="2">
        <v>66</v>
      </c>
      <c r="J17" s="2">
        <v>70</v>
      </c>
      <c r="K17" s="2">
        <v>85</v>
      </c>
      <c r="L17" s="2">
        <v>15</v>
      </c>
      <c r="M17" s="2">
        <v>100</v>
      </c>
      <c r="N17" s="2">
        <v>50</v>
      </c>
      <c r="O17" s="10">
        <v>65</v>
      </c>
    </row>
    <row r="18" spans="1:17" x14ac:dyDescent="0.25">
      <c r="A18" s="21">
        <f>A17+3</f>
        <v>45404</v>
      </c>
      <c r="B18" s="2">
        <v>40</v>
      </c>
      <c r="C18" s="2">
        <v>100</v>
      </c>
      <c r="D18" s="2">
        <v>45</v>
      </c>
      <c r="E18" s="2">
        <v>85</v>
      </c>
      <c r="F18" s="10">
        <v>50</v>
      </c>
      <c r="G18" s="2">
        <v>125</v>
      </c>
      <c r="H18" s="2">
        <v>45</v>
      </c>
      <c r="I18" s="2">
        <v>65</v>
      </c>
      <c r="J18" s="2">
        <v>70</v>
      </c>
      <c r="K18" s="2">
        <v>70</v>
      </c>
      <c r="L18" s="2">
        <v>20</v>
      </c>
      <c r="M18" s="2">
        <v>100</v>
      </c>
      <c r="N18" s="2">
        <v>50</v>
      </c>
      <c r="O18" s="2">
        <v>80</v>
      </c>
    </row>
    <row r="19" spans="1:17" x14ac:dyDescent="0.25">
      <c r="A19" s="21">
        <f>A18+1</f>
        <v>45405</v>
      </c>
      <c r="B19" s="2">
        <v>50</v>
      </c>
      <c r="C19" s="2">
        <v>100</v>
      </c>
      <c r="D19" s="2">
        <v>45</v>
      </c>
      <c r="E19" s="2">
        <v>90</v>
      </c>
      <c r="F19" s="2">
        <v>90</v>
      </c>
      <c r="G19" s="2">
        <v>153</v>
      </c>
      <c r="H19" s="2">
        <v>40</v>
      </c>
      <c r="I19" s="2">
        <v>65</v>
      </c>
      <c r="J19" s="2">
        <v>70</v>
      </c>
      <c r="K19" s="2">
        <v>80</v>
      </c>
      <c r="L19" s="2">
        <v>20</v>
      </c>
      <c r="M19" s="2">
        <v>90</v>
      </c>
      <c r="N19" s="10">
        <v>70</v>
      </c>
      <c r="O19" s="2">
        <v>90</v>
      </c>
    </row>
    <row r="20" spans="1:17" x14ac:dyDescent="0.25">
      <c r="A20" s="21">
        <f t="shared" ref="A20:A22" si="1">A19+1</f>
        <v>45406</v>
      </c>
      <c r="B20" s="2">
        <v>45</v>
      </c>
      <c r="C20" s="2">
        <v>130</v>
      </c>
      <c r="D20" s="2">
        <v>50</v>
      </c>
      <c r="E20" s="2">
        <v>120</v>
      </c>
      <c r="F20" s="2">
        <v>50</v>
      </c>
      <c r="G20" s="2">
        <v>325</v>
      </c>
      <c r="H20" s="2">
        <v>40</v>
      </c>
      <c r="I20" s="2">
        <v>100</v>
      </c>
      <c r="J20" s="2">
        <v>70</v>
      </c>
      <c r="K20" s="2">
        <v>100</v>
      </c>
      <c r="L20" s="2">
        <v>15</v>
      </c>
      <c r="M20" s="2">
        <v>110</v>
      </c>
      <c r="N20" s="10">
        <v>50</v>
      </c>
      <c r="O20" s="2">
        <v>100</v>
      </c>
    </row>
    <row r="21" spans="1:17" x14ac:dyDescent="0.25">
      <c r="A21" s="21">
        <f t="shared" si="1"/>
        <v>45407</v>
      </c>
      <c r="B21" s="2">
        <v>45</v>
      </c>
      <c r="C21" s="2">
        <v>110</v>
      </c>
      <c r="D21" s="2">
        <v>50</v>
      </c>
      <c r="E21" s="2">
        <v>92</v>
      </c>
      <c r="F21" s="2">
        <v>100</v>
      </c>
      <c r="G21" s="2">
        <v>175</v>
      </c>
      <c r="H21" s="2">
        <v>40</v>
      </c>
      <c r="I21" s="2">
        <v>70</v>
      </c>
      <c r="J21" s="2">
        <v>70</v>
      </c>
      <c r="K21" s="2">
        <v>90</v>
      </c>
      <c r="L21" s="2">
        <v>20</v>
      </c>
      <c r="M21" s="2">
        <v>100</v>
      </c>
      <c r="N21" s="2">
        <v>70</v>
      </c>
      <c r="O21" s="2">
        <v>82</v>
      </c>
    </row>
    <row r="22" spans="1:17" x14ac:dyDescent="0.25">
      <c r="A22" s="21">
        <f t="shared" si="1"/>
        <v>45408</v>
      </c>
      <c r="B22" s="2">
        <v>45</v>
      </c>
      <c r="C22" s="2">
        <v>110</v>
      </c>
      <c r="D22" s="2">
        <v>50</v>
      </c>
      <c r="E22" s="10">
        <v>100</v>
      </c>
      <c r="F22" s="2">
        <v>50</v>
      </c>
      <c r="G22" s="2">
        <v>205</v>
      </c>
      <c r="H22" s="2">
        <v>40</v>
      </c>
      <c r="I22" s="2">
        <v>67</v>
      </c>
      <c r="J22" s="2">
        <v>70</v>
      </c>
      <c r="K22" s="2">
        <v>70</v>
      </c>
      <c r="L22" s="2">
        <v>20</v>
      </c>
      <c r="M22" s="2">
        <v>80</v>
      </c>
      <c r="N22" s="2">
        <v>60</v>
      </c>
      <c r="O22" s="10">
        <v>150</v>
      </c>
    </row>
    <row r="23" spans="1:17" x14ac:dyDescent="0.25">
      <c r="A23" s="21">
        <f>A22+3</f>
        <v>45411</v>
      </c>
      <c r="B23" s="10">
        <v>45</v>
      </c>
      <c r="C23" s="2">
        <v>110</v>
      </c>
      <c r="D23" s="2">
        <v>50</v>
      </c>
      <c r="E23" s="2">
        <v>105</v>
      </c>
      <c r="F23" s="2">
        <v>50</v>
      </c>
      <c r="G23" s="2">
        <v>225</v>
      </c>
      <c r="H23" s="2">
        <v>25</v>
      </c>
      <c r="I23" s="2">
        <v>85</v>
      </c>
      <c r="J23" s="2">
        <v>70</v>
      </c>
      <c r="K23" s="2">
        <v>90</v>
      </c>
      <c r="L23" s="2">
        <v>20</v>
      </c>
      <c r="M23" s="2">
        <v>100</v>
      </c>
      <c r="N23" s="2">
        <v>50</v>
      </c>
      <c r="O23" s="2">
        <v>90</v>
      </c>
    </row>
    <row r="24" spans="1:17" x14ac:dyDescent="0.25">
      <c r="A24" s="21">
        <f>A23+1</f>
        <v>45412</v>
      </c>
      <c r="B24" s="2">
        <v>45</v>
      </c>
      <c r="C24" s="2">
        <v>120</v>
      </c>
      <c r="D24" s="2">
        <v>50</v>
      </c>
      <c r="E24" s="2">
        <v>115</v>
      </c>
      <c r="F24" s="2">
        <v>100</v>
      </c>
      <c r="G24" s="2">
        <v>190</v>
      </c>
      <c r="H24" s="2">
        <v>25</v>
      </c>
      <c r="I24" s="2">
        <v>97</v>
      </c>
      <c r="J24" s="2">
        <v>70</v>
      </c>
      <c r="K24" s="2">
        <v>95</v>
      </c>
      <c r="L24" s="2">
        <v>20</v>
      </c>
      <c r="M24" s="2">
        <v>100</v>
      </c>
      <c r="N24" s="2">
        <v>70</v>
      </c>
      <c r="O24" s="2">
        <v>97</v>
      </c>
    </row>
    <row r="25" spans="1:17" x14ac:dyDescent="0.25">
      <c r="A25" s="24" t="s">
        <v>13</v>
      </c>
      <c r="B25" s="6">
        <f>ROUND(AVERAGE(B3:B24),0)</f>
        <v>42</v>
      </c>
      <c r="C25" s="6">
        <f t="shared" ref="C25:O25" si="2">ROUND(AVERAGE(C3:C24),0)</f>
        <v>110</v>
      </c>
      <c r="D25" s="6">
        <f t="shared" si="2"/>
        <v>50</v>
      </c>
      <c r="E25" s="6">
        <f t="shared" si="2"/>
        <v>96</v>
      </c>
      <c r="F25" s="6">
        <f t="shared" si="2"/>
        <v>58</v>
      </c>
      <c r="G25" s="6">
        <f t="shared" si="2"/>
        <v>187</v>
      </c>
      <c r="H25" s="6">
        <f t="shared" si="2"/>
        <v>29</v>
      </c>
      <c r="I25" s="6">
        <f t="shared" si="2"/>
        <v>74</v>
      </c>
      <c r="J25" s="6">
        <f t="shared" si="2"/>
        <v>67</v>
      </c>
      <c r="K25" s="6">
        <f t="shared" si="2"/>
        <v>80</v>
      </c>
      <c r="L25" s="6">
        <f t="shared" si="2"/>
        <v>18</v>
      </c>
      <c r="M25" s="6">
        <f t="shared" si="2"/>
        <v>95</v>
      </c>
      <c r="N25" s="6">
        <f>ROUND(AVERAGE(N3:N24),0)</f>
        <v>52</v>
      </c>
      <c r="O25" s="6">
        <f t="shared" si="2"/>
        <v>87</v>
      </c>
    </row>
    <row r="26" spans="1:17" x14ac:dyDescent="0.25">
      <c r="A26" s="25" t="s">
        <v>33</v>
      </c>
      <c r="B26" s="4">
        <f>SUM(B3:B24)</f>
        <v>930</v>
      </c>
      <c r="C26" s="4">
        <f t="shared" ref="C26:O26" si="3">SUM(C3:C24)</f>
        <v>2420</v>
      </c>
      <c r="D26" s="4">
        <f t="shared" si="3"/>
        <v>1105</v>
      </c>
      <c r="E26" s="4">
        <f t="shared" si="3"/>
        <v>2116</v>
      </c>
      <c r="F26" s="4">
        <f t="shared" si="3"/>
        <v>1280</v>
      </c>
      <c r="G26" s="4">
        <f t="shared" si="3"/>
        <v>4106</v>
      </c>
      <c r="H26" s="4">
        <f t="shared" si="3"/>
        <v>645</v>
      </c>
      <c r="I26" s="4">
        <f t="shared" si="3"/>
        <v>1637</v>
      </c>
      <c r="J26" s="4">
        <f t="shared" si="3"/>
        <v>1465</v>
      </c>
      <c r="K26" s="4">
        <f t="shared" si="3"/>
        <v>1770</v>
      </c>
      <c r="L26" s="4">
        <f t="shared" si="3"/>
        <v>385</v>
      </c>
      <c r="M26" s="4">
        <f t="shared" si="3"/>
        <v>2100</v>
      </c>
      <c r="N26" s="4">
        <f t="shared" si="3"/>
        <v>1150</v>
      </c>
      <c r="O26" s="4">
        <f t="shared" si="3"/>
        <v>1923</v>
      </c>
    </row>
    <row r="27" spans="1:17" x14ac:dyDescent="0.25">
      <c r="A27" s="25" t="s">
        <v>34</v>
      </c>
      <c r="B27" s="4">
        <v>783</v>
      </c>
      <c r="C27" s="4">
        <v>2077</v>
      </c>
      <c r="D27" s="4">
        <v>1093</v>
      </c>
      <c r="E27" s="4">
        <v>1783</v>
      </c>
      <c r="F27" s="4">
        <v>780</v>
      </c>
      <c r="G27" s="4">
        <v>3698</v>
      </c>
      <c r="H27" s="4">
        <v>604</v>
      </c>
      <c r="I27" s="4">
        <v>1488</v>
      </c>
      <c r="J27" s="4">
        <v>1608</v>
      </c>
      <c r="K27" s="4">
        <v>1764</v>
      </c>
      <c r="L27" s="4">
        <v>371</v>
      </c>
      <c r="M27" s="4">
        <v>1857</v>
      </c>
      <c r="N27" s="4">
        <v>954</v>
      </c>
      <c r="O27" s="4">
        <v>1654</v>
      </c>
    </row>
    <row r="28" spans="1:17" x14ac:dyDescent="0.25">
      <c r="A28" s="25" t="s">
        <v>14</v>
      </c>
      <c r="B28" s="4">
        <f t="shared" ref="B28:E28" si="4">(B26-B27)</f>
        <v>147</v>
      </c>
      <c r="C28" s="4">
        <f t="shared" si="4"/>
        <v>343</v>
      </c>
      <c r="D28" s="4">
        <f>(D26-D27)</f>
        <v>12</v>
      </c>
      <c r="E28" s="4">
        <f t="shared" si="4"/>
        <v>333</v>
      </c>
      <c r="F28" s="11">
        <f t="shared" ref="F28:K28" si="5">(F26-F27)</f>
        <v>500</v>
      </c>
      <c r="G28" s="11">
        <f t="shared" si="5"/>
        <v>408</v>
      </c>
      <c r="H28" s="4">
        <f t="shared" si="5"/>
        <v>41</v>
      </c>
      <c r="I28" s="4">
        <f t="shared" si="5"/>
        <v>149</v>
      </c>
      <c r="J28" s="4">
        <f t="shared" ref="J28:O28" si="6">(J26-J27)</f>
        <v>-143</v>
      </c>
      <c r="K28" s="4">
        <f t="shared" si="5"/>
        <v>6</v>
      </c>
      <c r="L28" s="4">
        <f t="shared" si="6"/>
        <v>14</v>
      </c>
      <c r="M28" s="4">
        <f t="shared" si="6"/>
        <v>243</v>
      </c>
      <c r="N28" s="4">
        <f t="shared" si="6"/>
        <v>196</v>
      </c>
      <c r="O28" s="4">
        <f t="shared" si="6"/>
        <v>269</v>
      </c>
    </row>
    <row r="29" spans="1:17" x14ac:dyDescent="0.25">
      <c r="A29" s="18" t="s">
        <v>41</v>
      </c>
      <c r="B29" s="4">
        <f>ROUND((B28 / B27) * 100, 2)</f>
        <v>18.77</v>
      </c>
      <c r="C29" s="4">
        <f>ROUND((C28 / C27) * 100, 2)</f>
        <v>16.510000000000002</v>
      </c>
      <c r="D29" s="4">
        <f t="shared" ref="D29:N29" si="7">ROUND((D28 / D27) * 100, 2)</f>
        <v>1.1000000000000001</v>
      </c>
      <c r="E29" s="4">
        <f t="shared" si="7"/>
        <v>18.68</v>
      </c>
      <c r="F29" s="4">
        <f t="shared" si="7"/>
        <v>64.099999999999994</v>
      </c>
      <c r="G29" s="4">
        <f t="shared" si="7"/>
        <v>11.03</v>
      </c>
      <c r="H29" s="4">
        <f t="shared" si="7"/>
        <v>6.79</v>
      </c>
      <c r="I29" s="4">
        <f t="shared" si="7"/>
        <v>10.01</v>
      </c>
      <c r="J29" s="4">
        <f t="shared" si="7"/>
        <v>-8.89</v>
      </c>
      <c r="K29" s="4">
        <f t="shared" si="7"/>
        <v>0.34</v>
      </c>
      <c r="L29" s="4">
        <f t="shared" si="7"/>
        <v>3.77</v>
      </c>
      <c r="M29" s="4">
        <f t="shared" si="7"/>
        <v>13.09</v>
      </c>
      <c r="N29" s="4">
        <f t="shared" si="7"/>
        <v>20.55</v>
      </c>
      <c r="O29" s="4">
        <f>ROUND((O28 / O27) * 100, 2)</f>
        <v>16.260000000000002</v>
      </c>
      <c r="P29" s="20"/>
    </row>
    <row r="30" spans="1:17" x14ac:dyDescent="0.25">
      <c r="Q30" t="s">
        <v>27</v>
      </c>
    </row>
  </sheetData>
  <mergeCells count="7">
    <mergeCell ref="L1:M1"/>
    <mergeCell ref="N1:O1"/>
    <mergeCell ref="B1:C1"/>
    <mergeCell ref="D1:E1"/>
    <mergeCell ref="F1:G1"/>
    <mergeCell ref="H1:I1"/>
    <mergeCell ref="J1:K1"/>
  </mergeCells>
  <pageMargins left="0.25" right="0.25" top="0.75" bottom="0.75" header="0.3" footer="0.3"/>
  <pageSetup paperSize="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D41C-9614-467A-809E-DA5604740919}">
  <dimension ref="A1:F32"/>
  <sheetViews>
    <sheetView topLeftCell="A16" zoomScale="115" zoomScaleNormal="115" workbookViewId="0">
      <selection activeCell="G23" sqref="G23"/>
    </sheetView>
  </sheetViews>
  <sheetFormatPr defaultRowHeight="15" x14ac:dyDescent="0.25"/>
  <cols>
    <col min="1" max="1" width="20" customWidth="1"/>
  </cols>
  <sheetData>
    <row r="1" spans="1:3" x14ac:dyDescent="0.25">
      <c r="A1" s="1" t="s">
        <v>0</v>
      </c>
      <c r="B1" s="26" t="s">
        <v>28</v>
      </c>
      <c r="C1" s="27"/>
    </row>
    <row r="2" spans="1:3" x14ac:dyDescent="0.25">
      <c r="A2" s="1" t="s">
        <v>10</v>
      </c>
      <c r="B2" s="1" t="s">
        <v>11</v>
      </c>
      <c r="C2" s="1" t="s">
        <v>12</v>
      </c>
    </row>
    <row r="3" spans="1:3" x14ac:dyDescent="0.25">
      <c r="A3" s="21">
        <v>45383</v>
      </c>
      <c r="B3" s="2">
        <v>0</v>
      </c>
      <c r="C3" s="2">
        <v>0</v>
      </c>
    </row>
    <row r="4" spans="1:3" x14ac:dyDescent="0.25">
      <c r="A4" s="21">
        <v>45384</v>
      </c>
      <c r="B4" s="10">
        <v>60</v>
      </c>
      <c r="C4" s="2">
        <v>220</v>
      </c>
    </row>
    <row r="5" spans="1:3" x14ac:dyDescent="0.25">
      <c r="A5" s="21">
        <v>45385</v>
      </c>
      <c r="B5" s="2">
        <v>50</v>
      </c>
      <c r="C5" s="2">
        <v>200</v>
      </c>
    </row>
    <row r="6" spans="1:3" x14ac:dyDescent="0.25">
      <c r="A6" s="21">
        <v>45386</v>
      </c>
      <c r="B6" s="2">
        <v>40</v>
      </c>
      <c r="C6" s="2">
        <v>220</v>
      </c>
    </row>
    <row r="7" spans="1:3" x14ac:dyDescent="0.25">
      <c r="A7" s="21">
        <f t="shared" ref="A7:A17" si="0">A6+1</f>
        <v>45387</v>
      </c>
      <c r="B7" s="10">
        <v>50</v>
      </c>
      <c r="C7" s="2">
        <v>220</v>
      </c>
    </row>
    <row r="8" spans="1:3" x14ac:dyDescent="0.25">
      <c r="A8" s="21">
        <f>A7+3</f>
        <v>45390</v>
      </c>
      <c r="B8" s="2">
        <v>50</v>
      </c>
      <c r="C8" s="8">
        <v>220</v>
      </c>
    </row>
    <row r="9" spans="1:3" x14ac:dyDescent="0.25">
      <c r="A9" s="21">
        <f t="shared" si="0"/>
        <v>45391</v>
      </c>
      <c r="B9" s="2">
        <v>60</v>
      </c>
      <c r="C9" s="2">
        <v>220</v>
      </c>
    </row>
    <row r="10" spans="1:3" x14ac:dyDescent="0.25">
      <c r="A10" s="21">
        <f t="shared" si="0"/>
        <v>45392</v>
      </c>
      <c r="B10" s="10">
        <v>50</v>
      </c>
      <c r="C10" s="2">
        <v>200</v>
      </c>
    </row>
    <row r="11" spans="1:3" x14ac:dyDescent="0.25">
      <c r="A11" s="21">
        <f t="shared" si="0"/>
        <v>45393</v>
      </c>
      <c r="B11" s="2">
        <v>60</v>
      </c>
      <c r="C11" s="2">
        <v>220</v>
      </c>
    </row>
    <row r="12" spans="1:3" x14ac:dyDescent="0.25">
      <c r="A12" s="21">
        <f t="shared" si="0"/>
        <v>45394</v>
      </c>
      <c r="B12" s="2">
        <v>50</v>
      </c>
      <c r="C12" s="2">
        <v>220</v>
      </c>
    </row>
    <row r="13" spans="1:3" x14ac:dyDescent="0.25">
      <c r="A13" s="21">
        <f>A12+3</f>
        <v>45397</v>
      </c>
      <c r="B13" s="2">
        <v>50</v>
      </c>
      <c r="C13" s="2">
        <v>200</v>
      </c>
    </row>
    <row r="14" spans="1:3" x14ac:dyDescent="0.25">
      <c r="A14" s="21">
        <f t="shared" si="0"/>
        <v>45398</v>
      </c>
      <c r="B14" s="2">
        <v>70</v>
      </c>
      <c r="C14" s="8">
        <v>220</v>
      </c>
    </row>
    <row r="15" spans="1:3" x14ac:dyDescent="0.25">
      <c r="A15" s="21">
        <f t="shared" si="0"/>
        <v>45399</v>
      </c>
      <c r="B15" s="2">
        <v>50</v>
      </c>
      <c r="C15" s="2">
        <v>200</v>
      </c>
    </row>
    <row r="16" spans="1:3" x14ac:dyDescent="0.25">
      <c r="A16" s="21">
        <f t="shared" si="0"/>
        <v>45400</v>
      </c>
      <c r="B16" s="2">
        <v>0</v>
      </c>
      <c r="C16" s="2">
        <v>0</v>
      </c>
    </row>
    <row r="17" spans="1:6" x14ac:dyDescent="0.25">
      <c r="A17" s="21">
        <f t="shared" si="0"/>
        <v>45401</v>
      </c>
      <c r="B17" s="10">
        <v>50</v>
      </c>
      <c r="C17" s="2">
        <v>0</v>
      </c>
    </row>
    <row r="18" spans="1:6" x14ac:dyDescent="0.25">
      <c r="A18" s="21">
        <f>A17+3</f>
        <v>45404</v>
      </c>
      <c r="B18" s="2">
        <v>50</v>
      </c>
      <c r="C18" s="2">
        <v>220</v>
      </c>
    </row>
    <row r="19" spans="1:6" x14ac:dyDescent="0.25">
      <c r="A19" s="21">
        <f>A18+1</f>
        <v>45405</v>
      </c>
      <c r="B19" s="2">
        <v>70</v>
      </c>
      <c r="C19" s="2">
        <v>220</v>
      </c>
    </row>
    <row r="20" spans="1:6" x14ac:dyDescent="0.25">
      <c r="A20" s="21">
        <f t="shared" ref="A20:A22" si="1">A19+1</f>
        <v>45406</v>
      </c>
      <c r="B20" s="2">
        <v>50</v>
      </c>
      <c r="C20" s="2">
        <v>240</v>
      </c>
    </row>
    <row r="21" spans="1:6" x14ac:dyDescent="0.25">
      <c r="A21" s="21">
        <f t="shared" si="1"/>
        <v>45407</v>
      </c>
      <c r="B21" s="2">
        <v>60</v>
      </c>
      <c r="C21" s="8">
        <v>220</v>
      </c>
    </row>
    <row r="22" spans="1:6" x14ac:dyDescent="0.25">
      <c r="A22" s="21">
        <f t="shared" si="1"/>
        <v>45408</v>
      </c>
      <c r="B22" s="2">
        <v>50</v>
      </c>
      <c r="C22" s="2">
        <v>200</v>
      </c>
    </row>
    <row r="23" spans="1:6" x14ac:dyDescent="0.25">
      <c r="A23" s="21">
        <f>A22+3</f>
        <v>45411</v>
      </c>
      <c r="B23" s="2">
        <v>50</v>
      </c>
      <c r="C23" s="2">
        <v>230</v>
      </c>
    </row>
    <row r="24" spans="1:6" x14ac:dyDescent="0.25">
      <c r="A24" s="21">
        <f>A23+1</f>
        <v>45412</v>
      </c>
      <c r="B24" s="2">
        <v>70</v>
      </c>
      <c r="C24" s="2">
        <v>230</v>
      </c>
    </row>
    <row r="25" spans="1:6" x14ac:dyDescent="0.25">
      <c r="A25" s="5" t="s">
        <v>13</v>
      </c>
      <c r="B25" s="6">
        <f>ROUND(AVERAGE(B3:B24),0)</f>
        <v>50</v>
      </c>
      <c r="C25" s="6">
        <f>ROUND(AVERAGE(C3:C24),0)</f>
        <v>187</v>
      </c>
      <c r="F25" t="s">
        <v>29</v>
      </c>
    </row>
    <row r="26" spans="1:6" x14ac:dyDescent="0.25">
      <c r="A26" s="3" t="s">
        <v>33</v>
      </c>
      <c r="B26" s="4">
        <f>SUM(B3:B24)</f>
        <v>1090</v>
      </c>
      <c r="C26" s="4">
        <f>SUM(C3:C24)</f>
        <v>4120</v>
      </c>
    </row>
    <row r="27" spans="1:6" x14ac:dyDescent="0.25">
      <c r="A27" s="3" t="s">
        <v>34</v>
      </c>
      <c r="B27" s="7">
        <v>858</v>
      </c>
      <c r="C27" s="7">
        <v>4324</v>
      </c>
    </row>
    <row r="28" spans="1:6" x14ac:dyDescent="0.25">
      <c r="A28" s="3" t="s">
        <v>14</v>
      </c>
      <c r="B28" s="4">
        <f t="shared" ref="B28:C28" si="2">(B26-B27)</f>
        <v>232</v>
      </c>
      <c r="C28" s="4">
        <f t="shared" si="2"/>
        <v>-204</v>
      </c>
    </row>
    <row r="29" spans="1:6" x14ac:dyDescent="0.25">
      <c r="A29" s="18" t="s">
        <v>41</v>
      </c>
      <c r="B29" s="4">
        <f>ROUND((B28 / B27) * 100, 2)</f>
        <v>27.04</v>
      </c>
      <c r="C29" s="4">
        <f>ROUND((C28 / C27) * 100, 2)</f>
        <v>-4.72</v>
      </c>
    </row>
    <row r="32" spans="1:6" x14ac:dyDescent="0.25">
      <c r="E32" t="s">
        <v>26</v>
      </c>
    </row>
  </sheetData>
  <mergeCells count="1">
    <mergeCell ref="B1:C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1D6C-972B-4020-AF1B-FA33C195C8BC}">
  <dimension ref="A1:C29"/>
  <sheetViews>
    <sheetView topLeftCell="A19" zoomScale="130" zoomScaleNormal="130" workbookViewId="0">
      <selection activeCell="D25" sqref="D25"/>
    </sheetView>
  </sheetViews>
  <sheetFormatPr defaultRowHeight="15" x14ac:dyDescent="0.25"/>
  <cols>
    <col min="1" max="1" width="20" customWidth="1"/>
    <col min="2" max="2" width="11.28515625" customWidth="1"/>
  </cols>
  <sheetData>
    <row r="1" spans="1:2" x14ac:dyDescent="0.25">
      <c r="A1" s="1" t="s">
        <v>0</v>
      </c>
      <c r="B1" s="9" t="s">
        <v>30</v>
      </c>
    </row>
    <row r="2" spans="1:2" x14ac:dyDescent="0.25">
      <c r="A2" s="1" t="s">
        <v>10</v>
      </c>
      <c r="B2" s="1" t="s">
        <v>12</v>
      </c>
    </row>
    <row r="3" spans="1:2" x14ac:dyDescent="0.25">
      <c r="A3" s="21">
        <v>45383</v>
      </c>
      <c r="B3" s="2">
        <v>0</v>
      </c>
    </row>
    <row r="4" spans="1:2" x14ac:dyDescent="0.25">
      <c r="A4" s="21">
        <v>45384</v>
      </c>
      <c r="B4" s="2">
        <v>0</v>
      </c>
    </row>
    <row r="5" spans="1:2" x14ac:dyDescent="0.25">
      <c r="A5" s="21">
        <v>45385</v>
      </c>
      <c r="B5" s="2">
        <v>55</v>
      </c>
    </row>
    <row r="6" spans="1:2" x14ac:dyDescent="0.25">
      <c r="A6" s="21">
        <v>45386</v>
      </c>
      <c r="B6" s="2">
        <v>50</v>
      </c>
    </row>
    <row r="7" spans="1:2" x14ac:dyDescent="0.25">
      <c r="A7" s="21">
        <f t="shared" ref="A7:A17" si="0">A6+1</f>
        <v>45387</v>
      </c>
      <c r="B7" s="2">
        <v>55</v>
      </c>
    </row>
    <row r="8" spans="1:2" x14ac:dyDescent="0.25">
      <c r="A8" s="21">
        <f>A7+3</f>
        <v>45390</v>
      </c>
      <c r="B8" s="2">
        <v>45</v>
      </c>
    </row>
    <row r="9" spans="1:2" x14ac:dyDescent="0.25">
      <c r="A9" s="21">
        <f t="shared" si="0"/>
        <v>45391</v>
      </c>
      <c r="B9" s="2">
        <v>55</v>
      </c>
    </row>
    <row r="10" spans="1:2" x14ac:dyDescent="0.25">
      <c r="A10" s="21">
        <f t="shared" si="0"/>
        <v>45392</v>
      </c>
      <c r="B10" s="2">
        <v>55</v>
      </c>
    </row>
    <row r="11" spans="1:2" x14ac:dyDescent="0.25">
      <c r="A11" s="21">
        <f t="shared" si="0"/>
        <v>45393</v>
      </c>
      <c r="B11" s="2">
        <v>45</v>
      </c>
    </row>
    <row r="12" spans="1:2" x14ac:dyDescent="0.25">
      <c r="A12" s="21">
        <f t="shared" si="0"/>
        <v>45394</v>
      </c>
      <c r="B12" s="2">
        <v>40</v>
      </c>
    </row>
    <row r="13" spans="1:2" x14ac:dyDescent="0.25">
      <c r="A13" s="21">
        <f>A12+3</f>
        <v>45397</v>
      </c>
      <c r="B13" s="2">
        <v>45</v>
      </c>
    </row>
    <row r="14" spans="1:2" x14ac:dyDescent="0.25">
      <c r="A14" s="21">
        <f t="shared" si="0"/>
        <v>45398</v>
      </c>
      <c r="B14" s="2">
        <v>45</v>
      </c>
    </row>
    <row r="15" spans="1:2" x14ac:dyDescent="0.25">
      <c r="A15" s="21">
        <f t="shared" si="0"/>
        <v>45399</v>
      </c>
      <c r="B15" s="10">
        <v>50</v>
      </c>
    </row>
    <row r="16" spans="1:2" x14ac:dyDescent="0.25">
      <c r="A16" s="21">
        <f t="shared" si="0"/>
        <v>45400</v>
      </c>
      <c r="B16" s="10">
        <v>50</v>
      </c>
    </row>
    <row r="17" spans="1:3" x14ac:dyDescent="0.25">
      <c r="A17" s="21">
        <f t="shared" si="0"/>
        <v>45401</v>
      </c>
      <c r="B17" s="2">
        <v>45</v>
      </c>
    </row>
    <row r="18" spans="1:3" x14ac:dyDescent="0.25">
      <c r="A18" s="21">
        <f>A17+3</f>
        <v>45404</v>
      </c>
      <c r="B18" s="2">
        <v>45</v>
      </c>
    </row>
    <row r="19" spans="1:3" x14ac:dyDescent="0.25">
      <c r="A19" s="21">
        <f>A18+1</f>
        <v>45405</v>
      </c>
      <c r="B19" s="2">
        <v>45</v>
      </c>
    </row>
    <row r="20" spans="1:3" x14ac:dyDescent="0.25">
      <c r="A20" s="21">
        <f t="shared" ref="A20:A22" si="1">A19+1</f>
        <v>45406</v>
      </c>
      <c r="B20" s="10">
        <v>55</v>
      </c>
    </row>
    <row r="21" spans="1:3" x14ac:dyDescent="0.25">
      <c r="A21" s="21">
        <f t="shared" si="1"/>
        <v>45407</v>
      </c>
      <c r="B21" s="2">
        <v>40</v>
      </c>
    </row>
    <row r="22" spans="1:3" x14ac:dyDescent="0.25">
      <c r="A22" s="21">
        <f t="shared" si="1"/>
        <v>45408</v>
      </c>
      <c r="B22" s="2">
        <v>45</v>
      </c>
    </row>
    <row r="23" spans="1:3" x14ac:dyDescent="0.25">
      <c r="A23" s="21">
        <f>A22+3</f>
        <v>45411</v>
      </c>
      <c r="B23" s="2">
        <v>50</v>
      </c>
    </row>
    <row r="24" spans="1:3" x14ac:dyDescent="0.25">
      <c r="A24" s="21">
        <f>A23+1</f>
        <v>45412</v>
      </c>
      <c r="B24" s="2">
        <v>55</v>
      </c>
    </row>
    <row r="25" spans="1:3" x14ac:dyDescent="0.25">
      <c r="A25" s="5" t="s">
        <v>13</v>
      </c>
      <c r="B25" s="6">
        <f>ROUND(AVERAGE(B3:B24),0)</f>
        <v>44</v>
      </c>
    </row>
    <row r="26" spans="1:3" x14ac:dyDescent="0.25">
      <c r="A26" s="3" t="s">
        <v>33</v>
      </c>
      <c r="B26" s="4">
        <f>SUM(B3:B24)</f>
        <v>970</v>
      </c>
    </row>
    <row r="27" spans="1:3" x14ac:dyDescent="0.25">
      <c r="A27" s="3" t="s">
        <v>34</v>
      </c>
      <c r="B27" s="4">
        <v>1036</v>
      </c>
    </row>
    <row r="28" spans="1:3" x14ac:dyDescent="0.25">
      <c r="A28" s="3" t="s">
        <v>14</v>
      </c>
      <c r="B28" s="4">
        <f>(B26-B27)</f>
        <v>-66</v>
      </c>
    </row>
    <row r="29" spans="1:3" x14ac:dyDescent="0.25">
      <c r="A29" s="18" t="s">
        <v>41</v>
      </c>
      <c r="B29" s="4">
        <f>ROUND((B28 / B27) * 100, 2)</f>
        <v>-6.37</v>
      </c>
      <c r="C29" s="20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6910-59BF-402D-91DD-B86A60A9D030}">
  <dimension ref="A1:C29"/>
  <sheetViews>
    <sheetView workbookViewId="0">
      <selection activeCell="F11" sqref="F11"/>
    </sheetView>
  </sheetViews>
  <sheetFormatPr defaultRowHeight="15" x14ac:dyDescent="0.25"/>
  <cols>
    <col min="1" max="1" width="20.85546875" bestFit="1" customWidth="1"/>
  </cols>
  <sheetData>
    <row r="1" spans="1:3" x14ac:dyDescent="0.25">
      <c r="A1" s="1" t="s">
        <v>0</v>
      </c>
      <c r="B1" s="26" t="s">
        <v>31</v>
      </c>
      <c r="C1" s="27"/>
    </row>
    <row r="2" spans="1:3" x14ac:dyDescent="0.25">
      <c r="A2" s="1" t="s">
        <v>10</v>
      </c>
      <c r="B2" s="1" t="s">
        <v>11</v>
      </c>
      <c r="C2" s="1" t="s">
        <v>12</v>
      </c>
    </row>
    <row r="3" spans="1:3" x14ac:dyDescent="0.25">
      <c r="A3" s="21">
        <v>45383</v>
      </c>
      <c r="B3" s="2">
        <v>0</v>
      </c>
      <c r="C3" s="2">
        <v>0</v>
      </c>
    </row>
    <row r="4" spans="1:3" x14ac:dyDescent="0.25">
      <c r="A4" s="21">
        <v>45384</v>
      </c>
      <c r="B4" s="2">
        <v>55</v>
      </c>
      <c r="C4" s="2">
        <v>160</v>
      </c>
    </row>
    <row r="5" spans="1:3" x14ac:dyDescent="0.25">
      <c r="A5" s="21">
        <v>45385</v>
      </c>
      <c r="B5" s="2">
        <v>55</v>
      </c>
      <c r="C5" s="2">
        <v>160</v>
      </c>
    </row>
    <row r="6" spans="1:3" x14ac:dyDescent="0.25">
      <c r="A6" s="21">
        <v>45386</v>
      </c>
      <c r="B6" s="2">
        <v>55</v>
      </c>
      <c r="C6" s="2">
        <v>180</v>
      </c>
    </row>
    <row r="7" spans="1:3" x14ac:dyDescent="0.25">
      <c r="A7" s="21">
        <f t="shared" ref="A7:A17" si="0">A6+1</f>
        <v>45387</v>
      </c>
      <c r="B7" s="2">
        <v>50</v>
      </c>
      <c r="C7" s="2">
        <v>200</v>
      </c>
    </row>
    <row r="8" spans="1:3" x14ac:dyDescent="0.25">
      <c r="A8" s="21">
        <f>A7+3</f>
        <v>45390</v>
      </c>
      <c r="B8" s="2">
        <v>55</v>
      </c>
      <c r="C8" s="2">
        <v>180</v>
      </c>
    </row>
    <row r="9" spans="1:3" x14ac:dyDescent="0.25">
      <c r="A9" s="21">
        <f t="shared" si="0"/>
        <v>45391</v>
      </c>
      <c r="B9" s="2">
        <v>55</v>
      </c>
      <c r="C9" s="2">
        <v>150</v>
      </c>
    </row>
    <row r="10" spans="1:3" x14ac:dyDescent="0.25">
      <c r="A10" s="21">
        <f t="shared" si="0"/>
        <v>45392</v>
      </c>
      <c r="B10" s="2">
        <v>30</v>
      </c>
      <c r="C10" s="2">
        <v>160</v>
      </c>
    </row>
    <row r="11" spans="1:3" x14ac:dyDescent="0.25">
      <c r="A11" s="21">
        <f t="shared" si="0"/>
        <v>45393</v>
      </c>
      <c r="B11" s="2">
        <v>55</v>
      </c>
      <c r="C11" s="2">
        <v>200</v>
      </c>
    </row>
    <row r="12" spans="1:3" x14ac:dyDescent="0.25">
      <c r="A12" s="21">
        <f t="shared" si="0"/>
        <v>45394</v>
      </c>
      <c r="B12" s="2">
        <v>55</v>
      </c>
      <c r="C12" s="2">
        <v>160</v>
      </c>
    </row>
    <row r="13" spans="1:3" x14ac:dyDescent="0.25">
      <c r="A13" s="21">
        <f>A12+3</f>
        <v>45397</v>
      </c>
      <c r="B13" s="2">
        <v>55</v>
      </c>
      <c r="C13" s="2">
        <v>150</v>
      </c>
    </row>
    <row r="14" spans="1:3" x14ac:dyDescent="0.25">
      <c r="A14" s="21">
        <f t="shared" si="0"/>
        <v>45398</v>
      </c>
      <c r="B14" s="2">
        <v>55</v>
      </c>
      <c r="C14" s="2">
        <v>180</v>
      </c>
    </row>
    <row r="15" spans="1:3" x14ac:dyDescent="0.25">
      <c r="A15" s="21">
        <f t="shared" si="0"/>
        <v>45399</v>
      </c>
      <c r="B15" s="2">
        <v>55</v>
      </c>
      <c r="C15" s="2">
        <v>170</v>
      </c>
    </row>
    <row r="16" spans="1:3" x14ac:dyDescent="0.25">
      <c r="A16" s="21">
        <f t="shared" si="0"/>
        <v>45400</v>
      </c>
      <c r="B16" s="2">
        <v>55</v>
      </c>
      <c r="C16" s="2">
        <v>180</v>
      </c>
    </row>
    <row r="17" spans="1:3" x14ac:dyDescent="0.25">
      <c r="A17" s="21">
        <f t="shared" si="0"/>
        <v>45401</v>
      </c>
      <c r="B17" s="2">
        <v>55</v>
      </c>
      <c r="C17" s="2">
        <v>180</v>
      </c>
    </row>
    <row r="18" spans="1:3" x14ac:dyDescent="0.25">
      <c r="A18" s="21">
        <f>A17+3</f>
        <v>45404</v>
      </c>
      <c r="B18" s="2">
        <v>55</v>
      </c>
      <c r="C18" s="2">
        <v>160</v>
      </c>
    </row>
    <row r="19" spans="1:3" x14ac:dyDescent="0.25">
      <c r="A19" s="21">
        <f>A18+1</f>
        <v>45405</v>
      </c>
      <c r="B19" s="2">
        <v>55</v>
      </c>
      <c r="C19" s="2">
        <v>200</v>
      </c>
    </row>
    <row r="20" spans="1:3" x14ac:dyDescent="0.25">
      <c r="A20" s="21">
        <f t="shared" ref="A20:A22" si="1">A19+1</f>
        <v>45406</v>
      </c>
      <c r="B20" s="2">
        <v>55</v>
      </c>
      <c r="C20" s="2">
        <v>150</v>
      </c>
    </row>
    <row r="21" spans="1:3" x14ac:dyDescent="0.25">
      <c r="A21" s="21">
        <f t="shared" si="1"/>
        <v>45407</v>
      </c>
      <c r="B21" s="2">
        <v>55</v>
      </c>
      <c r="C21" s="2">
        <v>200</v>
      </c>
    </row>
    <row r="22" spans="1:3" x14ac:dyDescent="0.25">
      <c r="A22" s="21">
        <f t="shared" si="1"/>
        <v>45408</v>
      </c>
      <c r="B22" s="2">
        <v>55</v>
      </c>
      <c r="C22" s="2">
        <v>160</v>
      </c>
    </row>
    <row r="23" spans="1:3" x14ac:dyDescent="0.25">
      <c r="A23" s="21">
        <f>A22+3</f>
        <v>45411</v>
      </c>
      <c r="B23" s="2">
        <v>55</v>
      </c>
      <c r="C23" s="2">
        <v>180</v>
      </c>
    </row>
    <row r="24" spans="1:3" x14ac:dyDescent="0.25">
      <c r="A24" s="21">
        <f>A23+1</f>
        <v>45412</v>
      </c>
      <c r="B24" s="2">
        <v>55</v>
      </c>
      <c r="C24" s="2">
        <v>160</v>
      </c>
    </row>
    <row r="25" spans="1:3" x14ac:dyDescent="0.25">
      <c r="A25" s="5" t="s">
        <v>13</v>
      </c>
      <c r="B25" s="6">
        <f>ROUND(AVERAGE(B3:B24),0)</f>
        <v>51</v>
      </c>
      <c r="C25" s="6">
        <f>ROUND(AVERAGE(C3:C24),0)</f>
        <v>165</v>
      </c>
    </row>
    <row r="26" spans="1:3" x14ac:dyDescent="0.25">
      <c r="A26" s="3" t="s">
        <v>33</v>
      </c>
      <c r="B26" s="4">
        <f>SUM(B3:B24)</f>
        <v>1125</v>
      </c>
      <c r="C26" s="4">
        <f>SUM(C3:C24)</f>
        <v>3620</v>
      </c>
    </row>
    <row r="27" spans="1:3" x14ac:dyDescent="0.25">
      <c r="A27" s="3" t="s">
        <v>34</v>
      </c>
      <c r="B27" s="4">
        <v>1100</v>
      </c>
      <c r="C27" s="4">
        <v>3580</v>
      </c>
    </row>
    <row r="28" spans="1:3" x14ac:dyDescent="0.25">
      <c r="A28" s="3" t="s">
        <v>14</v>
      </c>
      <c r="B28" s="4">
        <f>(B26-B27)</f>
        <v>25</v>
      </c>
      <c r="C28" s="4">
        <f>(C26-C27)</f>
        <v>40</v>
      </c>
    </row>
    <row r="29" spans="1:3" x14ac:dyDescent="0.25">
      <c r="A29" s="18" t="s">
        <v>41</v>
      </c>
      <c r="B29" s="4">
        <f>ROUND((B28 / B27) * 100, 2)</f>
        <v>2.27</v>
      </c>
      <c r="C29" s="4">
        <f>ROUND((C28 / C27) * 100, 2)</f>
        <v>1.1200000000000001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MAYWOOD</vt:lpstr>
      <vt:lpstr>FLOSSMOOR</vt:lpstr>
      <vt:lpstr>WOODRIDGE</vt:lpstr>
      <vt:lpstr>UNION RIDGE</vt:lpstr>
      <vt:lpstr>PENNOYER</vt:lpstr>
      <vt:lpstr>AIM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Zhiyao Chang</dc:creator>
  <cp:keywords/>
  <dc:description/>
  <cp:lastModifiedBy>zhiyao chang</cp:lastModifiedBy>
  <cp:revision/>
  <cp:lastPrinted>2024-05-21T13:46:56Z</cp:lastPrinted>
  <dcterms:created xsi:type="dcterms:W3CDTF">2024-01-15T17:40:05Z</dcterms:created>
  <dcterms:modified xsi:type="dcterms:W3CDTF">2024-05-21T13:48:41Z</dcterms:modified>
  <cp:category/>
  <cp:contentStatus/>
</cp:coreProperties>
</file>