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y04\Desktop\毕业论文\"/>
    </mc:Choice>
  </mc:AlternateContent>
  <xr:revisionPtr revIDLastSave="0" documentId="13_ncr:1_{7489353B-ED71-47F3-BCE9-DAB55E9E07EF}" xr6:coauthVersionLast="45" xr6:coauthVersionMax="45" xr10:uidLastSave="{00000000-0000-0000-0000-000000000000}"/>
  <bookViews>
    <workbookView xWindow="2388" yWindow="732" windowWidth="15624" windowHeight="9420" xr2:uid="{00000000-000D-0000-FFFF-FFFF00000000}"/>
  </bookViews>
  <sheets>
    <sheet name="Bond" sheetId="1" r:id="rId1"/>
  </sheets>
  <definedNames>
    <definedName name="solver_adj" localSheetId="0" hidden="1">Bond!$H$1:$H$6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Bond!$E$17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2" i="1"/>
  <c r="E2" i="1" s="1"/>
  <c r="D1" i="1"/>
  <c r="E1" i="1" s="1"/>
  <c r="A5" i="1"/>
  <c r="A4" i="1"/>
  <c r="A3" i="1"/>
  <c r="A1" i="1"/>
  <c r="A2" i="1"/>
  <c r="E17" i="1" l="1"/>
</calcChain>
</file>

<file path=xl/sharedStrings.xml><?xml version="1.0" encoding="utf-8"?>
<sst xmlns="http://schemas.openxmlformats.org/spreadsheetml/2006/main" count="22" uniqueCount="22">
  <si>
    <t>1m</t>
  </si>
  <si>
    <t>2m</t>
  </si>
  <si>
    <t>3m</t>
  </si>
  <si>
    <t>6m</t>
  </si>
  <si>
    <t>9m</t>
  </si>
  <si>
    <t>1y</t>
  </si>
  <si>
    <t>2y</t>
  </si>
  <si>
    <t>3y</t>
  </si>
  <si>
    <t>5y</t>
  </si>
  <si>
    <t>7y</t>
  </si>
  <si>
    <t>10y</t>
  </si>
  <si>
    <t>15y</t>
  </si>
  <si>
    <t>20y</t>
  </si>
  <si>
    <t>30y</t>
  </si>
  <si>
    <t>40y</t>
  </si>
  <si>
    <t>50y</t>
  </si>
  <si>
    <t>\beta_1</t>
  </si>
  <si>
    <t>\beta_0</t>
  </si>
  <si>
    <t>\beta_2</t>
  </si>
  <si>
    <t>\beta_3</t>
  </si>
  <si>
    <t>\lambda_1</t>
  </si>
  <si>
    <t>\lambda_2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</si>
</sst>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1" sqref="H1:H6"/>
    </sheetView>
  </sheetViews>
  <sheetFormatPr defaultRowHeight="14.4"/>
  <sheetData>
    <row r="1" spans="1:8">
      <c r="A1">
        <f>1/12</f>
        <v>8.3333333333333329E-2</v>
      </c>
      <c r="B1" t="s">
        <v>0</v>
      </c>
      <c r="C1" s="1">
        <v>7.43E-3</v>
      </c>
      <c r="D1">
        <f>$H$1+$H$2*(1-EXP(-A1/$H$5))/(A1/$H$5)+$H$3*((1-EXP(-A1/$H$5))/(A1/$H$5)-EXP(-A1/$H$5))+$H$4*((1-EXP(-A1/$H$6))/(A1/$H$6)-EXP(-A1/$H$6))</f>
        <v>7.6089399915127594E-3</v>
      </c>
      <c r="E1" s="1">
        <f>(C1-D1)^2</f>
        <v>3.201952056258641E-8</v>
      </c>
      <c r="G1" t="s">
        <v>17</v>
      </c>
      <c r="H1">
        <v>3.6028371148949682E-2</v>
      </c>
    </row>
    <row r="2" spans="1:8">
      <c r="A2">
        <f>2/12</f>
        <v>0.16666666666666666</v>
      </c>
      <c r="B2" t="s">
        <v>1</v>
      </c>
      <c r="C2" s="1">
        <v>9.0379999999999992E-3</v>
      </c>
      <c r="D2">
        <f>$H$1+$H$2*(1-EXP(-A2/$H$5))/(A2/$H$5)+$H$3*((1-EXP(-A2/$H$5))/(A2/$H$5)-EXP(-A2/$H$5))+$H$4*((1-EXP(-A2/$H$6))/(A2/$H$6)-EXP(-A2/$H$6))</f>
        <v>8.6456347472990483E-3</v>
      </c>
      <c r="E2" s="1">
        <f t="shared" ref="E2:E16" si="0">(C2-D2)^2</f>
        <v>1.5395049152708103E-7</v>
      </c>
      <c r="G2" t="s">
        <v>16</v>
      </c>
      <c r="H2">
        <v>-2.9745306637150876E-2</v>
      </c>
    </row>
    <row r="3" spans="1:8">
      <c r="A3">
        <f>3/12</f>
        <v>0.25</v>
      </c>
      <c r="B3" t="s">
        <v>2</v>
      </c>
      <c r="C3" s="1">
        <v>9.3189999999999992E-3</v>
      </c>
      <c r="D3">
        <f t="shared" ref="D3:D16" si="1">$H$1+$H$2*(1-EXP(-A3/$H$5))/(A3/$H$5)+$H$3*((1-EXP(-A3/$H$5))/(A3/$H$5)-EXP(-A3/$H$5))+$H$4*((1-EXP(-A3/$H$6))/(A3/$H$6)-EXP(-A3/$H$6))</f>
        <v>9.4619695754429595E-3</v>
      </c>
      <c r="E3" s="1">
        <f t="shared" si="0"/>
        <v>2.044029950234034E-8</v>
      </c>
      <c r="G3" t="s">
        <v>18</v>
      </c>
      <c r="H3">
        <v>-7.560802649315284E-3</v>
      </c>
    </row>
    <row r="4" spans="1:8">
      <c r="A4">
        <f>6/12</f>
        <v>0.5</v>
      </c>
      <c r="B4" t="s">
        <v>3</v>
      </c>
      <c r="C4" s="1">
        <v>1.0987E-2</v>
      </c>
      <c r="D4">
        <f t="shared" si="1"/>
        <v>1.1061498361338707E-2</v>
      </c>
      <c r="E4" s="1">
        <f t="shared" si="0"/>
        <v>5.5500058421524716E-9</v>
      </c>
      <c r="G4" t="s">
        <v>19</v>
      </c>
      <c r="H4">
        <v>9.6713146710981999E-3</v>
      </c>
    </row>
    <row r="5" spans="1:8">
      <c r="A5">
        <f>9/12</f>
        <v>0.75</v>
      </c>
      <c r="B5" t="s">
        <v>4</v>
      </c>
      <c r="C5" s="1">
        <v>1.2144E-2</v>
      </c>
      <c r="D5">
        <f t="shared" si="1"/>
        <v>1.19883763144687E-2</v>
      </c>
      <c r="E5" s="1">
        <f t="shared" si="0"/>
        <v>2.4218731498345171E-8</v>
      </c>
      <c r="G5" t="s">
        <v>20</v>
      </c>
      <c r="H5">
        <v>2.739966297294226</v>
      </c>
    </row>
    <row r="6" spans="1:8">
      <c r="A6">
        <v>1</v>
      </c>
      <c r="B6" t="s">
        <v>5</v>
      </c>
      <c r="C6" s="1">
        <v>1.2257000000000001E-2</v>
      </c>
      <c r="D6">
        <f t="shared" si="1"/>
        <v>1.2647484288555022E-2</v>
      </c>
      <c r="E6" s="1">
        <f t="shared" si="0"/>
        <v>1.5247797960832157E-7</v>
      </c>
      <c r="G6" t="s">
        <v>21</v>
      </c>
      <c r="H6">
        <v>0.34713925326996764</v>
      </c>
    </row>
    <row r="7" spans="1:8">
      <c r="A7">
        <v>2</v>
      </c>
      <c r="B7" t="s">
        <v>6</v>
      </c>
      <c r="C7" s="1">
        <v>1.5719E-2</v>
      </c>
      <c r="D7">
        <f t="shared" si="1"/>
        <v>1.4837751289009033E-2</v>
      </c>
      <c r="E7" s="1">
        <f t="shared" si="0"/>
        <v>7.7659929062324067E-7</v>
      </c>
    </row>
    <row r="8" spans="1:8">
      <c r="A8">
        <v>3</v>
      </c>
      <c r="B8" t="s">
        <v>7</v>
      </c>
      <c r="C8" s="1">
        <v>1.6271000000000001E-2</v>
      </c>
      <c r="D8">
        <f t="shared" si="1"/>
        <v>1.7002394173090265E-2</v>
      </c>
      <c r="E8" s="1">
        <f t="shared" si="0"/>
        <v>5.3493743643039122E-7</v>
      </c>
    </row>
    <row r="9" spans="1:8">
      <c r="A9">
        <v>5</v>
      </c>
      <c r="B9" t="s">
        <v>8</v>
      </c>
      <c r="C9" s="1">
        <v>2.0292999999999999E-2</v>
      </c>
      <c r="D9">
        <f t="shared" si="1"/>
        <v>2.0771837276317904E-2</v>
      </c>
      <c r="E9" s="1">
        <f t="shared" si="0"/>
        <v>2.2928513719155007E-7</v>
      </c>
    </row>
    <row r="10" spans="1:8">
      <c r="A10">
        <v>7</v>
      </c>
      <c r="B10" t="s">
        <v>9</v>
      </c>
      <c r="C10" s="1">
        <v>2.4594999999999999E-2</v>
      </c>
      <c r="D10">
        <f t="shared" si="1"/>
        <v>2.3627789056440609E-2</v>
      </c>
      <c r="E10" s="1">
        <f t="shared" si="0"/>
        <v>9.3549700934104536E-7</v>
      </c>
    </row>
    <row r="11" spans="1:8">
      <c r="A11">
        <v>10</v>
      </c>
      <c r="B11" t="s">
        <v>10</v>
      </c>
      <c r="C11" s="1">
        <v>2.5590000000000002E-2</v>
      </c>
      <c r="D11">
        <f t="shared" si="1"/>
        <v>2.660468875798206E-2</v>
      </c>
      <c r="E11" s="1">
        <f t="shared" si="0"/>
        <v>1.029593275575173E-6</v>
      </c>
    </row>
    <row r="12" spans="1:8">
      <c r="A12">
        <v>15</v>
      </c>
      <c r="B12" t="s">
        <v>11</v>
      </c>
      <c r="C12" s="1">
        <v>3.0269000000000001E-2</v>
      </c>
      <c r="D12">
        <f t="shared" si="1"/>
        <v>2.9497956595784813E-2</v>
      </c>
      <c r="E12" s="1">
        <f t="shared" si="0"/>
        <v>5.9450793118374596E-7</v>
      </c>
    </row>
    <row r="13" spans="1:8">
      <c r="A13">
        <v>20</v>
      </c>
      <c r="B13" t="s">
        <v>12</v>
      </c>
      <c r="C13" s="1">
        <v>3.1136E-2</v>
      </c>
      <c r="D13">
        <f t="shared" si="1"/>
        <v>3.1093927380705631E-2</v>
      </c>
      <c r="E13" s="1">
        <f t="shared" si="0"/>
        <v>1.770105294288986E-9</v>
      </c>
    </row>
    <row r="14" spans="1:8">
      <c r="A14">
        <v>30</v>
      </c>
      <c r="B14" t="s">
        <v>13</v>
      </c>
      <c r="C14" s="1">
        <v>3.3059999999999999E-2</v>
      </c>
      <c r="D14">
        <f t="shared" si="1"/>
        <v>3.2733224272012092E-2</v>
      </c>
      <c r="E14" s="1">
        <f t="shared" si="0"/>
        <v>1.0678237640202687E-7</v>
      </c>
    </row>
    <row r="15" spans="1:8">
      <c r="A15">
        <v>40</v>
      </c>
      <c r="B15" t="s">
        <v>14</v>
      </c>
      <c r="C15" s="1">
        <v>3.3453999999999998E-2</v>
      </c>
      <c r="D15">
        <f t="shared" si="1"/>
        <v>3.3556871042060954E-2</v>
      </c>
      <c r="E15" s="1">
        <f t="shared" si="0"/>
        <v>1.0582451294707045E-8</v>
      </c>
    </row>
    <row r="16" spans="1:8">
      <c r="A16">
        <v>50</v>
      </c>
      <c r="B16" t="s">
        <v>15</v>
      </c>
      <c r="C16" s="1">
        <v>3.3599999999999998E-2</v>
      </c>
      <c r="D16">
        <f t="shared" si="1"/>
        <v>3.4051167479559448E-2</v>
      </c>
      <c r="E16" s="1">
        <f t="shared" si="0"/>
        <v>2.0355209461202675E-7</v>
      </c>
    </row>
    <row r="17" spans="5:5">
      <c r="E17" s="1">
        <f>SUM(E1:E16)</f>
        <v>4.8117641364890224E-6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Yao</dc:creator>
  <cp:lastModifiedBy>Tony Yao</cp:lastModifiedBy>
  <dcterms:created xsi:type="dcterms:W3CDTF">2020-04-18T21:22:29Z</dcterms:created>
  <dcterms:modified xsi:type="dcterms:W3CDTF">2020-04-18T22:20:43Z</dcterms:modified>
</cp:coreProperties>
</file>