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Volumes/Stores/Documents/ISCPrimierLeague/"/>
    </mc:Choice>
  </mc:AlternateContent>
  <bookViews>
    <workbookView xWindow="0" yWindow="460" windowWidth="27320" windowHeight="14060" tabRatio="881" activeTab="2"/>
  </bookViews>
  <sheets>
    <sheet name="forbs " sheetId="8" r:id="rId1"/>
    <sheet name="日期" sheetId="13" r:id="rId2"/>
    <sheet name="奖金分配46" sheetId="25" r:id="rId3"/>
    <sheet name="forbs_bak2" sheetId="6" r:id="rId4"/>
    <sheet name="forbs_bak1" sheetId="1" r:id="rId5"/>
    <sheet name="奖金分配" sheetId="2" r:id="rId6"/>
    <sheet name="奖金分配32" sheetId="5" r:id="rId7"/>
    <sheet name="奖金分配33" sheetId="9" r:id="rId8"/>
    <sheet name="奖金分配34" sheetId="11" r:id="rId9"/>
    <sheet name="奖金分配35" sheetId="12" r:id="rId10"/>
    <sheet name="奖金分配36" sheetId="14" r:id="rId11"/>
    <sheet name="奖金分配37" sheetId="15" r:id="rId12"/>
    <sheet name="奖金分配38" sheetId="17" r:id="rId13"/>
    <sheet name="奖金分配39" sheetId="18" r:id="rId14"/>
    <sheet name="奖金分配40" sheetId="19" r:id="rId15"/>
    <sheet name="奖金分配41" sheetId="20" r:id="rId16"/>
    <sheet name="奖金分配42" sheetId="21" r:id="rId17"/>
    <sheet name="奖金分配43" sheetId="22" r:id="rId18"/>
    <sheet name="奖金分配44" sheetId="23" r:id="rId19"/>
    <sheet name="奖金分配45" sheetId="24" r:id="rId20"/>
  </sheets>
  <definedNames>
    <definedName name="_xlnm._FilterDatabase" localSheetId="0" hidden="1">'forbs '!$A$17:$U$17</definedName>
    <definedName name="_xlnm._FilterDatabase" localSheetId="18" hidden="1">奖金分配44!$A$51:$S$51</definedName>
    <definedName name="_xlnm._FilterDatabase" localSheetId="19" hidden="1">奖金分配45!$A$52:$S$52</definedName>
    <definedName name="_xlnm._FilterDatabase" localSheetId="2" hidden="1">奖金分配46!$A$52:$S$52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5" l="1"/>
  <c r="O22" i="25"/>
  <c r="E9" i="25"/>
  <c r="B9" i="25"/>
  <c r="E22" i="25"/>
  <c r="E13" i="25"/>
  <c r="E21" i="25"/>
  <c r="D13" i="25"/>
  <c r="C32" i="25"/>
  <c r="F39" i="25"/>
  <c r="D32" i="25"/>
  <c r="G39" i="25"/>
  <c r="E32" i="25"/>
  <c r="H39" i="25"/>
  <c r="I39" i="25"/>
  <c r="O21" i="25"/>
  <c r="J39" i="25"/>
  <c r="K39" i="25"/>
  <c r="F38" i="25"/>
  <c r="G38" i="25"/>
  <c r="H38" i="25"/>
  <c r="I38" i="25"/>
  <c r="O19" i="25"/>
  <c r="J38" i="25"/>
  <c r="K38" i="25"/>
  <c r="F37" i="25"/>
  <c r="G37" i="25"/>
  <c r="H37" i="25"/>
  <c r="I37" i="25"/>
  <c r="O20" i="25"/>
  <c r="J37" i="25"/>
  <c r="K37" i="25"/>
  <c r="F36" i="25"/>
  <c r="G36" i="25"/>
  <c r="H36" i="25"/>
  <c r="I36" i="25"/>
  <c r="J36" i="25"/>
  <c r="K36" i="25"/>
  <c r="F35" i="25"/>
  <c r="G35" i="25"/>
  <c r="H35" i="25"/>
  <c r="I35" i="25"/>
  <c r="O18" i="25"/>
  <c r="J35" i="25"/>
  <c r="K35" i="25"/>
  <c r="F34" i="25"/>
  <c r="G34" i="25"/>
  <c r="H34" i="25"/>
  <c r="I34" i="25"/>
  <c r="O16" i="25"/>
  <c r="J34" i="25"/>
  <c r="K34" i="25"/>
  <c r="F33" i="25"/>
  <c r="G33" i="25"/>
  <c r="H33" i="25"/>
  <c r="I33" i="25"/>
  <c r="O17" i="25"/>
  <c r="J33" i="25"/>
  <c r="K33" i="25"/>
  <c r="D27" i="25"/>
  <c r="E27" i="25"/>
  <c r="D26" i="25"/>
  <c r="E26" i="25"/>
  <c r="D25" i="25"/>
  <c r="E25" i="25"/>
  <c r="D22" i="25"/>
  <c r="D21" i="25"/>
  <c r="K20" i="25"/>
  <c r="D20" i="25"/>
  <c r="E20" i="25"/>
  <c r="K19" i="25"/>
  <c r="D19" i="25"/>
  <c r="E19" i="25"/>
  <c r="K18" i="25"/>
  <c r="C13" i="25"/>
  <c r="B13" i="25"/>
  <c r="E7" i="25"/>
  <c r="E11" i="25"/>
  <c r="D7" i="25"/>
  <c r="D11" i="25"/>
  <c r="C7" i="25"/>
  <c r="C11" i="25"/>
  <c r="B7" i="25"/>
  <c r="B11" i="25"/>
  <c r="E6" i="25"/>
  <c r="E10" i="25"/>
  <c r="D6" i="25"/>
  <c r="D10" i="25"/>
  <c r="C6" i="25"/>
  <c r="C10" i="25"/>
  <c r="B6" i="25"/>
  <c r="B10" i="25"/>
  <c r="E5" i="25"/>
  <c r="D5" i="25"/>
  <c r="D9" i="25"/>
  <c r="C5" i="25"/>
  <c r="C9" i="25"/>
  <c r="B5" i="25"/>
  <c r="J2" i="25"/>
  <c r="L2" i="25"/>
  <c r="S3" i="8"/>
  <c r="D24" i="13"/>
  <c r="B9" i="8"/>
  <c r="S9" i="8"/>
  <c r="B5" i="8"/>
  <c r="S5" i="8"/>
  <c r="R5" i="8"/>
  <c r="T5" i="8"/>
  <c r="R9" i="8"/>
  <c r="T9" i="8"/>
  <c r="B13" i="8"/>
  <c r="S13" i="8"/>
  <c r="R13" i="8"/>
  <c r="T13" i="8"/>
  <c r="B3" i="8"/>
  <c r="R3" i="8"/>
  <c r="T3" i="8"/>
  <c r="B4" i="8"/>
  <c r="S4" i="8"/>
  <c r="B6" i="8"/>
  <c r="S6" i="8"/>
  <c r="B7" i="8"/>
  <c r="S7" i="8"/>
  <c r="B8" i="8"/>
  <c r="S8" i="8"/>
  <c r="B10" i="8"/>
  <c r="S10" i="8"/>
  <c r="B11" i="8"/>
  <c r="S11" i="8"/>
  <c r="B12" i="8"/>
  <c r="S12" i="8"/>
  <c r="R4" i="8"/>
  <c r="R6" i="8"/>
  <c r="R7" i="8"/>
  <c r="R8" i="8"/>
  <c r="R10" i="8"/>
  <c r="R11" i="8"/>
  <c r="R12" i="8"/>
  <c r="O21" i="24"/>
  <c r="O20" i="24"/>
  <c r="O19" i="24"/>
  <c r="O18" i="24"/>
  <c r="O16" i="24"/>
  <c r="K21" i="24"/>
  <c r="J35" i="24"/>
  <c r="J37" i="24"/>
  <c r="J34" i="24"/>
  <c r="K18" i="24"/>
  <c r="J2" i="24"/>
  <c r="L2" i="24"/>
  <c r="O17" i="24"/>
  <c r="J36" i="24"/>
  <c r="J38" i="24"/>
  <c r="H37" i="24"/>
  <c r="H35" i="24"/>
  <c r="H33" i="24"/>
  <c r="E32" i="24"/>
  <c r="H39" i="24"/>
  <c r="D32" i="24"/>
  <c r="G38" i="24"/>
  <c r="C32" i="24"/>
  <c r="F39" i="24"/>
  <c r="D27" i="24"/>
  <c r="E27" i="24"/>
  <c r="D26" i="24"/>
  <c r="E26" i="24"/>
  <c r="D25" i="24"/>
  <c r="E25" i="24"/>
  <c r="D22" i="24"/>
  <c r="E22" i="24"/>
  <c r="D21" i="24"/>
  <c r="E21" i="24"/>
  <c r="D13" i="24"/>
  <c r="K20" i="24"/>
  <c r="D20" i="24"/>
  <c r="E20" i="24"/>
  <c r="C13" i="24"/>
  <c r="K19" i="24"/>
  <c r="D19" i="24"/>
  <c r="E19" i="24"/>
  <c r="B13" i="24"/>
  <c r="E7" i="24"/>
  <c r="D7" i="24"/>
  <c r="C7" i="24"/>
  <c r="B7" i="24"/>
  <c r="E6" i="24"/>
  <c r="D6" i="24"/>
  <c r="C6" i="24"/>
  <c r="B6" i="24"/>
  <c r="E5" i="24"/>
  <c r="D5" i="24"/>
  <c r="C5" i="24"/>
  <c r="B5" i="24"/>
  <c r="D23" i="13"/>
  <c r="D22" i="13"/>
  <c r="F34" i="24"/>
  <c r="F36" i="24"/>
  <c r="F38" i="24"/>
  <c r="H34" i="24"/>
  <c r="H36" i="24"/>
  <c r="H38" i="24"/>
  <c r="F33" i="24"/>
  <c r="F35" i="24"/>
  <c r="F37" i="24"/>
  <c r="J33" i="24"/>
  <c r="J39" i="24"/>
  <c r="C11" i="24"/>
  <c r="C10" i="24"/>
  <c r="C9" i="24"/>
  <c r="E11" i="24"/>
  <c r="E10" i="24"/>
  <c r="E9" i="24"/>
  <c r="I38" i="24"/>
  <c r="K38" i="24"/>
  <c r="B11" i="24"/>
  <c r="B10" i="24"/>
  <c r="B9" i="24"/>
  <c r="I37" i="24"/>
  <c r="K37" i="24"/>
  <c r="D11" i="24"/>
  <c r="D10" i="24"/>
  <c r="D9" i="24"/>
  <c r="G33" i="24"/>
  <c r="I33" i="24"/>
  <c r="G35" i="24"/>
  <c r="I35" i="24"/>
  <c r="K35" i="24"/>
  <c r="G37" i="24"/>
  <c r="G39" i="24"/>
  <c r="I39" i="24"/>
  <c r="G34" i="24"/>
  <c r="I34" i="24"/>
  <c r="K34" i="24"/>
  <c r="G36" i="24"/>
  <c r="I36" i="24"/>
  <c r="K36" i="24"/>
  <c r="T7" i="8"/>
  <c r="J38" i="23"/>
  <c r="J39" i="23"/>
  <c r="E32" i="23"/>
  <c r="H39" i="23"/>
  <c r="D32" i="23"/>
  <c r="G39" i="23"/>
  <c r="C32" i="23"/>
  <c r="F39" i="23"/>
  <c r="O20" i="23"/>
  <c r="J37" i="23"/>
  <c r="O17" i="23"/>
  <c r="J36" i="23"/>
  <c r="O18" i="23"/>
  <c r="J35" i="23"/>
  <c r="O19" i="23"/>
  <c r="J33" i="23"/>
  <c r="O16" i="23"/>
  <c r="J34" i="23"/>
  <c r="K18" i="23"/>
  <c r="D21" i="13"/>
  <c r="P33" i="22"/>
  <c r="P34" i="22"/>
  <c r="P35" i="22"/>
  <c r="P36" i="22"/>
  <c r="P37" i="22"/>
  <c r="P38" i="22"/>
  <c r="P32" i="22"/>
  <c r="K21" i="23"/>
  <c r="K20" i="23"/>
  <c r="K19" i="23"/>
  <c r="D22" i="23"/>
  <c r="E22" i="23"/>
  <c r="E13" i="23"/>
  <c r="D21" i="23"/>
  <c r="E21" i="23"/>
  <c r="D13" i="23"/>
  <c r="D20" i="23"/>
  <c r="E20" i="23"/>
  <c r="C13" i="23"/>
  <c r="D19" i="23"/>
  <c r="E19" i="23"/>
  <c r="B13" i="23"/>
  <c r="E7" i="23"/>
  <c r="E6" i="23"/>
  <c r="E5" i="23"/>
  <c r="H34" i="23"/>
  <c r="G35" i="23"/>
  <c r="F36" i="23"/>
  <c r="D27" i="23"/>
  <c r="E27" i="23"/>
  <c r="D26" i="23"/>
  <c r="E26" i="23"/>
  <c r="D25" i="23"/>
  <c r="E25" i="23"/>
  <c r="D7" i="23"/>
  <c r="C7" i="23"/>
  <c r="B7" i="23"/>
  <c r="D6" i="23"/>
  <c r="C6" i="23"/>
  <c r="B6" i="23"/>
  <c r="D5" i="23"/>
  <c r="C5" i="23"/>
  <c r="B5" i="23"/>
  <c r="J2" i="23"/>
  <c r="L2" i="23"/>
  <c r="K19" i="22"/>
  <c r="K20" i="22"/>
  <c r="K18" i="22"/>
  <c r="D20" i="13"/>
  <c r="F37" i="21"/>
  <c r="F36" i="21"/>
  <c r="F32" i="21"/>
  <c r="E31" i="22"/>
  <c r="H35" i="22"/>
  <c r="D31" i="22"/>
  <c r="G36" i="22"/>
  <c r="C31" i="22"/>
  <c r="F37" i="22"/>
  <c r="D26" i="22"/>
  <c r="E26" i="22"/>
  <c r="D25" i="22"/>
  <c r="D24" i="22"/>
  <c r="E24" i="22"/>
  <c r="D21" i="22"/>
  <c r="E21" i="22"/>
  <c r="D13" i="22"/>
  <c r="D20" i="22"/>
  <c r="E20" i="22"/>
  <c r="C13" i="22"/>
  <c r="D19" i="22"/>
  <c r="E19" i="22"/>
  <c r="B13" i="22"/>
  <c r="D7" i="22"/>
  <c r="C7" i="22"/>
  <c r="B7" i="22"/>
  <c r="D6" i="22"/>
  <c r="C6" i="22"/>
  <c r="B6" i="22"/>
  <c r="D5" i="22"/>
  <c r="C5" i="22"/>
  <c r="B5" i="22"/>
  <c r="J2" i="22"/>
  <c r="L2" i="22"/>
  <c r="E31" i="21"/>
  <c r="H32" i="21"/>
  <c r="D31" i="21"/>
  <c r="G36" i="21"/>
  <c r="C31" i="21"/>
  <c r="F35" i="21"/>
  <c r="D26" i="21"/>
  <c r="E26" i="21"/>
  <c r="E25" i="21"/>
  <c r="D25" i="21"/>
  <c r="D24" i="21"/>
  <c r="E24" i="21"/>
  <c r="E21" i="21"/>
  <c r="D13" i="21"/>
  <c r="D21" i="21"/>
  <c r="D20" i="21"/>
  <c r="E20" i="21"/>
  <c r="C13" i="21"/>
  <c r="D19" i="21"/>
  <c r="E19" i="21"/>
  <c r="B13" i="21"/>
  <c r="D7" i="21"/>
  <c r="C7" i="21"/>
  <c r="B7" i="21"/>
  <c r="D6" i="21"/>
  <c r="C6" i="21"/>
  <c r="B6" i="21"/>
  <c r="D5" i="21"/>
  <c r="C5" i="21"/>
  <c r="B5" i="21"/>
  <c r="L2" i="21"/>
  <c r="J2" i="21"/>
  <c r="D19" i="13"/>
  <c r="E19" i="20"/>
  <c r="E31" i="20"/>
  <c r="H35" i="20"/>
  <c r="D31" i="20"/>
  <c r="G38" i="20"/>
  <c r="C31" i="20"/>
  <c r="F38" i="20"/>
  <c r="D26" i="20"/>
  <c r="E26" i="20"/>
  <c r="E25" i="20"/>
  <c r="D25" i="20"/>
  <c r="D24" i="20"/>
  <c r="E24" i="20"/>
  <c r="E21" i="20"/>
  <c r="D13" i="20"/>
  <c r="D21" i="20"/>
  <c r="D20" i="20"/>
  <c r="E20" i="20"/>
  <c r="C13" i="20"/>
  <c r="B13" i="20"/>
  <c r="D19" i="20"/>
  <c r="D7" i="20"/>
  <c r="C7" i="20"/>
  <c r="B7" i="20"/>
  <c r="D6" i="20"/>
  <c r="C6" i="20"/>
  <c r="B6" i="20"/>
  <c r="D5" i="20"/>
  <c r="C5" i="20"/>
  <c r="B5" i="20"/>
  <c r="J2" i="20"/>
  <c r="L2" i="20"/>
  <c r="T33" i="19"/>
  <c r="T34" i="19"/>
  <c r="T35" i="19"/>
  <c r="T36" i="19"/>
  <c r="T37" i="19"/>
  <c r="T38" i="19"/>
  <c r="T32" i="19"/>
  <c r="S33" i="19"/>
  <c r="S34" i="19"/>
  <c r="S35" i="19"/>
  <c r="S36" i="19"/>
  <c r="S37" i="19"/>
  <c r="S38" i="19"/>
  <c r="S32" i="19"/>
  <c r="D18" i="13"/>
  <c r="D31" i="19"/>
  <c r="G35" i="19"/>
  <c r="E31" i="19"/>
  <c r="H38" i="19"/>
  <c r="C31" i="19"/>
  <c r="F38" i="19"/>
  <c r="D26" i="19"/>
  <c r="E26" i="19"/>
  <c r="D25" i="19"/>
  <c r="E25" i="19"/>
  <c r="D24" i="19"/>
  <c r="E24" i="19"/>
  <c r="D21" i="19"/>
  <c r="E21" i="19"/>
  <c r="D13" i="19"/>
  <c r="D20" i="19"/>
  <c r="E20" i="19"/>
  <c r="C13" i="19"/>
  <c r="D19" i="19"/>
  <c r="E19" i="19"/>
  <c r="B13" i="19"/>
  <c r="D7" i="19"/>
  <c r="C7" i="19"/>
  <c r="B7" i="19"/>
  <c r="D6" i="19"/>
  <c r="C6" i="19"/>
  <c r="B6" i="19"/>
  <c r="D5" i="19"/>
  <c r="C5" i="19"/>
  <c r="B5" i="19"/>
  <c r="J2" i="19"/>
  <c r="L2" i="19"/>
  <c r="A47" i="18"/>
  <c r="A48" i="18"/>
  <c r="A49" i="18"/>
  <c r="K47" i="18"/>
  <c r="K48" i="18"/>
  <c r="J45" i="18"/>
  <c r="K45" i="18"/>
  <c r="J46" i="18"/>
  <c r="K46" i="18"/>
  <c r="J47" i="18"/>
  <c r="J48" i="18"/>
  <c r="J49" i="18"/>
  <c r="K49" i="18"/>
  <c r="J44" i="18"/>
  <c r="K44" i="18"/>
  <c r="N33" i="18"/>
  <c r="N34" i="18"/>
  <c r="N35" i="18"/>
  <c r="N36" i="18"/>
  <c r="N37" i="18"/>
  <c r="N32" i="18"/>
  <c r="G35" i="18"/>
  <c r="F34" i="18"/>
  <c r="F32" i="18"/>
  <c r="D17" i="13"/>
  <c r="J2" i="18"/>
  <c r="L2" i="18"/>
  <c r="E31" i="18"/>
  <c r="H35" i="18"/>
  <c r="D31" i="18"/>
  <c r="G33" i="18"/>
  <c r="C31" i="18"/>
  <c r="D26" i="18"/>
  <c r="E26" i="18"/>
  <c r="D25" i="18"/>
  <c r="E25" i="18"/>
  <c r="D24" i="18"/>
  <c r="E24" i="18"/>
  <c r="D21" i="18"/>
  <c r="E21" i="18"/>
  <c r="D13" i="18"/>
  <c r="D20" i="18"/>
  <c r="E20" i="18"/>
  <c r="C13" i="18"/>
  <c r="D19" i="18"/>
  <c r="E19" i="18"/>
  <c r="B13" i="18"/>
  <c r="D7" i="18"/>
  <c r="C7" i="18"/>
  <c r="B7" i="18"/>
  <c r="D6" i="18"/>
  <c r="C6" i="18"/>
  <c r="B6" i="18"/>
  <c r="D5" i="18"/>
  <c r="C5" i="18"/>
  <c r="B5" i="18"/>
  <c r="E31" i="17"/>
  <c r="H39" i="17"/>
  <c r="D31" i="17"/>
  <c r="G39" i="17"/>
  <c r="C31" i="17"/>
  <c r="F38" i="17"/>
  <c r="D26" i="17"/>
  <c r="E26" i="17"/>
  <c r="D25" i="17"/>
  <c r="E25" i="17"/>
  <c r="D24" i="17"/>
  <c r="E24" i="17"/>
  <c r="D21" i="17"/>
  <c r="E21" i="17"/>
  <c r="D13" i="17"/>
  <c r="D20" i="17"/>
  <c r="E20" i="17"/>
  <c r="C13" i="17"/>
  <c r="E19" i="17"/>
  <c r="B13" i="17"/>
  <c r="D19" i="17"/>
  <c r="D7" i="17"/>
  <c r="C7" i="17"/>
  <c r="B7" i="17"/>
  <c r="D6" i="17"/>
  <c r="C6" i="17"/>
  <c r="B6" i="17"/>
  <c r="D5" i="17"/>
  <c r="C5" i="17"/>
  <c r="B5" i="17"/>
  <c r="D16" i="13"/>
  <c r="E31" i="15"/>
  <c r="H37" i="15"/>
  <c r="D31" i="15"/>
  <c r="G37" i="15"/>
  <c r="C31" i="15"/>
  <c r="F35" i="15"/>
  <c r="D26" i="15"/>
  <c r="E26" i="15"/>
  <c r="D25" i="15"/>
  <c r="E25" i="15"/>
  <c r="D24" i="15"/>
  <c r="E24" i="15"/>
  <c r="D21" i="15"/>
  <c r="E21" i="15"/>
  <c r="D13" i="15"/>
  <c r="D9" i="15"/>
  <c r="D20" i="15"/>
  <c r="E20" i="15"/>
  <c r="C13" i="15"/>
  <c r="D19" i="15"/>
  <c r="E19" i="15"/>
  <c r="B13" i="15"/>
  <c r="B11" i="15"/>
  <c r="D7" i="15"/>
  <c r="C7" i="15"/>
  <c r="B7" i="15"/>
  <c r="D6" i="15"/>
  <c r="C6" i="15"/>
  <c r="B6" i="15"/>
  <c r="D5" i="15"/>
  <c r="C5" i="15"/>
  <c r="B5" i="15"/>
  <c r="D15" i="13"/>
  <c r="D14" i="13"/>
  <c r="E31" i="14"/>
  <c r="H38" i="14"/>
  <c r="D31" i="14"/>
  <c r="G38" i="14"/>
  <c r="C31" i="14"/>
  <c r="F36" i="14"/>
  <c r="D26" i="14"/>
  <c r="E26" i="14"/>
  <c r="E25" i="14"/>
  <c r="D25" i="14"/>
  <c r="D24" i="14"/>
  <c r="E24" i="14"/>
  <c r="D21" i="14"/>
  <c r="E21" i="14"/>
  <c r="D13" i="14"/>
  <c r="D10" i="14"/>
  <c r="E20" i="14"/>
  <c r="C13" i="14"/>
  <c r="D20" i="14"/>
  <c r="D19" i="14"/>
  <c r="E19" i="14"/>
  <c r="B13" i="14"/>
  <c r="D7" i="14"/>
  <c r="C7" i="14"/>
  <c r="B7" i="14"/>
  <c r="D6" i="14"/>
  <c r="C6" i="14"/>
  <c r="B6" i="14"/>
  <c r="D5" i="14"/>
  <c r="C5" i="14"/>
  <c r="B5" i="14"/>
  <c r="O33" i="12"/>
  <c r="O34" i="12"/>
  <c r="O35" i="12"/>
  <c r="O36" i="12"/>
  <c r="O37" i="12"/>
  <c r="O38" i="12"/>
  <c r="O32" i="12"/>
  <c r="D13" i="13"/>
  <c r="D12" i="13"/>
  <c r="D11" i="13"/>
  <c r="D10" i="13"/>
  <c r="D9" i="13"/>
  <c r="D8" i="13"/>
  <c r="D7" i="13"/>
  <c r="D6" i="13"/>
  <c r="D5" i="13"/>
  <c r="D4" i="13"/>
  <c r="D3" i="13"/>
  <c r="E31" i="12"/>
  <c r="D31" i="12"/>
  <c r="G38" i="12"/>
  <c r="C31" i="12"/>
  <c r="F36" i="12"/>
  <c r="D26" i="12"/>
  <c r="E26" i="12"/>
  <c r="D25" i="12"/>
  <c r="E25" i="12"/>
  <c r="D24" i="12"/>
  <c r="E24" i="12"/>
  <c r="D21" i="12"/>
  <c r="E21" i="12"/>
  <c r="D13" i="12"/>
  <c r="D20" i="12"/>
  <c r="E20" i="12"/>
  <c r="C13" i="12"/>
  <c r="D19" i="12"/>
  <c r="E19" i="12"/>
  <c r="B13" i="12"/>
  <c r="D7" i="12"/>
  <c r="C7" i="12"/>
  <c r="B7" i="12"/>
  <c r="D6" i="12"/>
  <c r="C6" i="12"/>
  <c r="B6" i="12"/>
  <c r="D5" i="12"/>
  <c r="C5" i="12"/>
  <c r="B5" i="12"/>
  <c r="G35" i="11"/>
  <c r="G36" i="11"/>
  <c r="G39" i="11"/>
  <c r="F36" i="11"/>
  <c r="F39" i="11"/>
  <c r="J4" i="6"/>
  <c r="J5" i="6"/>
  <c r="J6" i="6"/>
  <c r="J7" i="6"/>
  <c r="J8" i="6"/>
  <c r="J9" i="6"/>
  <c r="J10" i="6"/>
  <c r="J11" i="6"/>
  <c r="J12" i="6"/>
  <c r="J3" i="6"/>
  <c r="E31" i="11"/>
  <c r="H34" i="11"/>
  <c r="D31" i="11"/>
  <c r="G34" i="11"/>
  <c r="C31" i="11"/>
  <c r="F34" i="11"/>
  <c r="D26" i="11"/>
  <c r="E26" i="11"/>
  <c r="D25" i="11"/>
  <c r="E25" i="11"/>
  <c r="D24" i="11"/>
  <c r="E24" i="11"/>
  <c r="D21" i="11"/>
  <c r="E21" i="11"/>
  <c r="D13" i="11"/>
  <c r="D20" i="11"/>
  <c r="E20" i="11"/>
  <c r="C13" i="11"/>
  <c r="D19" i="11"/>
  <c r="E19" i="11"/>
  <c r="B13" i="11"/>
  <c r="D7" i="11"/>
  <c r="C7" i="11"/>
  <c r="B7" i="11"/>
  <c r="D6" i="11"/>
  <c r="D10" i="11"/>
  <c r="C6" i="11"/>
  <c r="B6" i="11"/>
  <c r="D5" i="11"/>
  <c r="C5" i="11"/>
  <c r="B5" i="11"/>
  <c r="K33" i="24"/>
  <c r="B10" i="21"/>
  <c r="B11" i="21"/>
  <c r="B9" i="14"/>
  <c r="B11" i="14"/>
  <c r="B10" i="14"/>
  <c r="H35" i="11"/>
  <c r="D10" i="15"/>
  <c r="G36" i="18"/>
  <c r="H32" i="18"/>
  <c r="H34" i="18"/>
  <c r="H36" i="20"/>
  <c r="H33" i="18"/>
  <c r="H37" i="20"/>
  <c r="G32" i="18"/>
  <c r="H36" i="18"/>
  <c r="I36" i="18"/>
  <c r="K36" i="18"/>
  <c r="F33" i="21"/>
  <c r="H37" i="18"/>
  <c r="F35" i="11"/>
  <c r="G34" i="18"/>
  <c r="I34" i="18"/>
  <c r="K34" i="18"/>
  <c r="H32" i="20"/>
  <c r="F32" i="11"/>
  <c r="G32" i="11"/>
  <c r="H39" i="11"/>
  <c r="I39" i="11"/>
  <c r="G37" i="18"/>
  <c r="H33" i="20"/>
  <c r="F34" i="21"/>
  <c r="K39" i="24"/>
  <c r="I39" i="23"/>
  <c r="K39" i="23"/>
  <c r="G36" i="23"/>
  <c r="F33" i="23"/>
  <c r="G38" i="23"/>
  <c r="G33" i="23"/>
  <c r="E9" i="23"/>
  <c r="D10" i="23"/>
  <c r="H34" i="22"/>
  <c r="H38" i="22"/>
  <c r="G34" i="22"/>
  <c r="G38" i="22"/>
  <c r="G35" i="22"/>
  <c r="I35" i="22"/>
  <c r="K35" i="22"/>
  <c r="F34" i="22"/>
  <c r="F32" i="22"/>
  <c r="F35" i="22"/>
  <c r="F38" i="22"/>
  <c r="F36" i="22"/>
  <c r="E10" i="23"/>
  <c r="E11" i="23"/>
  <c r="B9" i="23"/>
  <c r="B11" i="23"/>
  <c r="B10" i="23"/>
  <c r="C10" i="23"/>
  <c r="C9" i="23"/>
  <c r="C11" i="23"/>
  <c r="D11" i="23"/>
  <c r="D9" i="23"/>
  <c r="F35" i="23"/>
  <c r="H37" i="23"/>
  <c r="H33" i="23"/>
  <c r="G34" i="23"/>
  <c r="H36" i="23"/>
  <c r="G37" i="23"/>
  <c r="F38" i="23"/>
  <c r="F34" i="23"/>
  <c r="H35" i="23"/>
  <c r="F37" i="23"/>
  <c r="I37" i="23"/>
  <c r="K37" i="23"/>
  <c r="H38" i="23"/>
  <c r="B9" i="22"/>
  <c r="D11" i="22"/>
  <c r="B11" i="22"/>
  <c r="B10" i="22"/>
  <c r="T4" i="8"/>
  <c r="G33" i="21"/>
  <c r="G34" i="21"/>
  <c r="G37" i="21"/>
  <c r="G35" i="21"/>
  <c r="H36" i="21"/>
  <c r="G32" i="21"/>
  <c r="I32" i="21"/>
  <c r="H33" i="21"/>
  <c r="H37" i="21"/>
  <c r="H34" i="21"/>
  <c r="H35" i="21"/>
  <c r="C10" i="22"/>
  <c r="C9" i="22"/>
  <c r="C11" i="22"/>
  <c r="D9" i="22"/>
  <c r="H33" i="22"/>
  <c r="H37" i="22"/>
  <c r="D10" i="22"/>
  <c r="H32" i="22"/>
  <c r="G33" i="22"/>
  <c r="H36" i="22"/>
  <c r="G37" i="22"/>
  <c r="G32" i="22"/>
  <c r="F33" i="22"/>
  <c r="D11" i="21"/>
  <c r="D10" i="21"/>
  <c r="D9" i="21"/>
  <c r="C11" i="21"/>
  <c r="C10" i="21"/>
  <c r="C9" i="21"/>
  <c r="B9" i="21"/>
  <c r="F34" i="20"/>
  <c r="H38" i="20"/>
  <c r="I38" i="20"/>
  <c r="K38" i="20"/>
  <c r="H34" i="20"/>
  <c r="B11" i="20"/>
  <c r="B10" i="20"/>
  <c r="B9" i="20"/>
  <c r="D9" i="20"/>
  <c r="D10" i="20"/>
  <c r="D11" i="20"/>
  <c r="C11" i="20"/>
  <c r="C10" i="20"/>
  <c r="C9" i="20"/>
  <c r="G35" i="20"/>
  <c r="G32" i="20"/>
  <c r="F35" i="20"/>
  <c r="G33" i="20"/>
  <c r="F36" i="20"/>
  <c r="G37" i="20"/>
  <c r="G36" i="20"/>
  <c r="F32" i="20"/>
  <c r="I32" i="20"/>
  <c r="K32" i="20"/>
  <c r="F33" i="20"/>
  <c r="G34" i="20"/>
  <c r="F37" i="20"/>
  <c r="F32" i="19"/>
  <c r="H35" i="19"/>
  <c r="G34" i="19"/>
  <c r="G38" i="19"/>
  <c r="I38" i="19"/>
  <c r="K38" i="19"/>
  <c r="G32" i="19"/>
  <c r="G36" i="19"/>
  <c r="G33" i="19"/>
  <c r="G37" i="19"/>
  <c r="H37" i="19"/>
  <c r="F36" i="19"/>
  <c r="D11" i="19"/>
  <c r="D10" i="19"/>
  <c r="D9" i="19"/>
  <c r="C11" i="19"/>
  <c r="C10" i="19"/>
  <c r="C9" i="19"/>
  <c r="B10" i="19"/>
  <c r="B9" i="19"/>
  <c r="B11" i="19"/>
  <c r="H32" i="19"/>
  <c r="F33" i="19"/>
  <c r="H34" i="19"/>
  <c r="F35" i="19"/>
  <c r="H36" i="19"/>
  <c r="F37" i="19"/>
  <c r="H33" i="19"/>
  <c r="F34" i="19"/>
  <c r="F37" i="18"/>
  <c r="I37" i="18"/>
  <c r="K37" i="18"/>
  <c r="F33" i="18"/>
  <c r="I32" i="18"/>
  <c r="K32" i="18"/>
  <c r="F36" i="18"/>
  <c r="I33" i="18"/>
  <c r="K33" i="18"/>
  <c r="F35" i="18"/>
  <c r="I35" i="18"/>
  <c r="K35" i="18"/>
  <c r="F39" i="17"/>
  <c r="I39" i="17"/>
  <c r="K39" i="17"/>
  <c r="F32" i="17"/>
  <c r="G35" i="17"/>
  <c r="D10" i="18"/>
  <c r="D9" i="18"/>
  <c r="D11" i="18"/>
  <c r="C9" i="18"/>
  <c r="C11" i="18"/>
  <c r="C10" i="18"/>
  <c r="B11" i="18"/>
  <c r="B10" i="18"/>
  <c r="B9" i="18"/>
  <c r="H38" i="17"/>
  <c r="I38" i="17"/>
  <c r="K38" i="17"/>
  <c r="F36" i="17"/>
  <c r="G38" i="17"/>
  <c r="F35" i="17"/>
  <c r="G34" i="17"/>
  <c r="F34" i="17"/>
  <c r="B10" i="17"/>
  <c r="B11" i="17"/>
  <c r="C11" i="17"/>
  <c r="C10" i="17"/>
  <c r="C9" i="17"/>
  <c r="D11" i="17"/>
  <c r="D10" i="17"/>
  <c r="D9" i="17"/>
  <c r="H32" i="17"/>
  <c r="G33" i="17"/>
  <c r="H36" i="17"/>
  <c r="G37" i="17"/>
  <c r="H33" i="17"/>
  <c r="B9" i="17"/>
  <c r="G32" i="17"/>
  <c r="F33" i="17"/>
  <c r="H35" i="17"/>
  <c r="G36" i="17"/>
  <c r="F37" i="17"/>
  <c r="H37" i="17"/>
  <c r="H34" i="17"/>
  <c r="G38" i="15"/>
  <c r="G34" i="15"/>
  <c r="G32" i="15"/>
  <c r="G35" i="15"/>
  <c r="I35" i="15"/>
  <c r="K35" i="15"/>
  <c r="G36" i="15"/>
  <c r="H35" i="15"/>
  <c r="F38" i="14"/>
  <c r="I38" i="14"/>
  <c r="K38" i="14"/>
  <c r="F37" i="14"/>
  <c r="F34" i="14"/>
  <c r="F33" i="14"/>
  <c r="H35" i="14"/>
  <c r="C11" i="15"/>
  <c r="C10" i="15"/>
  <c r="C9" i="15"/>
  <c r="B10" i="15"/>
  <c r="B9" i="15"/>
  <c r="D11" i="15"/>
  <c r="F37" i="15"/>
  <c r="I37" i="15"/>
  <c r="K37" i="15"/>
  <c r="H33" i="15"/>
  <c r="H32" i="15"/>
  <c r="G33" i="15"/>
  <c r="F34" i="15"/>
  <c r="H36" i="15"/>
  <c r="F38" i="15"/>
  <c r="F33" i="15"/>
  <c r="I33" i="15"/>
  <c r="K33" i="15"/>
  <c r="F32" i="15"/>
  <c r="H34" i="15"/>
  <c r="F36" i="15"/>
  <c r="H38" i="15"/>
  <c r="G33" i="14"/>
  <c r="G37" i="14"/>
  <c r="G35" i="14"/>
  <c r="F32" i="14"/>
  <c r="H33" i="14"/>
  <c r="F35" i="14"/>
  <c r="H37" i="14"/>
  <c r="C11" i="14"/>
  <c r="C10" i="14"/>
  <c r="C9" i="14"/>
  <c r="D9" i="14"/>
  <c r="D11" i="14"/>
  <c r="G32" i="14"/>
  <c r="G34" i="14"/>
  <c r="G36" i="14"/>
  <c r="H32" i="14"/>
  <c r="H34" i="14"/>
  <c r="H36" i="14"/>
  <c r="F35" i="12"/>
  <c r="G34" i="12"/>
  <c r="F38" i="12"/>
  <c r="F34" i="12"/>
  <c r="B10" i="12"/>
  <c r="B11" i="12"/>
  <c r="D11" i="12"/>
  <c r="D10" i="12"/>
  <c r="D9" i="12"/>
  <c r="C11" i="12"/>
  <c r="C10" i="12"/>
  <c r="C9" i="12"/>
  <c r="H33" i="12"/>
  <c r="H37" i="12"/>
  <c r="H32" i="12"/>
  <c r="G33" i="12"/>
  <c r="H36" i="12"/>
  <c r="G37" i="12"/>
  <c r="B9" i="12"/>
  <c r="G32" i="12"/>
  <c r="F33" i="12"/>
  <c r="H35" i="12"/>
  <c r="G36" i="12"/>
  <c r="F37" i="12"/>
  <c r="H38" i="12"/>
  <c r="F32" i="12"/>
  <c r="H34" i="12"/>
  <c r="G35" i="12"/>
  <c r="H36" i="11"/>
  <c r="F37" i="11"/>
  <c r="F33" i="11"/>
  <c r="G37" i="11"/>
  <c r="G33" i="11"/>
  <c r="H37" i="11"/>
  <c r="H33" i="11"/>
  <c r="H32" i="11"/>
  <c r="I32" i="11"/>
  <c r="K32" i="11"/>
  <c r="F38" i="11"/>
  <c r="G38" i="11"/>
  <c r="I38" i="11"/>
  <c r="H38" i="11"/>
  <c r="I35" i="11"/>
  <c r="I36" i="11"/>
  <c r="K35" i="11"/>
  <c r="B10" i="11"/>
  <c r="B11" i="11"/>
  <c r="C11" i="11"/>
  <c r="C10" i="11"/>
  <c r="C9" i="11"/>
  <c r="D11" i="11"/>
  <c r="D9" i="11"/>
  <c r="B9" i="11"/>
  <c r="D25" i="9"/>
  <c r="E25" i="9"/>
  <c r="D26" i="9"/>
  <c r="E26" i="9"/>
  <c r="D24" i="9"/>
  <c r="E24" i="9"/>
  <c r="D20" i="9"/>
  <c r="D21" i="9"/>
  <c r="E21" i="9"/>
  <c r="D13" i="9"/>
  <c r="E20" i="9"/>
  <c r="C13" i="9"/>
  <c r="D19" i="9"/>
  <c r="E19" i="9"/>
  <c r="B13" i="9"/>
  <c r="B11" i="9"/>
  <c r="B7" i="9"/>
  <c r="B6" i="9"/>
  <c r="B5" i="9"/>
  <c r="C7" i="9"/>
  <c r="C6" i="9"/>
  <c r="T8" i="8"/>
  <c r="I12" i="6"/>
  <c r="K12" i="6"/>
  <c r="I11" i="6"/>
  <c r="I10" i="6"/>
  <c r="I9" i="6"/>
  <c r="I8" i="6"/>
  <c r="I7" i="6"/>
  <c r="K7" i="6"/>
  <c r="K6" i="6"/>
  <c r="I6" i="6"/>
  <c r="I5" i="6"/>
  <c r="K5" i="6"/>
  <c r="I4" i="6"/>
  <c r="I3" i="6"/>
  <c r="D19" i="5"/>
  <c r="E19" i="5"/>
  <c r="B13" i="5"/>
  <c r="D21" i="5"/>
  <c r="E21" i="5"/>
  <c r="D13" i="5"/>
  <c r="D20" i="5"/>
  <c r="E20" i="5"/>
  <c r="C13" i="5"/>
  <c r="B7" i="5"/>
  <c r="B6" i="5"/>
  <c r="B5" i="5"/>
  <c r="C3" i="5"/>
  <c r="D3" i="5"/>
  <c r="C2" i="5"/>
  <c r="C1" i="5"/>
  <c r="C5" i="5"/>
  <c r="C9" i="5"/>
  <c r="I11" i="1"/>
  <c r="B11" i="1"/>
  <c r="I9" i="1"/>
  <c r="I8" i="1"/>
  <c r="I7" i="1"/>
  <c r="I6" i="1"/>
  <c r="I5" i="1"/>
  <c r="I4" i="1"/>
  <c r="I3" i="1"/>
  <c r="I2" i="1"/>
  <c r="I10" i="1"/>
  <c r="B4" i="1"/>
  <c r="B3" i="1"/>
  <c r="J4" i="1"/>
  <c r="K4" i="1"/>
  <c r="B5" i="1"/>
  <c r="B6" i="1"/>
  <c r="B7" i="1"/>
  <c r="B8" i="1"/>
  <c r="B9" i="1"/>
  <c r="B10" i="1"/>
  <c r="B2" i="1"/>
  <c r="C2" i="2"/>
  <c r="D2" i="2"/>
  <c r="C3" i="2"/>
  <c r="D3" i="2"/>
  <c r="C1" i="2"/>
  <c r="D1" i="2"/>
  <c r="D20" i="2"/>
  <c r="E20" i="2"/>
  <c r="C13" i="2"/>
  <c r="D21" i="2"/>
  <c r="E21" i="2"/>
  <c r="D13" i="2"/>
  <c r="D19" i="2"/>
  <c r="E19" i="2"/>
  <c r="B13" i="2"/>
  <c r="B11" i="2"/>
  <c r="B6" i="2"/>
  <c r="B7" i="2"/>
  <c r="B5" i="2"/>
  <c r="J3" i="1"/>
  <c r="K3" i="1"/>
  <c r="J5" i="1"/>
  <c r="I37" i="14"/>
  <c r="K37" i="14"/>
  <c r="I35" i="17"/>
  <c r="K35" i="17"/>
  <c r="I32" i="17"/>
  <c r="K32" i="17"/>
  <c r="I36" i="14"/>
  <c r="K36" i="14"/>
  <c r="I35" i="14"/>
  <c r="K35" i="14"/>
  <c r="I37" i="11"/>
  <c r="D1" i="5"/>
  <c r="D5" i="5"/>
  <c r="D9" i="5"/>
  <c r="C7" i="5"/>
  <c r="I34" i="14"/>
  <c r="K34" i="14"/>
  <c r="J2" i="1"/>
  <c r="K2" i="1"/>
  <c r="D2" i="5"/>
  <c r="I33" i="11"/>
  <c r="K33" i="11"/>
  <c r="I32" i="15"/>
  <c r="K32" i="15"/>
  <c r="I33" i="14"/>
  <c r="K33" i="14"/>
  <c r="I37" i="17"/>
  <c r="K37" i="17"/>
  <c r="I34" i="20"/>
  <c r="K34" i="20"/>
  <c r="I36" i="23"/>
  <c r="K36" i="23"/>
  <c r="I33" i="22"/>
  <c r="K33" i="22"/>
  <c r="I34" i="22"/>
  <c r="K34" i="22"/>
  <c r="I38" i="22"/>
  <c r="K38" i="22"/>
  <c r="I32" i="22"/>
  <c r="K32" i="22"/>
  <c r="I37" i="22"/>
  <c r="K37" i="22"/>
  <c r="I36" i="22"/>
  <c r="K36" i="22"/>
  <c r="I38" i="23"/>
  <c r="K38" i="23"/>
  <c r="I34" i="23"/>
  <c r="K34" i="23"/>
  <c r="I35" i="23"/>
  <c r="K35" i="23"/>
  <c r="I33" i="23"/>
  <c r="K33" i="23"/>
  <c r="I37" i="20"/>
  <c r="K37" i="20"/>
  <c r="I35" i="20"/>
  <c r="K35" i="20"/>
  <c r="I33" i="20"/>
  <c r="K33" i="20"/>
  <c r="I36" i="20"/>
  <c r="K36" i="20"/>
  <c r="I32" i="19"/>
  <c r="K32" i="19"/>
  <c r="I37" i="19"/>
  <c r="K37" i="19"/>
  <c r="I36" i="19"/>
  <c r="K36" i="19"/>
  <c r="I35" i="19"/>
  <c r="K35" i="19"/>
  <c r="I34" i="19"/>
  <c r="K34" i="19"/>
  <c r="I33" i="19"/>
  <c r="K33" i="19"/>
  <c r="I34" i="17"/>
  <c r="K34" i="17"/>
  <c r="I36" i="17"/>
  <c r="K36" i="17"/>
  <c r="I33" i="17"/>
  <c r="K33" i="17"/>
  <c r="I38" i="15"/>
  <c r="K38" i="15"/>
  <c r="I34" i="15"/>
  <c r="K34" i="15"/>
  <c r="I36" i="15"/>
  <c r="K36" i="15"/>
  <c r="I32" i="14"/>
  <c r="K32" i="14"/>
  <c r="I36" i="12"/>
  <c r="K36" i="12"/>
  <c r="I34" i="12"/>
  <c r="K34" i="12"/>
  <c r="I32" i="12"/>
  <c r="K32" i="12"/>
  <c r="I35" i="12"/>
  <c r="K35" i="12"/>
  <c r="I38" i="12"/>
  <c r="K38" i="12"/>
  <c r="I37" i="12"/>
  <c r="K37" i="12"/>
  <c r="I33" i="12"/>
  <c r="K33" i="12"/>
  <c r="K36" i="11"/>
  <c r="K37" i="11"/>
  <c r="I34" i="11"/>
  <c r="K34" i="11"/>
  <c r="K38" i="11"/>
  <c r="K39" i="11"/>
  <c r="T6" i="8"/>
  <c r="T12" i="8"/>
  <c r="K9" i="6"/>
  <c r="K3" i="6"/>
  <c r="K10" i="6"/>
  <c r="K4" i="6"/>
  <c r="K8" i="6"/>
  <c r="K11" i="6"/>
  <c r="B10" i="9"/>
  <c r="C11" i="9"/>
  <c r="C10" i="9"/>
  <c r="D7" i="9"/>
  <c r="D11" i="9"/>
  <c r="C5" i="9"/>
  <c r="C9" i="9"/>
  <c r="B9" i="9"/>
  <c r="T10" i="8"/>
  <c r="T11" i="8"/>
  <c r="B11" i="5"/>
  <c r="B10" i="5"/>
  <c r="B9" i="5"/>
  <c r="C11" i="5"/>
  <c r="C6" i="5"/>
  <c r="C10" i="5"/>
  <c r="J11" i="1"/>
  <c r="K11" i="1"/>
  <c r="J7" i="1"/>
  <c r="K7" i="1"/>
  <c r="J10" i="1"/>
  <c r="K10" i="1"/>
  <c r="J8" i="1"/>
  <c r="K8" i="1"/>
  <c r="J9" i="1"/>
  <c r="K9" i="1"/>
  <c r="K5" i="1"/>
  <c r="J6" i="1"/>
  <c r="K6" i="1"/>
  <c r="C6" i="2"/>
  <c r="C10" i="2"/>
  <c r="D6" i="2"/>
  <c r="D10" i="2"/>
  <c r="D7" i="2"/>
  <c r="D11" i="2"/>
  <c r="D5" i="2"/>
  <c r="C5" i="2"/>
  <c r="C9" i="2"/>
  <c r="C7" i="2"/>
  <c r="C11" i="2"/>
  <c r="B9" i="2"/>
  <c r="B10" i="2"/>
  <c r="D9" i="2"/>
  <c r="D6" i="5"/>
  <c r="D10" i="5"/>
  <c r="D7" i="5"/>
  <c r="D11" i="5"/>
  <c r="D6" i="9"/>
  <c r="D10" i="9"/>
  <c r="D5" i="9"/>
  <c r="D9" i="9"/>
  <c r="H38" i="21"/>
  <c r="G38" i="21"/>
  <c r="F38" i="21"/>
  <c r="I38" i="21"/>
  <c r="K38" i="21"/>
  <c r="I37" i="21"/>
  <c r="K37" i="21"/>
  <c r="I36" i="21"/>
  <c r="K36" i="21"/>
  <c r="I35" i="21"/>
  <c r="K35" i="21"/>
  <c r="I34" i="21"/>
  <c r="K34" i="21"/>
  <c r="I33" i="21"/>
  <c r="K33" i="21"/>
  <c r="K32" i="21"/>
</calcChain>
</file>

<file path=xl/sharedStrings.xml><?xml version="1.0" encoding="utf-8"?>
<sst xmlns="http://schemas.openxmlformats.org/spreadsheetml/2006/main" count="1077" uniqueCount="289">
  <si>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</si>
  <si>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</si>
  <si>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</si>
  <si>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</si>
  <si>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</si>
  <si>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DengXian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</si>
  <si>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</si>
  <si>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DengXian"/>
        <family val="2"/>
        <charset val="128"/>
        <scheme val="minor"/>
      </rPr>
      <t>季均盈</t>
    </r>
    <r>
      <rPr>
        <sz val="11"/>
        <color theme="1"/>
        <rFont val="DengXian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</si>
  <si>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</si>
  <si>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</si>
  <si>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</si>
  <si>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</si>
  <si>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DengXian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</si>
  <si>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DengXian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</si>
  <si>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</si>
  <si>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</si>
  <si>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</si>
  <si>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</si>
  <si>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</si>
  <si>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</si>
  <si>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</si>
  <si>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</si>
  <si>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</si>
  <si>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</si>
  <si>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DengXian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</si>
  <si>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</si>
  <si>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</si>
  <si>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</si>
  <si>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</si>
  <si>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</si>
  <si>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</si>
  <si>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</si>
  <si>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</si>
  <si>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</si>
  <si>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</si>
  <si>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</si>
  <si>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</si>
  <si>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</si>
  <si>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</si>
  <si>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</si>
  <si>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</si>
  <si>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</si>
  <si>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</si>
  <si>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</si>
  <si>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</si>
  <si>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</si>
  <si>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</si>
  <si>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DengXian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</si>
  <si>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DengXian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</si>
  <si>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</si>
  <si>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</si>
  <si>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</si>
  <si>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DengXian"/>
        <family val="3"/>
        <charset val="134"/>
        <scheme val="minor"/>
      </rPr>
      <t>名</t>
    </r>
    <r>
      <rPr>
        <sz val="9"/>
        <color theme="1"/>
        <rFont val="DengXian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</si>
  <si>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DengXian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</si>
  <si>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</si>
  <si>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</si>
  <si>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</si>
  <si>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</si>
  <si>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</si>
  <si>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</si>
  <si>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</si>
  <si>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</si>
  <si>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</si>
  <si>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</si>
  <si>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</si>
  <si>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</si>
  <si>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</si>
  <si>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</si>
  <si>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</si>
  <si>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</si>
  <si>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</si>
  <si>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DengXian"/>
        <family val="2"/>
        <charset val="128"/>
        <scheme val="minor"/>
      </rPr>
      <t>错误</t>
    </r>
    <r>
      <rPr>
        <sz val="11"/>
        <color theme="1"/>
        <rFont val="DengXian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</si>
  <si>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</si>
  <si>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</si>
  <si>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</si>
  <si>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</si>
  <si>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</si>
  <si>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</si>
  <si>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</si>
  <si>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</si>
  <si>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</si>
  <si>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</si>
  <si>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</si>
  <si>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</si>
  <si>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DengXian"/>
        <family val="2"/>
        <charset val="128"/>
        <scheme val="minor"/>
      </rPr>
      <t>军</t>
    </r>
  </si>
  <si>
    <r>
      <t>季</t>
    </r>
    <r>
      <rPr>
        <sz val="11"/>
        <color theme="1"/>
        <rFont val="DengXian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</si>
  <si>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</si>
  <si>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</si>
  <si>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</si>
  <si>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</si>
  <si>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</si>
  <si>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</si>
  <si>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</si>
  <si>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</si>
  <si>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DengXian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</si>
  <si>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</si>
  <si>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</si>
  <si>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</si>
  <si>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</si>
  <si>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DengXian"/>
        <family val="2"/>
        <charset val="128"/>
        <scheme val="minor"/>
      </rPr>
      <t>金</t>
    </r>
    <r>
      <rPr>
        <sz val="11"/>
        <color theme="1"/>
        <rFont val="DengXian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</si>
  <si>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</si>
  <si>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</si>
  <si>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</si>
  <si>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</si>
  <si>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</si>
  <si>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</si>
  <si>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DengXian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</si>
  <si>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DengXian"/>
        <family val="2"/>
        <charset val="128"/>
        <scheme val="minor"/>
      </rPr>
      <t>奖</t>
    </r>
    <r>
      <rPr>
        <sz val="11"/>
        <color theme="1"/>
        <rFont val="DengXian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</si>
  <si>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</si>
  <si>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</si>
  <si>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</si>
  <si>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</si>
  <si>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</si>
  <si>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</si>
  <si>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</si>
  <si>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</si>
  <si>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</si>
  <si>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</si>
  <si>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</si>
  <si>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</si>
  <si>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</si>
  <si>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</si>
  <si>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DengXian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</si>
  <si>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</si>
  <si>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</si>
  <si>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</si>
  <si>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</si>
  <si>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DengXian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</si>
  <si>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</si>
  <si>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</si>
  <si>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DengXian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</si>
  <si>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</si>
  <si>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</si>
  <si>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DengXian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</si>
  <si>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</si>
  <si>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DengXian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</si>
  <si>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DengXian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</si>
  <si>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</si>
  <si>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</si>
  <si>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</si>
  <si>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DengXian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</si>
  <si>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DengXian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</si>
  <si>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</si>
  <si>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</si>
  <si>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</si>
  <si>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</si>
  <si>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</si>
  <si>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</si>
  <si>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</si>
  <si>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DengXian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</si>
  <si>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</si>
  <si>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DengXian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</si>
  <si>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</si>
  <si>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</si>
  <si>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</si>
  <si>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</si>
  <si>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</si>
  <si>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</si>
  <si>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</si>
  <si>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DengXian"/>
        <family val="2"/>
        <charset val="128"/>
        <scheme val="minor"/>
      </rPr>
      <t>竞</t>
    </r>
    <r>
      <rPr>
        <sz val="11"/>
        <color theme="1"/>
        <rFont val="DengXian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</si>
  <si>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</si>
  <si>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</si>
  <si>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</si>
  <si>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</si>
  <si>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DengXian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</si>
  <si>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</si>
  <si>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</si>
  <si>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DengXian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</si>
  <si>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DengXian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</si>
  <si>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DengXian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</si>
  <si>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</si>
  <si>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</si>
  <si>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DengXian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</si>
  <si>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</si>
  <si>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</si>
  <si>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</si>
  <si>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DengXian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</si>
  <si>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</si>
  <si>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</si>
  <si>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</si>
  <si>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</si>
  <si>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DengXian"/>
        <family val="3"/>
        <charset val="128"/>
        <scheme val="minor"/>
      </rPr>
      <t>奖</t>
    </r>
    <r>
      <rPr>
        <strike/>
        <sz val="11"/>
        <color rgb="FFFF0000"/>
        <rFont val="DengXian"/>
        <family val="3"/>
        <charset val="128"/>
        <scheme val="minor"/>
      </rPr>
      <t>明</t>
    </r>
    <r>
      <rPr>
        <strike/>
        <sz val="11"/>
        <color rgb="FFFF0000"/>
        <rFont val="DengXian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</si>
  <si>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DengXian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</si>
  <si>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</si>
  <si>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DengXian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</si>
  <si>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</si>
  <si>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DengXian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</si>
  <si>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</si>
  <si>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</si>
  <si>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</si>
  <si>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</si>
  <si>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</si>
  <si>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</si>
  <si>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</si>
  <si>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</si>
  <si>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</si>
  <si>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</si>
  <si>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</si>
  <si>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</si>
  <si>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</si>
  <si>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DengXian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</si>
  <si>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</si>
  <si>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DengXian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</si>
  <si>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</si>
  <si>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</si>
  <si>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</si>
  <si>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</si>
  <si>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</si>
  <si>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</si>
  <si>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</si>
  <si>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</si>
  <si>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DengXian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</si>
  <si>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</si>
  <si>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</si>
  <si>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DengXian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</si>
  <si>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</si>
  <si>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DengXian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</si>
  <si>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</si>
  <si>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</si>
  <si>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DengXian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</si>
  <si>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</si>
  <si>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</si>
  <si>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</si>
  <si>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DengXian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</si>
  <si>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</si>
  <si>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</si>
  <si>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</si>
  <si>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</si>
  <si>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</si>
  <si>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</si>
  <si>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</si>
  <si>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</si>
  <si>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DengXian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</si>
  <si>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</si>
  <si>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</si>
  <si>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</si>
  <si>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</si>
  <si>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</si>
  <si>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</si>
  <si>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DengXian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</si>
  <si>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</si>
  <si>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</si>
  <si>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</si>
  <si>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</si>
  <si>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</si>
  <si>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</si>
  <si>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</si>
  <si>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</si>
  <si>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DengXian"/>
        <family val="2"/>
        <charset val="128"/>
        <scheme val="minor"/>
      </rPr>
      <t>，西甲</t>
    </r>
    <r>
      <rPr>
        <sz val="11"/>
        <color theme="1"/>
        <rFont val="DengXian"/>
        <family val="2"/>
        <charset val="128"/>
        <scheme val="minor"/>
      </rPr>
      <t>亚军</t>
    </r>
    <r>
      <rPr>
        <sz val="11"/>
        <color theme="1"/>
        <rFont val="DengXian"/>
        <family val="2"/>
        <charset val="128"/>
        <scheme val="minor"/>
      </rPr>
      <t>，意甲</t>
    </r>
    <r>
      <rPr>
        <sz val="11"/>
        <color theme="1"/>
        <rFont val="DengXian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</si>
  <si>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DengXian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</si>
  <si>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</si>
  <si>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</si>
  <si>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DengXian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</si>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</sst>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 x14ac:knownFonts="1">
    <font>
      <sz val="11"/>
      <color theme="1"/>
      <name val="DengXian"/>
      <family val="2"/>
      <charset val="128"/>
      <scheme val="minor"/>
    </font>
    <font>
      <sz val="6"/>
      <name val="DengXian"/>
      <family val="2"/>
      <charset val="128"/>
      <scheme val="minor"/>
    </font>
    <font>
      <sz val="11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11"/>
      <color rgb="FFFF0000"/>
      <name val="DengXian"/>
      <family val="3"/>
      <charset val="128"/>
      <scheme val="minor"/>
    </font>
    <font>
      <strike/>
      <sz val="11"/>
      <color rgb="FFFF0000"/>
      <name val="DengXian"/>
      <family val="2"/>
      <charset val="128"/>
      <scheme val="minor"/>
    </font>
    <font>
      <sz val="9"/>
      <name val="DengXian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176" fontId="0" fillId="0" borderId="4" xfId="0" applyNumberFormat="1" applyBorder="1">
      <alignment vertical="center"/>
    </xf>
  </cellXfs>
  <cellStyles count="1">
    <cellStyle name="常规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Relationship Id="rId2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zoomScale="150" zoomScaleNormal="85" workbookViewId="0">
      <selection activeCell="E18" sqref="E18"/>
    </sheetView>
  </sheetViews>
  <sheetFormatPr baseColWidth="10" defaultColWidth="8.83203125" defaultRowHeight="15" x14ac:dyDescent="0.2"/>
  <cols>
    <col min="1" max="1" width="3.33203125" bestFit="1" customWidth="1"/>
    <col min="2" max="2" width="8.33203125" customWidth="1"/>
    <col min="3" max="10" width="5.1640625" bestFit="1" customWidth="1"/>
    <col min="11" max="11" width="6.33203125" bestFit="1" customWidth="1"/>
    <col min="12" max="18" width="5.1640625" bestFit="1" customWidth="1"/>
    <col min="19" max="19" width="9" bestFit="1" customWidth="1"/>
    <col min="20" max="20" width="10.6640625" bestFit="1" customWidth="1"/>
  </cols>
  <sheetData>
    <row r="1" spans="1:30" x14ac:dyDescent="0.2">
      <c r="B1" s="15" t="s">
        <v>134</v>
      </c>
      <c r="C1" s="46">
        <v>40</v>
      </c>
      <c r="D1" s="46">
        <v>40</v>
      </c>
      <c r="E1" s="46">
        <v>30</v>
      </c>
      <c r="F1" s="46">
        <v>30</v>
      </c>
      <c r="G1" s="46">
        <v>30</v>
      </c>
      <c r="H1" s="46">
        <v>30</v>
      </c>
      <c r="I1" s="46">
        <v>30</v>
      </c>
      <c r="J1" s="46">
        <v>25</v>
      </c>
      <c r="K1" s="47">
        <v>25</v>
      </c>
      <c r="L1" s="47">
        <v>25</v>
      </c>
      <c r="M1" s="47">
        <v>25</v>
      </c>
      <c r="N1" s="47">
        <v>25</v>
      </c>
      <c r="O1" s="47">
        <v>20</v>
      </c>
      <c r="P1" s="47">
        <v>20</v>
      </c>
      <c r="Q1" s="23"/>
    </row>
    <row r="2" spans="1:30" x14ac:dyDescent="0.2">
      <c r="A2" s="21"/>
      <c r="B2" s="22" t="s">
        <v>5</v>
      </c>
      <c r="C2" s="22" t="s">
        <v>262</v>
      </c>
      <c r="D2" s="22" t="s">
        <v>240</v>
      </c>
      <c r="E2" s="22" t="s">
        <v>233</v>
      </c>
      <c r="F2" s="22" t="s">
        <v>196</v>
      </c>
      <c r="G2" s="22" t="s">
        <v>179</v>
      </c>
      <c r="H2" s="22" t="s">
        <v>124</v>
      </c>
      <c r="I2" s="22" t="s">
        <v>100</v>
      </c>
      <c r="J2" s="22" t="s">
        <v>91</v>
      </c>
      <c r="K2" s="22" t="s">
        <v>76</v>
      </c>
      <c r="L2" s="22" t="s">
        <v>75</v>
      </c>
      <c r="M2" s="22" t="s">
        <v>60</v>
      </c>
      <c r="N2" s="22" t="s">
        <v>50</v>
      </c>
      <c r="O2" s="22" t="s">
        <v>49</v>
      </c>
      <c r="P2" s="22" t="s">
        <v>34</v>
      </c>
      <c r="Q2" s="45" t="s">
        <v>92</v>
      </c>
      <c r="R2" s="15" t="s">
        <v>24</v>
      </c>
      <c r="S2" s="16" t="s">
        <v>6</v>
      </c>
      <c r="T2" s="17" t="s">
        <v>7</v>
      </c>
    </row>
    <row r="3" spans="1:30" x14ac:dyDescent="0.2">
      <c r="A3" s="23" t="s">
        <v>38</v>
      </c>
      <c r="B3" s="29">
        <f>SUM(C3:P3)</f>
        <v>251</v>
      </c>
      <c r="C3" s="35"/>
      <c r="D3" s="35"/>
      <c r="E3" s="35"/>
      <c r="F3" s="35"/>
      <c r="G3" s="35"/>
      <c r="H3" s="35"/>
      <c r="I3" s="35"/>
      <c r="J3" s="35">
        <v>51</v>
      </c>
      <c r="K3" s="35">
        <v>39</v>
      </c>
      <c r="L3" s="35">
        <v>36</v>
      </c>
      <c r="M3" s="35">
        <v>59</v>
      </c>
      <c r="N3" s="35">
        <v>22</v>
      </c>
      <c r="O3" s="32">
        <v>26</v>
      </c>
      <c r="P3" s="18">
        <v>18</v>
      </c>
      <c r="Q3" s="44"/>
      <c r="R3" s="20">
        <f>COUNTA(C3:P3)</f>
        <v>7</v>
      </c>
      <c r="S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Q3</f>
        <v>86</v>
      </c>
      <c r="T3" s="30">
        <f>IFERROR(S3/R3,"")</f>
        <v>12.285714285714286</v>
      </c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 spans="1:30" x14ac:dyDescent="0.2">
      <c r="A4" s="24" t="s">
        <v>35</v>
      </c>
      <c r="B4" s="29">
        <f t="shared" ref="B4:B12" si="0">SUM(C4:P4)</f>
        <v>511</v>
      </c>
      <c r="C4" s="35">
        <v>46</v>
      </c>
      <c r="D4" s="35">
        <v>75</v>
      </c>
      <c r="E4" s="35">
        <v>42</v>
      </c>
      <c r="F4" s="35">
        <v>33</v>
      </c>
      <c r="G4" s="35">
        <v>42</v>
      </c>
      <c r="H4" s="35">
        <v>34</v>
      </c>
      <c r="I4" s="35">
        <v>32</v>
      </c>
      <c r="J4" s="35">
        <v>51</v>
      </c>
      <c r="K4" s="35">
        <v>9</v>
      </c>
      <c r="L4" s="35">
        <v>35</v>
      </c>
      <c r="M4" s="35">
        <v>26</v>
      </c>
      <c r="N4" s="35">
        <v>33</v>
      </c>
      <c r="O4" s="32">
        <v>35</v>
      </c>
      <c r="P4" s="18">
        <v>18</v>
      </c>
      <c r="Q4" s="44">
        <v>5</v>
      </c>
      <c r="R4" s="20">
        <f t="shared" ref="R4:R12" si="1">COUNTA(C4:P4)</f>
        <v>14</v>
      </c>
      <c r="S4" s="28">
        <f t="shared" ref="S4:S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Q4</f>
        <v>111</v>
      </c>
      <c r="T4" s="30">
        <f>IFERROR(S4/R4,"")</f>
        <v>7.9285714285714288</v>
      </c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 spans="1:30" x14ac:dyDescent="0.2">
      <c r="A5" s="42" t="s">
        <v>18</v>
      </c>
      <c r="B5" s="29">
        <f t="shared" ref="B5" si="3">SUM(C5:P5)</f>
        <v>427</v>
      </c>
      <c r="C5" s="35">
        <v>79</v>
      </c>
      <c r="D5" s="35">
        <v>54</v>
      </c>
      <c r="E5" s="35">
        <v>36</v>
      </c>
      <c r="F5" s="35">
        <v>24</v>
      </c>
      <c r="G5" s="35">
        <v>8</v>
      </c>
      <c r="H5" s="35">
        <v>17</v>
      </c>
      <c r="I5" s="35">
        <v>29</v>
      </c>
      <c r="J5" s="35">
        <v>10</v>
      </c>
      <c r="K5" s="35">
        <v>27</v>
      </c>
      <c r="L5" s="35">
        <v>36</v>
      </c>
      <c r="M5" s="35">
        <v>22</v>
      </c>
      <c r="N5" s="35">
        <v>41</v>
      </c>
      <c r="O5" s="32">
        <v>8</v>
      </c>
      <c r="P5" s="18">
        <v>36</v>
      </c>
      <c r="Q5" s="44">
        <v>10</v>
      </c>
      <c r="R5" s="20">
        <f t="shared" ref="R5" si="4">COUNTA(C5:P5)</f>
        <v>14</v>
      </c>
      <c r="S5" s="28">
        <f t="shared" ref="S5" si="5">B5-IF(ISBLANK(C5),0,C$1)-IF(ISBLANK(D5),0,D$1)-IF(ISBLANK(E5),0,E$1)-IF(ISBLANK(F5),0,F$1)-IF(ISBLANK(G5),0,G$1)-IF(ISBLANK(H5),0,H$1)-IF(ISBLANK(I5),0,I$1)-IF(ISBLANK(J5),0,J$1)-IF(ISBLANK(K5),0,K$1)-IF(ISBLANK(L5),0,L$1)-IF(ISBLANK(M5),0,M$1)-IF(ISBLANK(N5),0,N$1)-IF(ISBLANK(O5),0,O$1)-IF(ISBLANK(P5),0,P$1)-Q5</f>
        <v>22</v>
      </c>
      <c r="T5" s="30">
        <f>IFERROR(S5/R5,"")</f>
        <v>1.5714285714285714</v>
      </c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 spans="1:30" x14ac:dyDescent="0.2">
      <c r="A6" s="24" t="s">
        <v>241</v>
      </c>
      <c r="B6" s="29">
        <f t="shared" si="0"/>
        <v>374</v>
      </c>
      <c r="C6" s="35"/>
      <c r="D6" s="35">
        <v>59</v>
      </c>
      <c r="E6" s="35">
        <v>56</v>
      </c>
      <c r="F6" s="35">
        <v>34</v>
      </c>
      <c r="G6" s="35">
        <v>32</v>
      </c>
      <c r="H6" s="35">
        <v>50</v>
      </c>
      <c r="I6" s="35">
        <v>35</v>
      </c>
      <c r="J6" s="35">
        <v>6</v>
      </c>
      <c r="K6" s="35">
        <v>6</v>
      </c>
      <c r="L6" s="35">
        <v>7</v>
      </c>
      <c r="M6" s="35">
        <v>9</v>
      </c>
      <c r="N6" s="35">
        <v>19</v>
      </c>
      <c r="O6" s="32">
        <v>7</v>
      </c>
      <c r="P6" s="18">
        <v>54</v>
      </c>
      <c r="Q6" s="44">
        <v>25</v>
      </c>
      <c r="R6" s="20">
        <f t="shared" si="1"/>
        <v>13</v>
      </c>
      <c r="S6" s="28">
        <f t="shared" si="2"/>
        <v>-6</v>
      </c>
      <c r="T6" s="30">
        <f t="shared" ref="T6:T12" si="6">IFERROR(S6/R6,"")</f>
        <v>-0.46153846153846156</v>
      </c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 spans="1:30" x14ac:dyDescent="0.2">
      <c r="A7" s="42" t="s">
        <v>17</v>
      </c>
      <c r="B7" s="29">
        <f t="shared" si="0"/>
        <v>305</v>
      </c>
      <c r="C7" s="35"/>
      <c r="D7" s="35"/>
      <c r="E7" s="35">
        <v>9</v>
      </c>
      <c r="F7" s="35">
        <v>37</v>
      </c>
      <c r="G7" s="35">
        <v>36</v>
      </c>
      <c r="H7" s="35">
        <v>36</v>
      </c>
      <c r="I7" s="35">
        <v>24</v>
      </c>
      <c r="J7" s="35">
        <v>33</v>
      </c>
      <c r="K7" s="35">
        <v>25</v>
      </c>
      <c r="L7" s="35">
        <v>19</v>
      </c>
      <c r="M7" s="35">
        <v>14</v>
      </c>
      <c r="N7" s="35">
        <v>38</v>
      </c>
      <c r="O7" s="32">
        <v>16</v>
      </c>
      <c r="P7" s="18">
        <v>18</v>
      </c>
      <c r="Q7" s="44">
        <v>5</v>
      </c>
      <c r="R7" s="20">
        <f t="shared" si="1"/>
        <v>12</v>
      </c>
      <c r="S7" s="28">
        <f t="shared" si="2"/>
        <v>-15</v>
      </c>
      <c r="T7" s="30">
        <f>IFERROR(S7/R7,"")</f>
        <v>-1.25</v>
      </c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 x14ac:dyDescent="0.2">
      <c r="A8" s="42" t="s">
        <v>20</v>
      </c>
      <c r="B8" s="29">
        <f t="shared" si="0"/>
        <v>276</v>
      </c>
      <c r="C8" s="35">
        <v>19</v>
      </c>
      <c r="D8" s="35">
        <v>32</v>
      </c>
      <c r="E8" s="35">
        <v>31</v>
      </c>
      <c r="F8" s="35">
        <v>13</v>
      </c>
      <c r="G8" s="35">
        <v>15</v>
      </c>
      <c r="H8" s="35">
        <v>24</v>
      </c>
      <c r="I8" s="35">
        <v>9</v>
      </c>
      <c r="J8" s="35">
        <v>14</v>
      </c>
      <c r="K8" s="35">
        <v>30</v>
      </c>
      <c r="L8" s="35">
        <v>12</v>
      </c>
      <c r="M8" s="35">
        <v>19</v>
      </c>
      <c r="N8" s="35">
        <v>14</v>
      </c>
      <c r="O8" s="32">
        <v>35</v>
      </c>
      <c r="P8" s="18">
        <v>9</v>
      </c>
      <c r="Q8" s="44">
        <v>5</v>
      </c>
      <c r="R8" s="20">
        <f t="shared" si="1"/>
        <v>14</v>
      </c>
      <c r="S8" s="28">
        <f t="shared" si="2"/>
        <v>-124</v>
      </c>
      <c r="T8" s="30">
        <f>IFERROR(S8/R8,"")</f>
        <v>-8.8571428571428577</v>
      </c>
      <c r="U8" s="72"/>
      <c r="V8" s="72"/>
      <c r="W8" s="72"/>
      <c r="X8" s="72"/>
      <c r="Y8" s="72"/>
      <c r="Z8" s="72"/>
      <c r="AA8" s="72"/>
      <c r="AB8" s="72"/>
      <c r="AC8" s="72"/>
      <c r="AD8" s="72"/>
    </row>
    <row r="9" spans="1:30" x14ac:dyDescent="0.2">
      <c r="A9" s="23" t="s">
        <v>263</v>
      </c>
      <c r="B9" s="29">
        <f>SUM(C9:P9)</f>
        <v>4</v>
      </c>
      <c r="C9" s="35">
        <v>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2"/>
      <c r="P9" s="18"/>
      <c r="Q9" s="44"/>
      <c r="R9" s="20">
        <f>COUNTA(C9:P9)</f>
        <v>1</v>
      </c>
      <c r="S9" s="28">
        <f>B9-15-IF(ISBLANK(D9),0,D$1)-IF(ISBLANK(E9),0,E$1)-IF(ISBLANK(F9),0,F$1)-IF(ISBLANK(G9),0,G$1)-IF(ISBLANK(H9),0,H$1)-IF(ISBLANK(I9),0,I$1)-IF(ISBLANK(J9),0,J$1)-IF(ISBLANK(K9),0,K$1)-IF(ISBLANK(L9),0,L$1)-IF(ISBLANK(M9),0,M$1)-IF(ISBLANK(N9),0,N$1)-IF(ISBLANK(O9),0,O$1)-IF(ISBLANK(P9),0,P$1)-Q9</f>
        <v>-11</v>
      </c>
      <c r="T9" s="30">
        <f>IFERROR(S9/R9,"")</f>
        <v>-11</v>
      </c>
    </row>
    <row r="10" spans="1:30" x14ac:dyDescent="0.2">
      <c r="A10" s="24" t="s">
        <v>32</v>
      </c>
      <c r="B10" s="29">
        <f t="shared" si="0"/>
        <v>233</v>
      </c>
      <c r="C10" s="35">
        <v>39</v>
      </c>
      <c r="D10" s="35">
        <v>33</v>
      </c>
      <c r="E10" s="35">
        <v>6</v>
      </c>
      <c r="F10" s="35">
        <v>28</v>
      </c>
      <c r="G10" s="35">
        <v>11</v>
      </c>
      <c r="H10" s="35">
        <v>21</v>
      </c>
      <c r="I10" s="35">
        <v>30</v>
      </c>
      <c r="J10" s="35">
        <v>8</v>
      </c>
      <c r="K10" s="35">
        <v>13</v>
      </c>
      <c r="L10" s="35">
        <v>15</v>
      </c>
      <c r="M10" s="35">
        <v>13</v>
      </c>
      <c r="N10" s="35">
        <v>7</v>
      </c>
      <c r="O10" s="32">
        <v>9</v>
      </c>
      <c r="P10" s="18">
        <v>0</v>
      </c>
      <c r="Q10" s="44">
        <v>20</v>
      </c>
      <c r="R10" s="20">
        <f t="shared" si="1"/>
        <v>14</v>
      </c>
      <c r="S10" s="28">
        <f t="shared" si="2"/>
        <v>-182</v>
      </c>
      <c r="T10" s="30">
        <f t="shared" si="6"/>
        <v>-13</v>
      </c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0" x14ac:dyDescent="0.2">
      <c r="A11" s="24" t="s">
        <v>161</v>
      </c>
      <c r="B11" s="29">
        <f t="shared" si="0"/>
        <v>94</v>
      </c>
      <c r="C11" s="35"/>
      <c r="D11" s="35">
        <v>4</v>
      </c>
      <c r="E11" s="35">
        <v>9</v>
      </c>
      <c r="F11" s="35">
        <v>19</v>
      </c>
      <c r="G11" s="35">
        <v>25</v>
      </c>
      <c r="H11" s="35">
        <v>6</v>
      </c>
      <c r="I11" s="35"/>
      <c r="J11" s="35"/>
      <c r="K11" s="35"/>
      <c r="L11" s="35"/>
      <c r="M11" s="35"/>
      <c r="N11" s="35">
        <v>6</v>
      </c>
      <c r="O11" s="32">
        <v>16</v>
      </c>
      <c r="P11" s="18">
        <v>9</v>
      </c>
      <c r="Q11" s="44">
        <v>19</v>
      </c>
      <c r="R11" s="20">
        <f t="shared" si="1"/>
        <v>8</v>
      </c>
      <c r="S11" s="28">
        <f t="shared" si="2"/>
        <v>-150</v>
      </c>
      <c r="T11" s="30">
        <f t="shared" si="6"/>
        <v>-18.75</v>
      </c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 x14ac:dyDescent="0.2">
      <c r="A12" s="24" t="s">
        <v>29</v>
      </c>
      <c r="B12" s="29">
        <f t="shared" si="0"/>
        <v>56</v>
      </c>
      <c r="C12" s="35">
        <v>45</v>
      </c>
      <c r="D12" s="35">
        <v>4</v>
      </c>
      <c r="E12" s="35"/>
      <c r="F12" s="35"/>
      <c r="G12" s="35"/>
      <c r="H12" s="35"/>
      <c r="I12" s="35"/>
      <c r="J12" s="35">
        <v>7</v>
      </c>
      <c r="K12" s="35"/>
      <c r="L12" s="35"/>
      <c r="M12" s="35"/>
      <c r="N12" s="35"/>
      <c r="O12" s="32"/>
      <c r="P12" s="18">
        <v>0</v>
      </c>
      <c r="Q12" s="44">
        <v>12</v>
      </c>
      <c r="R12" s="20">
        <f t="shared" si="1"/>
        <v>4</v>
      </c>
      <c r="S12" s="28">
        <f t="shared" si="2"/>
        <v>-81</v>
      </c>
      <c r="T12" s="30">
        <f t="shared" si="6"/>
        <v>-20.25</v>
      </c>
      <c r="U12" s="72"/>
      <c r="V12" s="72"/>
      <c r="W12" s="72"/>
      <c r="X12" s="72"/>
      <c r="Y12" s="72"/>
      <c r="Z12" s="72"/>
      <c r="AA12" s="72"/>
      <c r="AB12" s="72"/>
      <c r="AC12" s="72"/>
      <c r="AD12" s="72"/>
    </row>
    <row r="13" spans="1:30" x14ac:dyDescent="0.2">
      <c r="A13" s="23" t="s">
        <v>261</v>
      </c>
      <c r="B13" s="29">
        <f t="shared" ref="B13" si="7">SUM(C13:P13)</f>
        <v>2</v>
      </c>
      <c r="C13" s="35">
        <v>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2"/>
      <c r="P13" s="18"/>
      <c r="Q13" s="44"/>
      <c r="R13" s="20">
        <f t="shared" ref="R13" si="8">COUNTA(C13:P13)</f>
        <v>1</v>
      </c>
      <c r="S13" s="28">
        <f t="shared" ref="S13" si="9">B13-IF(ISBLANK(C13),0,C$1)-IF(ISBLANK(D13),0,D$1)-IF(ISBLANK(E13),0,E$1)-IF(ISBLANK(F13),0,F$1)-IF(ISBLANK(G13),0,G$1)-IF(ISBLANK(H13),0,H$1)-IF(ISBLANK(I13),0,I$1)-IF(ISBLANK(J13),0,J$1)-IF(ISBLANK(K13),0,K$1)-IF(ISBLANK(L13),0,L$1)-IF(ISBLANK(M13),0,M$1)-IF(ISBLANK(N13),0,N$1)-IF(ISBLANK(O13),0,O$1)-IF(ISBLANK(P13),0,P$1)-Q13</f>
        <v>-38</v>
      </c>
      <c r="T13" s="30">
        <f>IFERROR(S13/R13,"")</f>
        <v>-38</v>
      </c>
    </row>
    <row r="14" spans="1:30" x14ac:dyDescent="0.2">
      <c r="A14" s="43"/>
      <c r="U14" s="23"/>
      <c r="W14" s="43"/>
      <c r="Y14" s="57"/>
      <c r="Z14" s="57"/>
    </row>
    <row r="15" spans="1:30" x14ac:dyDescent="0.2">
      <c r="K15" s="23"/>
      <c r="M15" s="24"/>
      <c r="O15" s="57"/>
      <c r="P15" s="24"/>
      <c r="U15" s="23"/>
      <c r="W15" s="24"/>
      <c r="Y15" s="57"/>
      <c r="Z15" s="24"/>
    </row>
    <row r="16" spans="1:30" x14ac:dyDescent="0.2">
      <c r="U16" s="23"/>
      <c r="W16" s="42"/>
      <c r="Y16" s="57"/>
      <c r="Z16" s="1"/>
    </row>
    <row r="17" spans="7:26" x14ac:dyDescent="0.2">
      <c r="W17" s="23"/>
      <c r="Y17" s="57"/>
    </row>
    <row r="18" spans="7:26" x14ac:dyDescent="0.2">
      <c r="W18" s="24"/>
      <c r="Y18" s="57"/>
      <c r="Z18" s="1"/>
    </row>
    <row r="19" spans="7:26" x14ac:dyDescent="0.2">
      <c r="Y19" s="57"/>
      <c r="Z19" s="1"/>
    </row>
    <row r="20" spans="7:26" x14ac:dyDescent="0.2">
      <c r="O20" s="57"/>
      <c r="P20" s="24"/>
      <c r="Y20" s="57"/>
      <c r="Z20" s="24"/>
    </row>
    <row r="26" spans="7:26" x14ac:dyDescent="0.2">
      <c r="G26" s="1"/>
    </row>
  </sheetData>
  <sortState ref="A31:L39">
    <sortCondition descending="1" ref="B31:B39"/>
  </sortState>
  <phoneticPr fontId="1"/>
  <conditionalFormatting sqref="C3:P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9" workbookViewId="0">
      <selection activeCell="H41" sqref="H41"/>
    </sheetView>
  </sheetViews>
  <sheetFormatPr baseColWidth="10" defaultColWidth="8.83203125" defaultRowHeight="15" x14ac:dyDescent="0.2"/>
  <cols>
    <col min="13" max="13" width="10.6640625" customWidth="1"/>
  </cols>
  <sheetData>
    <row r="1" spans="1:8" x14ac:dyDescent="0.2">
      <c r="B1">
        <v>3</v>
      </c>
      <c r="C1">
        <v>3</v>
      </c>
      <c r="D1">
        <v>3</v>
      </c>
    </row>
    <row r="2" spans="1:8" x14ac:dyDescent="0.2">
      <c r="B2">
        <v>2</v>
      </c>
      <c r="C2">
        <v>2</v>
      </c>
      <c r="D2">
        <v>2</v>
      </c>
    </row>
    <row r="3" spans="1:8" x14ac:dyDescent="0.2">
      <c r="B3">
        <v>1</v>
      </c>
      <c r="C3">
        <v>1</v>
      </c>
      <c r="D3">
        <v>1</v>
      </c>
    </row>
    <row r="5" spans="1:8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 x14ac:dyDescent="0.2">
      <c r="B8" s="7" t="s">
        <v>8</v>
      </c>
      <c r="C8" s="7" t="s">
        <v>9</v>
      </c>
      <c r="D8" s="7" t="s">
        <v>10</v>
      </c>
    </row>
    <row r="9" spans="1:8" x14ac:dyDescent="0.2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 x14ac:dyDescent="0.2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 x14ac:dyDescent="0.2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 x14ac:dyDescent="0.2">
      <c r="B13" s="5">
        <f>E19</f>
        <v>40</v>
      </c>
      <c r="C13" s="5">
        <f>E20</f>
        <v>25</v>
      </c>
      <c r="D13" s="5">
        <f>E21</f>
        <v>15</v>
      </c>
    </row>
    <row r="17" spans="2:15" x14ac:dyDescent="0.2">
      <c r="J17" s="36"/>
      <c r="K17" s="36" t="s">
        <v>53</v>
      </c>
      <c r="L17" s="37" t="s">
        <v>54</v>
      </c>
    </row>
    <row r="18" spans="2:15" x14ac:dyDescent="0.2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 x14ac:dyDescent="0.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 x14ac:dyDescent="0.2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 x14ac:dyDescent="0.2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 x14ac:dyDescent="0.2">
      <c r="D23" s="2"/>
      <c r="E23" s="6">
        <v>80</v>
      </c>
    </row>
    <row r="24" spans="2:15" x14ac:dyDescent="0.2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 x14ac:dyDescent="0.2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 x14ac:dyDescent="0.2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5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5" x14ac:dyDescent="0.2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5"/>
      <c r="J31" s="95"/>
      <c r="K31" s="95"/>
      <c r="M31" t="s">
        <v>71</v>
      </c>
      <c r="N31" t="s">
        <v>72</v>
      </c>
      <c r="O31" t="s">
        <v>73</v>
      </c>
    </row>
    <row r="32" spans="2:15" x14ac:dyDescent="0.2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 x14ac:dyDescent="0.2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 x14ac:dyDescent="0.2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 x14ac:dyDescent="0.2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 x14ac:dyDescent="0.2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 x14ac:dyDescent="0.2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 x14ac:dyDescent="0.2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 x14ac:dyDescent="0.2">
      <c r="F40" t="s">
        <v>74</v>
      </c>
    </row>
    <row r="41" spans="2:15" x14ac:dyDescent="0.2">
      <c r="B41" s="2" t="s">
        <v>36</v>
      </c>
      <c r="C41" s="31">
        <v>41</v>
      </c>
      <c r="E41" s="2" t="s">
        <v>30</v>
      </c>
      <c r="F41" s="2">
        <v>1</v>
      </c>
    </row>
    <row r="42" spans="2:15" x14ac:dyDescent="0.2">
      <c r="B42" s="2" t="s">
        <v>37</v>
      </c>
      <c r="C42" s="31">
        <v>38</v>
      </c>
      <c r="E42" s="2" t="s">
        <v>36</v>
      </c>
      <c r="F42" s="2">
        <v>1</v>
      </c>
    </row>
    <row r="43" spans="2:15" x14ac:dyDescent="0.2">
      <c r="B43" s="26" t="s">
        <v>35</v>
      </c>
      <c r="C43" s="31">
        <v>33</v>
      </c>
      <c r="E43" s="2" t="s">
        <v>38</v>
      </c>
      <c r="F43" s="2">
        <v>4</v>
      </c>
    </row>
    <row r="44" spans="2:15" x14ac:dyDescent="0.2">
      <c r="B44" s="2" t="s">
        <v>38</v>
      </c>
      <c r="C44" s="31">
        <v>22</v>
      </c>
      <c r="E44" s="26" t="s">
        <v>35</v>
      </c>
      <c r="F44" s="2">
        <v>1</v>
      </c>
    </row>
    <row r="45" spans="2:15" x14ac:dyDescent="0.2">
      <c r="B45" s="2" t="s">
        <v>30</v>
      </c>
      <c r="C45" s="31">
        <v>19</v>
      </c>
      <c r="E45" s="2" t="s">
        <v>37</v>
      </c>
      <c r="F45" s="2">
        <v>2</v>
      </c>
    </row>
    <row r="46" spans="2:15" x14ac:dyDescent="0.2">
      <c r="B46" s="26" t="s">
        <v>39</v>
      </c>
      <c r="C46" s="31">
        <v>14</v>
      </c>
      <c r="E46" s="26" t="s">
        <v>39</v>
      </c>
      <c r="F46" s="2">
        <v>-10</v>
      </c>
    </row>
    <row r="47" spans="2:15" x14ac:dyDescent="0.2">
      <c r="B47" s="26" t="s">
        <v>32</v>
      </c>
      <c r="C47" s="31">
        <v>7</v>
      </c>
      <c r="E47" s="26" t="s">
        <v>32</v>
      </c>
      <c r="F47" s="2">
        <v>0</v>
      </c>
    </row>
    <row r="48" spans="2:15" x14ac:dyDescent="0.2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B38" sqref="B38"/>
    </sheetView>
  </sheetViews>
  <sheetFormatPr baseColWidth="10" defaultColWidth="8.83203125" defaultRowHeight="15" x14ac:dyDescent="0.2"/>
  <cols>
    <col min="13" max="13" width="10.6640625" customWidth="1"/>
  </cols>
  <sheetData>
    <row r="1" spans="1:8" x14ac:dyDescent="0.2">
      <c r="B1">
        <v>3</v>
      </c>
      <c r="C1">
        <v>3</v>
      </c>
      <c r="D1">
        <v>3</v>
      </c>
    </row>
    <row r="2" spans="1:8" x14ac:dyDescent="0.2">
      <c r="B2">
        <v>2</v>
      </c>
      <c r="C2">
        <v>2</v>
      </c>
      <c r="D2">
        <v>2</v>
      </c>
    </row>
    <row r="3" spans="1:8" x14ac:dyDescent="0.2">
      <c r="B3">
        <v>1</v>
      </c>
      <c r="C3">
        <v>1</v>
      </c>
      <c r="D3">
        <v>1</v>
      </c>
    </row>
    <row r="5" spans="1:8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 x14ac:dyDescent="0.2">
      <c r="B8" s="7" t="s">
        <v>8</v>
      </c>
      <c r="C8" s="7" t="s">
        <v>9</v>
      </c>
      <c r="D8" s="7" t="s">
        <v>10</v>
      </c>
    </row>
    <row r="9" spans="1:8" x14ac:dyDescent="0.2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 x14ac:dyDescent="0.2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 x14ac:dyDescent="0.2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 x14ac:dyDescent="0.2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 x14ac:dyDescent="0.2">
      <c r="F14" s="1" t="s">
        <v>15</v>
      </c>
      <c r="G14">
        <v>20</v>
      </c>
    </row>
    <row r="15" spans="1:8" x14ac:dyDescent="0.2">
      <c r="F15" t="s">
        <v>16</v>
      </c>
      <c r="G15">
        <v>21</v>
      </c>
    </row>
    <row r="16" spans="1:8" x14ac:dyDescent="0.2">
      <c r="F16" t="s">
        <v>81</v>
      </c>
      <c r="G16">
        <v>8</v>
      </c>
    </row>
    <row r="17" spans="2:12" x14ac:dyDescent="0.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 x14ac:dyDescent="0.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 x14ac:dyDescent="0.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 x14ac:dyDescent="0.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 x14ac:dyDescent="0.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 x14ac:dyDescent="0.2">
      <c r="D23" s="2"/>
      <c r="E23" s="6">
        <v>80</v>
      </c>
    </row>
    <row r="24" spans="2:12" x14ac:dyDescent="0.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 x14ac:dyDescent="0.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 x14ac:dyDescent="0.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2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2" x14ac:dyDescent="0.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5"/>
      <c r="J31" s="95"/>
      <c r="K31" s="95"/>
    </row>
    <row r="32" spans="2:12" x14ac:dyDescent="0.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 x14ac:dyDescent="0.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 x14ac:dyDescent="0.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 x14ac:dyDescent="0.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 x14ac:dyDescent="0.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 x14ac:dyDescent="0.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 x14ac:dyDescent="0.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 x14ac:dyDescent="0.2">
      <c r="D43" s="2" t="s">
        <v>38</v>
      </c>
      <c r="E43" s="2">
        <v>36</v>
      </c>
    </row>
    <row r="44" spans="2:12" x14ac:dyDescent="0.2">
      <c r="D44" s="2" t="s">
        <v>36</v>
      </c>
      <c r="E44" s="2">
        <v>36</v>
      </c>
    </row>
    <row r="45" spans="2:12" x14ac:dyDescent="0.2">
      <c r="D45" s="26" t="s">
        <v>35</v>
      </c>
      <c r="E45" s="2">
        <v>35</v>
      </c>
    </row>
    <row r="46" spans="2:12" x14ac:dyDescent="0.2">
      <c r="D46" s="2" t="s">
        <v>37</v>
      </c>
      <c r="E46" s="2">
        <v>19</v>
      </c>
    </row>
    <row r="47" spans="2:12" x14ac:dyDescent="0.2">
      <c r="D47" s="26" t="s">
        <v>32</v>
      </c>
      <c r="E47" s="2">
        <v>15</v>
      </c>
    </row>
    <row r="48" spans="2:12" x14ac:dyDescent="0.2">
      <c r="D48" s="26" t="s">
        <v>39</v>
      </c>
      <c r="E48" s="2">
        <v>12</v>
      </c>
    </row>
    <row r="49" spans="4:5" x14ac:dyDescent="0.2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3" workbookViewId="0">
      <selection activeCell="K33" sqref="K33"/>
    </sheetView>
  </sheetViews>
  <sheetFormatPr baseColWidth="10" defaultColWidth="8.83203125" defaultRowHeight="15" x14ac:dyDescent="0.2"/>
  <cols>
    <col min="3" max="3" width="9" customWidth="1"/>
    <col min="13" max="13" width="10.6640625" customWidth="1"/>
  </cols>
  <sheetData>
    <row r="1" spans="1:16" x14ac:dyDescent="0.2">
      <c r="B1">
        <v>3</v>
      </c>
      <c r="C1">
        <v>3</v>
      </c>
      <c r="D1">
        <v>3</v>
      </c>
    </row>
    <row r="2" spans="1:16" x14ac:dyDescent="0.2">
      <c r="B2">
        <v>2</v>
      </c>
      <c r="C2">
        <v>2</v>
      </c>
      <c r="D2">
        <v>2</v>
      </c>
    </row>
    <row r="3" spans="1:16" x14ac:dyDescent="0.2">
      <c r="B3">
        <v>1</v>
      </c>
      <c r="C3">
        <v>1</v>
      </c>
      <c r="D3">
        <v>1</v>
      </c>
    </row>
    <row r="5" spans="1:16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 x14ac:dyDescent="0.2">
      <c r="B8" s="7" t="s">
        <v>8</v>
      </c>
      <c r="C8" s="7" t="s">
        <v>9</v>
      </c>
      <c r="D8" s="7" t="s">
        <v>10</v>
      </c>
    </row>
    <row r="9" spans="1:16" x14ac:dyDescent="0.2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 x14ac:dyDescent="0.2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 x14ac:dyDescent="0.2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 x14ac:dyDescent="0.2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 x14ac:dyDescent="0.2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 x14ac:dyDescent="0.2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 x14ac:dyDescent="0.2">
      <c r="J17" s="36"/>
      <c r="K17" s="36" t="s">
        <v>53</v>
      </c>
      <c r="L17" s="37" t="s">
        <v>54</v>
      </c>
    </row>
    <row r="18" spans="2:12" x14ac:dyDescent="0.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 x14ac:dyDescent="0.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 x14ac:dyDescent="0.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 x14ac:dyDescent="0.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 x14ac:dyDescent="0.2">
      <c r="D23" s="2"/>
      <c r="E23" s="6">
        <v>75</v>
      </c>
    </row>
    <row r="24" spans="2:12" x14ac:dyDescent="0.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 x14ac:dyDescent="0.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 x14ac:dyDescent="0.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2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2" x14ac:dyDescent="0.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5"/>
      <c r="J31" s="95"/>
      <c r="K31" s="95"/>
    </row>
    <row r="32" spans="2:12" x14ac:dyDescent="0.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 x14ac:dyDescent="0.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 x14ac:dyDescent="0.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 x14ac:dyDescent="0.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 x14ac:dyDescent="0.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 x14ac:dyDescent="0.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 x14ac:dyDescent="0.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25" workbookViewId="0">
      <selection activeCell="I32" sqref="I32:K35"/>
    </sheetView>
  </sheetViews>
  <sheetFormatPr baseColWidth="10" defaultColWidth="8.83203125" defaultRowHeight="15" x14ac:dyDescent="0.2"/>
  <cols>
    <col min="3" max="3" width="9" customWidth="1"/>
    <col min="13" max="13" width="10.6640625" customWidth="1"/>
  </cols>
  <sheetData>
    <row r="1" spans="1:16" x14ac:dyDescent="0.2">
      <c r="B1">
        <v>3</v>
      </c>
      <c r="C1">
        <v>3</v>
      </c>
      <c r="D1">
        <v>3</v>
      </c>
    </row>
    <row r="2" spans="1:16" x14ac:dyDescent="0.2">
      <c r="B2">
        <v>2</v>
      </c>
      <c r="C2">
        <v>2</v>
      </c>
      <c r="D2">
        <v>2</v>
      </c>
    </row>
    <row r="3" spans="1:16" x14ac:dyDescent="0.2">
      <c r="B3">
        <v>1</v>
      </c>
      <c r="C3">
        <v>1</v>
      </c>
      <c r="D3">
        <v>1</v>
      </c>
    </row>
    <row r="5" spans="1:16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 x14ac:dyDescent="0.2">
      <c r="B8" s="7" t="s">
        <v>8</v>
      </c>
      <c r="C8" s="7" t="s">
        <v>9</v>
      </c>
      <c r="D8" s="7" t="s">
        <v>10</v>
      </c>
    </row>
    <row r="9" spans="1:16" x14ac:dyDescent="0.2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 x14ac:dyDescent="0.2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 x14ac:dyDescent="0.2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 x14ac:dyDescent="0.2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 x14ac:dyDescent="0.2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 x14ac:dyDescent="0.2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 x14ac:dyDescent="0.2">
      <c r="J17" s="36"/>
      <c r="K17" s="36" t="s">
        <v>53</v>
      </c>
      <c r="L17" s="37" t="s">
        <v>54</v>
      </c>
    </row>
    <row r="18" spans="2:12" x14ac:dyDescent="0.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 x14ac:dyDescent="0.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 x14ac:dyDescent="0.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 x14ac:dyDescent="0.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 x14ac:dyDescent="0.2">
      <c r="D23" s="2"/>
      <c r="E23" s="6">
        <v>80</v>
      </c>
    </row>
    <row r="24" spans="2:12" x14ac:dyDescent="0.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 x14ac:dyDescent="0.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 x14ac:dyDescent="0.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2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2" x14ac:dyDescent="0.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5"/>
      <c r="J31" s="95"/>
      <c r="K31" s="95"/>
    </row>
    <row r="32" spans="2:12" x14ac:dyDescent="0.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 x14ac:dyDescent="0.2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 x14ac:dyDescent="0.2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 x14ac:dyDescent="0.2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 x14ac:dyDescent="0.2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 x14ac:dyDescent="0.2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 x14ac:dyDescent="0.2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 x14ac:dyDescent="0.2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 x14ac:dyDescent="0.2">
      <c r="B40" s="24"/>
    </row>
    <row r="41" spans="2:15" x14ac:dyDescent="0.2">
      <c r="B41" s="23"/>
      <c r="O41" s="1"/>
    </row>
    <row r="46" spans="2:15" x14ac:dyDescent="0.2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="85" zoomScaleNormal="85" workbookViewId="0">
      <selection activeCell="K19" sqref="K19"/>
    </sheetView>
  </sheetViews>
  <sheetFormatPr baseColWidth="10" defaultColWidth="8.83203125" defaultRowHeight="15" x14ac:dyDescent="0.2"/>
  <cols>
    <col min="2" max="2" width="16.6640625" customWidth="1"/>
    <col min="3" max="3" width="9" customWidth="1"/>
    <col min="10" max="10" width="7.832031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</cols>
  <sheetData>
    <row r="1" spans="1:17" x14ac:dyDescent="0.2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 x14ac:dyDescent="0.2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 x14ac:dyDescent="0.2">
      <c r="B3">
        <v>0</v>
      </c>
      <c r="C3">
        <v>0</v>
      </c>
      <c r="D3">
        <v>0</v>
      </c>
    </row>
    <row r="5" spans="1:17" x14ac:dyDescent="0.2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 x14ac:dyDescent="0.2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 x14ac:dyDescent="0.2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 x14ac:dyDescent="0.2">
      <c r="B8" s="7" t="s">
        <v>8</v>
      </c>
      <c r="C8" s="7" t="s">
        <v>9</v>
      </c>
      <c r="D8" s="7" t="s">
        <v>10</v>
      </c>
    </row>
    <row r="9" spans="1:17" x14ac:dyDescent="0.2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 x14ac:dyDescent="0.2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 x14ac:dyDescent="0.2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 x14ac:dyDescent="0.2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 x14ac:dyDescent="0.2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 x14ac:dyDescent="0.2">
      <c r="J14" s="2" t="s">
        <v>85</v>
      </c>
      <c r="K14" s="49"/>
      <c r="L14" s="49"/>
      <c r="M14" s="49"/>
      <c r="N14" s="49"/>
      <c r="O14" s="43"/>
      <c r="P14" s="42"/>
    </row>
    <row r="17" spans="2:14" x14ac:dyDescent="0.2">
      <c r="J17" s="36"/>
      <c r="K17" s="52" t="s">
        <v>53</v>
      </c>
      <c r="L17" s="53" t="s">
        <v>54</v>
      </c>
    </row>
    <row r="18" spans="2:14" x14ac:dyDescent="0.2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 x14ac:dyDescent="0.2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 x14ac:dyDescent="0.2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 x14ac:dyDescent="0.2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 x14ac:dyDescent="0.2">
      <c r="C23" s="50"/>
      <c r="D23" s="3"/>
      <c r="E23" s="27">
        <v>60</v>
      </c>
      <c r="F23" s="50"/>
    </row>
    <row r="24" spans="2:14" x14ac:dyDescent="0.2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 x14ac:dyDescent="0.2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 x14ac:dyDescent="0.2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4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4" x14ac:dyDescent="0.2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5"/>
      <c r="J31" s="95"/>
      <c r="K31" s="95"/>
    </row>
    <row r="32" spans="2:14" x14ac:dyDescent="0.2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 x14ac:dyDescent="0.2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 x14ac:dyDescent="0.2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 x14ac:dyDescent="0.2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 x14ac:dyDescent="0.2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 x14ac:dyDescent="0.2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 x14ac:dyDescent="0.2">
      <c r="B38" s="24"/>
    </row>
    <row r="39" spans="1:14" x14ac:dyDescent="0.2">
      <c r="B39" s="23"/>
    </row>
    <row r="44" spans="1:14" x14ac:dyDescent="0.2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 x14ac:dyDescent="0.2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 x14ac:dyDescent="0.2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 x14ac:dyDescent="0.2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 x14ac:dyDescent="0.2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 x14ac:dyDescent="0.2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 x14ac:dyDescent="0.2">
      <c r="A50" s="3">
        <v>7</v>
      </c>
      <c r="B50" s="3" t="s">
        <v>108</v>
      </c>
    </row>
    <row r="53" spans="1:11" x14ac:dyDescent="0.2">
      <c r="C53" s="48" t="s">
        <v>21</v>
      </c>
      <c r="D53" t="s">
        <v>119</v>
      </c>
    </row>
    <row r="54" spans="1:11" x14ac:dyDescent="0.2">
      <c r="C54" s="26" t="s">
        <v>35</v>
      </c>
      <c r="D54" t="s">
        <v>118</v>
      </c>
    </row>
    <row r="55" spans="1:11" x14ac:dyDescent="0.2">
      <c r="C55" s="26" t="s">
        <v>32</v>
      </c>
    </row>
    <row r="56" spans="1:11" x14ac:dyDescent="0.2">
      <c r="C56" s="26" t="s">
        <v>18</v>
      </c>
      <c r="D56" t="s">
        <v>120</v>
      </c>
    </row>
    <row r="57" spans="1:11" x14ac:dyDescent="0.2">
      <c r="C57" s="3" t="s">
        <v>17</v>
      </c>
      <c r="D57" t="s">
        <v>120</v>
      </c>
    </row>
    <row r="58" spans="1:11" x14ac:dyDescent="0.2">
      <c r="C58" s="2" t="s">
        <v>20</v>
      </c>
    </row>
    <row r="59" spans="1:11" x14ac:dyDescent="0.2">
      <c r="C59" s="59" t="s">
        <v>115</v>
      </c>
    </row>
    <row r="60" spans="1:11" x14ac:dyDescent="0.2">
      <c r="C60" s="59" t="s">
        <v>116</v>
      </c>
      <c r="D60" t="s">
        <v>118</v>
      </c>
    </row>
    <row r="61" spans="1:11" x14ac:dyDescent="0.2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7" zoomScale="85" zoomScaleNormal="85" workbookViewId="0">
      <selection activeCell="B32" sqref="B32"/>
    </sheetView>
  </sheetViews>
  <sheetFormatPr baseColWidth="10" defaultColWidth="8.83203125" defaultRowHeight="15" x14ac:dyDescent="0.2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8" x14ac:dyDescent="0.2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 x14ac:dyDescent="0.2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 x14ac:dyDescent="0.2">
      <c r="B3">
        <v>1</v>
      </c>
      <c r="C3">
        <v>1</v>
      </c>
      <c r="D3">
        <v>1</v>
      </c>
    </row>
    <row r="5" spans="1:18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 x14ac:dyDescent="0.2">
      <c r="B8" s="7" t="s">
        <v>8</v>
      </c>
      <c r="C8" s="7" t="s">
        <v>9</v>
      </c>
      <c r="D8" s="7" t="s">
        <v>10</v>
      </c>
    </row>
    <row r="9" spans="1:18" x14ac:dyDescent="0.2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 x14ac:dyDescent="0.2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 x14ac:dyDescent="0.2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 x14ac:dyDescent="0.2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 x14ac:dyDescent="0.2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 x14ac:dyDescent="0.2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 x14ac:dyDescent="0.2">
      <c r="J17" s="36"/>
      <c r="K17" s="52" t="s">
        <v>53</v>
      </c>
      <c r="L17" s="53" t="s">
        <v>54</v>
      </c>
      <c r="O17" s="1"/>
    </row>
    <row r="18" spans="2:20" x14ac:dyDescent="0.2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 x14ac:dyDescent="0.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 x14ac:dyDescent="0.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 x14ac:dyDescent="0.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 x14ac:dyDescent="0.2">
      <c r="C23" s="50"/>
      <c r="D23" s="3"/>
      <c r="E23" s="27">
        <v>70</v>
      </c>
      <c r="F23" s="50"/>
    </row>
    <row r="24" spans="2:20" x14ac:dyDescent="0.2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 x14ac:dyDescent="0.2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 x14ac:dyDescent="0.2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20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20" x14ac:dyDescent="0.2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5"/>
      <c r="J31" s="95"/>
      <c r="K31" s="95"/>
    </row>
    <row r="32" spans="2:20" x14ac:dyDescent="0.2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 x14ac:dyDescent="0.2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 x14ac:dyDescent="0.2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 x14ac:dyDescent="0.2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 x14ac:dyDescent="0.2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 x14ac:dyDescent="0.2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 x14ac:dyDescent="0.2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 x14ac:dyDescent="0.2">
      <c r="B39" s="24"/>
    </row>
    <row r="40" spans="1:20" x14ac:dyDescent="0.2">
      <c r="B40" s="23"/>
    </row>
    <row r="43" spans="1:20" x14ac:dyDescent="0.2">
      <c r="C43" s="27" t="s">
        <v>8</v>
      </c>
      <c r="D43" s="27" t="s">
        <v>9</v>
      </c>
      <c r="E43" s="27" t="s">
        <v>10</v>
      </c>
    </row>
    <row r="44" spans="1:20" x14ac:dyDescent="0.2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 x14ac:dyDescent="0.2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 x14ac:dyDescent="0.2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 x14ac:dyDescent="0.2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 x14ac:dyDescent="0.2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 x14ac:dyDescent="0.2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 x14ac:dyDescent="0.2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 x14ac:dyDescent="0.2">
      <c r="C51" s="61" t="s">
        <v>93</v>
      </c>
    </row>
    <row r="52" spans="1:15" x14ac:dyDescent="0.2">
      <c r="B52" s="2" t="s">
        <v>147</v>
      </c>
      <c r="C52" s="2" t="s">
        <v>151</v>
      </c>
    </row>
    <row r="53" spans="1:15" x14ac:dyDescent="0.2">
      <c r="B53" s="26" t="s">
        <v>148</v>
      </c>
      <c r="C53" s="26" t="s">
        <v>150</v>
      </c>
    </row>
    <row r="54" spans="1:15" x14ac:dyDescent="0.2">
      <c r="B54" s="60" t="s">
        <v>149</v>
      </c>
      <c r="C54" s="60" t="s">
        <v>152</v>
      </c>
    </row>
    <row r="56" spans="1:15" x14ac:dyDescent="0.2">
      <c r="O56" s="43"/>
    </row>
    <row r="57" spans="1:15" x14ac:dyDescent="0.2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22" zoomScale="85" zoomScaleNormal="85" workbookViewId="0">
      <selection activeCell="G17" sqref="G17"/>
    </sheetView>
  </sheetViews>
  <sheetFormatPr baseColWidth="10" defaultColWidth="8.83203125" defaultRowHeight="15" x14ac:dyDescent="0.2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3320312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7" x14ac:dyDescent="0.2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 x14ac:dyDescent="0.2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 x14ac:dyDescent="0.2">
      <c r="B3">
        <v>1</v>
      </c>
      <c r="C3">
        <v>1</v>
      </c>
      <c r="D3">
        <v>1</v>
      </c>
    </row>
    <row r="5" spans="1:17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 x14ac:dyDescent="0.2">
      <c r="B8" s="7" t="s">
        <v>8</v>
      </c>
      <c r="C8" s="7" t="s">
        <v>9</v>
      </c>
      <c r="D8" s="7" t="s">
        <v>10</v>
      </c>
    </row>
    <row r="9" spans="1:17" x14ac:dyDescent="0.2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 x14ac:dyDescent="0.2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 x14ac:dyDescent="0.2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 x14ac:dyDescent="0.2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 x14ac:dyDescent="0.2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 x14ac:dyDescent="0.2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 x14ac:dyDescent="0.2">
      <c r="J17" s="67"/>
      <c r="K17" s="68" t="s">
        <v>186</v>
      </c>
      <c r="L17" s="69" t="s">
        <v>187</v>
      </c>
      <c r="O17" s="1"/>
    </row>
    <row r="18" spans="1:15" x14ac:dyDescent="0.2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 x14ac:dyDescent="0.2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 x14ac:dyDescent="0.2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 x14ac:dyDescent="0.2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 x14ac:dyDescent="0.2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 x14ac:dyDescent="0.2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 x14ac:dyDescent="0.2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 x14ac:dyDescent="0.2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 x14ac:dyDescent="0.2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1:15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1:15" x14ac:dyDescent="0.2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5"/>
      <c r="J31" s="95"/>
      <c r="K31" s="95"/>
    </row>
    <row r="32" spans="1:15" x14ac:dyDescent="0.2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 x14ac:dyDescent="0.2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 x14ac:dyDescent="0.2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 x14ac:dyDescent="0.2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 x14ac:dyDescent="0.2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 x14ac:dyDescent="0.2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 x14ac:dyDescent="0.2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 x14ac:dyDescent="0.2">
      <c r="B39" s="24"/>
    </row>
    <row r="40" spans="1:15" x14ac:dyDescent="0.2">
      <c r="B40" s="23"/>
    </row>
    <row r="43" spans="1:15" x14ac:dyDescent="0.2">
      <c r="C43" s="27" t="s">
        <v>8</v>
      </c>
      <c r="D43" s="27" t="s">
        <v>9</v>
      </c>
      <c r="E43" s="27" t="s">
        <v>10</v>
      </c>
    </row>
    <row r="44" spans="1:15" x14ac:dyDescent="0.2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 x14ac:dyDescent="0.2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 x14ac:dyDescent="0.2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 x14ac:dyDescent="0.2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 x14ac:dyDescent="0.2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 x14ac:dyDescent="0.2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 x14ac:dyDescent="0.2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 x14ac:dyDescent="0.2">
      <c r="O56" s="43"/>
    </row>
    <row r="57" spans="2:15" x14ac:dyDescent="0.2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1" zoomScale="85" zoomScaleNormal="85" workbookViewId="0">
      <selection activeCell="C55" sqref="C55"/>
    </sheetView>
  </sheetViews>
  <sheetFormatPr baseColWidth="10" defaultColWidth="8.83203125" defaultRowHeight="15" x14ac:dyDescent="0.2"/>
  <cols>
    <col min="2" max="2" width="16.664062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 x14ac:dyDescent="0.2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 x14ac:dyDescent="0.2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 x14ac:dyDescent="0.2">
      <c r="B3">
        <v>1</v>
      </c>
      <c r="C3">
        <v>1</v>
      </c>
      <c r="D3">
        <v>1</v>
      </c>
      <c r="S3" s="24" t="s">
        <v>195</v>
      </c>
    </row>
    <row r="4" spans="1:19" x14ac:dyDescent="0.2">
      <c r="S4" s="1" t="s">
        <v>197</v>
      </c>
    </row>
    <row r="5" spans="1:19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 x14ac:dyDescent="0.2">
      <c r="B8" s="7" t="s">
        <v>8</v>
      </c>
      <c r="C8" s="7" t="s">
        <v>9</v>
      </c>
      <c r="D8" s="7" t="s">
        <v>10</v>
      </c>
      <c r="S8" s="24" t="s">
        <v>193</v>
      </c>
    </row>
    <row r="9" spans="1:19" x14ac:dyDescent="0.2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 x14ac:dyDescent="0.2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 x14ac:dyDescent="0.2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 x14ac:dyDescent="0.2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 x14ac:dyDescent="0.2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 x14ac:dyDescent="0.2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 x14ac:dyDescent="0.2">
      <c r="N16" s="57" t="s">
        <v>194</v>
      </c>
      <c r="O16" s="57">
        <v>26</v>
      </c>
      <c r="P16" s="57"/>
      <c r="Q16" s="57"/>
    </row>
    <row r="17" spans="2:17" x14ac:dyDescent="0.2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 x14ac:dyDescent="0.2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 x14ac:dyDescent="0.2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 x14ac:dyDescent="0.2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 x14ac:dyDescent="0.2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 x14ac:dyDescent="0.2">
      <c r="N22" s="24" t="s">
        <v>193</v>
      </c>
      <c r="O22" s="57">
        <v>20</v>
      </c>
      <c r="P22" s="57"/>
      <c r="Q22" s="57"/>
    </row>
    <row r="23" spans="2:17" x14ac:dyDescent="0.2">
      <c r="C23" s="50"/>
      <c r="D23" s="3"/>
      <c r="E23" s="27">
        <v>70</v>
      </c>
      <c r="F23" s="50"/>
    </row>
    <row r="24" spans="2:17" x14ac:dyDescent="0.2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 x14ac:dyDescent="0.2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 x14ac:dyDescent="0.2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7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7" x14ac:dyDescent="0.2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5"/>
      <c r="J31" s="95"/>
      <c r="K31" s="95"/>
    </row>
    <row r="32" spans="2:17" x14ac:dyDescent="0.2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 x14ac:dyDescent="0.2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 x14ac:dyDescent="0.2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 x14ac:dyDescent="0.2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 x14ac:dyDescent="0.2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 x14ac:dyDescent="0.2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 x14ac:dyDescent="0.2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 x14ac:dyDescent="0.2">
      <c r="B39" s="24"/>
    </row>
    <row r="40" spans="2:15" x14ac:dyDescent="0.2">
      <c r="B40" s="23"/>
    </row>
    <row r="43" spans="2:15" x14ac:dyDescent="0.2">
      <c r="C43" s="27" t="s">
        <v>8</v>
      </c>
      <c r="D43" s="27" t="s">
        <v>9</v>
      </c>
      <c r="E43" s="27" t="s">
        <v>10</v>
      </c>
    </row>
    <row r="44" spans="2:15" x14ac:dyDescent="0.2">
      <c r="B44" s="26" t="s">
        <v>35</v>
      </c>
      <c r="C44" s="26"/>
      <c r="D44" s="2"/>
      <c r="E44" s="26"/>
    </row>
    <row r="45" spans="2:15" x14ac:dyDescent="0.2">
      <c r="B45" s="26" t="s">
        <v>36</v>
      </c>
      <c r="C45" s="2"/>
      <c r="D45" s="2"/>
      <c r="E45" s="26"/>
    </row>
    <row r="46" spans="2:15" x14ac:dyDescent="0.2">
      <c r="B46" s="3" t="s">
        <v>37</v>
      </c>
      <c r="C46" s="2"/>
      <c r="D46" s="26"/>
      <c r="E46" s="26"/>
    </row>
    <row r="47" spans="2:15" x14ac:dyDescent="0.2">
      <c r="B47" s="3" t="s">
        <v>21</v>
      </c>
      <c r="C47" s="2"/>
      <c r="D47" s="2"/>
      <c r="E47" s="3"/>
    </row>
    <row r="48" spans="2:15" x14ac:dyDescent="0.2">
      <c r="B48" s="3" t="s">
        <v>20</v>
      </c>
      <c r="C48" s="3"/>
      <c r="D48" s="26"/>
      <c r="E48" s="60"/>
    </row>
    <row r="49" spans="2:15" x14ac:dyDescent="0.2">
      <c r="B49" s="26" t="s">
        <v>32</v>
      </c>
      <c r="C49" s="2"/>
      <c r="D49" s="26"/>
      <c r="E49" s="2"/>
    </row>
    <row r="50" spans="2:15" x14ac:dyDescent="0.2">
      <c r="B50" s="26" t="s">
        <v>19</v>
      </c>
      <c r="C50" s="2"/>
      <c r="D50" s="2"/>
      <c r="E50" s="26"/>
    </row>
    <row r="56" spans="2:15" x14ac:dyDescent="0.2">
      <c r="O56" s="43"/>
    </row>
    <row r="57" spans="2:15" x14ac:dyDescent="0.2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0" zoomScale="85" zoomScaleNormal="85" workbookViewId="0">
      <selection activeCell="M32" sqref="M32:N38"/>
    </sheetView>
  </sheetViews>
  <sheetFormatPr baseColWidth="10" defaultColWidth="8.83203125" defaultRowHeight="15" x14ac:dyDescent="0.2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 x14ac:dyDescent="0.2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 x14ac:dyDescent="0.2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 x14ac:dyDescent="0.2">
      <c r="B3">
        <v>0</v>
      </c>
      <c r="C3">
        <v>0</v>
      </c>
      <c r="D3">
        <v>0</v>
      </c>
      <c r="S3" s="24"/>
    </row>
    <row r="4" spans="1:19" x14ac:dyDescent="0.2">
      <c r="S4" s="1"/>
    </row>
    <row r="5" spans="1:19" x14ac:dyDescent="0.2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 x14ac:dyDescent="0.2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 x14ac:dyDescent="0.2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 x14ac:dyDescent="0.2">
      <c r="B8" s="7" t="s">
        <v>8</v>
      </c>
      <c r="C8" s="7" t="s">
        <v>9</v>
      </c>
      <c r="D8" s="7" t="s">
        <v>10</v>
      </c>
      <c r="S8" s="24"/>
    </row>
    <row r="9" spans="1:19" x14ac:dyDescent="0.2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 x14ac:dyDescent="0.2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 x14ac:dyDescent="0.2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 x14ac:dyDescent="0.2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 x14ac:dyDescent="0.2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 x14ac:dyDescent="0.2">
      <c r="J14" s="2" t="s">
        <v>85</v>
      </c>
      <c r="K14" s="49"/>
      <c r="L14" s="49"/>
      <c r="M14" s="49"/>
      <c r="N14" s="1"/>
      <c r="O14" s="1"/>
      <c r="P14" s="1"/>
    </row>
    <row r="16" spans="1:19" x14ac:dyDescent="0.2">
      <c r="N16" s="57"/>
      <c r="O16" s="57"/>
      <c r="P16" s="57"/>
      <c r="Q16" s="57"/>
    </row>
    <row r="17" spans="2:17" x14ac:dyDescent="0.2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 x14ac:dyDescent="0.2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 x14ac:dyDescent="0.2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 x14ac:dyDescent="0.2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 x14ac:dyDescent="0.2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 x14ac:dyDescent="0.2">
      <c r="N22" s="24"/>
      <c r="O22" s="57"/>
      <c r="P22" s="57"/>
      <c r="Q22" s="57"/>
    </row>
    <row r="23" spans="2:17" x14ac:dyDescent="0.2">
      <c r="C23" s="49" t="s">
        <v>218</v>
      </c>
      <c r="D23" s="60" t="s">
        <v>220</v>
      </c>
      <c r="E23" s="27">
        <v>70</v>
      </c>
      <c r="F23" s="50"/>
    </row>
    <row r="24" spans="2:17" x14ac:dyDescent="0.2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 x14ac:dyDescent="0.2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 x14ac:dyDescent="0.2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7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  <c r="M30" t="s">
        <v>232</v>
      </c>
    </row>
    <row r="31" spans="2:17" x14ac:dyDescent="0.2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5"/>
      <c r="J31" s="95"/>
      <c r="K31" s="95"/>
    </row>
    <row r="32" spans="2:17" x14ac:dyDescent="0.2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 x14ac:dyDescent="0.2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 x14ac:dyDescent="0.2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 x14ac:dyDescent="0.2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 x14ac:dyDescent="0.2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 x14ac:dyDescent="0.2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 x14ac:dyDescent="0.2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 x14ac:dyDescent="0.2">
      <c r="B39" s="24"/>
    </row>
    <row r="40" spans="2:16" x14ac:dyDescent="0.2">
      <c r="B40" s="23"/>
    </row>
    <row r="43" spans="2:16" x14ac:dyDescent="0.2">
      <c r="C43" s="27" t="s">
        <v>8</v>
      </c>
      <c r="D43" s="27" t="s">
        <v>9</v>
      </c>
      <c r="E43" s="27" t="s">
        <v>10</v>
      </c>
    </row>
    <row r="44" spans="2:16" x14ac:dyDescent="0.2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 x14ac:dyDescent="0.2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 x14ac:dyDescent="0.2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 x14ac:dyDescent="0.2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 x14ac:dyDescent="0.2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 x14ac:dyDescent="0.2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 x14ac:dyDescent="0.2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 x14ac:dyDescent="0.2">
      <c r="E51" s="50"/>
    </row>
    <row r="56" spans="2:15" x14ac:dyDescent="0.2">
      <c r="O56" s="43"/>
    </row>
    <row r="57" spans="2:15" x14ac:dyDescent="0.2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162" zoomScaleNormal="85" workbookViewId="0">
      <selection activeCell="F41" sqref="F41"/>
    </sheetView>
  </sheetViews>
  <sheetFormatPr baseColWidth="10" defaultColWidth="8.83203125" defaultRowHeight="15" x14ac:dyDescent="0.2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3203125" bestFit="1" customWidth="1"/>
    <col min="18" max="18" width="3.5" bestFit="1" customWidth="1"/>
  </cols>
  <sheetData>
    <row r="1" spans="1:19" x14ac:dyDescent="0.2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 x14ac:dyDescent="0.2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 x14ac:dyDescent="0.2">
      <c r="B3">
        <v>3</v>
      </c>
      <c r="C3">
        <v>3</v>
      </c>
      <c r="D3">
        <v>3</v>
      </c>
      <c r="E3">
        <v>3</v>
      </c>
      <c r="S3" s="24"/>
    </row>
    <row r="4" spans="1:19" x14ac:dyDescent="0.2">
      <c r="S4" s="1"/>
    </row>
    <row r="5" spans="1:19" x14ac:dyDescent="0.2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 x14ac:dyDescent="0.2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 x14ac:dyDescent="0.2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 x14ac:dyDescent="0.2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 x14ac:dyDescent="0.2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 x14ac:dyDescent="0.2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 x14ac:dyDescent="0.2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 x14ac:dyDescent="0.2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 x14ac:dyDescent="0.2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 x14ac:dyDescent="0.2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 x14ac:dyDescent="0.2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 x14ac:dyDescent="0.2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 x14ac:dyDescent="0.2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 x14ac:dyDescent="0.2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 x14ac:dyDescent="0.2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 x14ac:dyDescent="0.2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 x14ac:dyDescent="0.2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 x14ac:dyDescent="0.2">
      <c r="N23" s="49" t="s">
        <v>35</v>
      </c>
      <c r="O23" s="57"/>
      <c r="P23" s="57"/>
      <c r="Q23" s="57"/>
    </row>
    <row r="24" spans="2:17" x14ac:dyDescent="0.2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 x14ac:dyDescent="0.2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 x14ac:dyDescent="0.2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 x14ac:dyDescent="0.2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 x14ac:dyDescent="0.2">
      <c r="N28" s="49" t="s">
        <v>31</v>
      </c>
    </row>
    <row r="29" spans="2:17" x14ac:dyDescent="0.2">
      <c r="N29" s="49" t="s">
        <v>29</v>
      </c>
    </row>
    <row r="30" spans="2:17" x14ac:dyDescent="0.2">
      <c r="B30" s="27"/>
      <c r="C30" s="91" t="s">
        <v>45</v>
      </c>
      <c r="D30" s="91"/>
      <c r="E30" s="91"/>
      <c r="F30" s="92" t="s">
        <v>46</v>
      </c>
      <c r="G30" s="91"/>
      <c r="H30" s="91"/>
      <c r="I30" s="93" t="s">
        <v>47</v>
      </c>
      <c r="J30" s="93" t="s">
        <v>48</v>
      </c>
      <c r="K30" s="93" t="s">
        <v>5</v>
      </c>
    </row>
    <row r="31" spans="2:17" x14ac:dyDescent="0.2">
      <c r="B31" s="27"/>
      <c r="C31" s="27" t="s">
        <v>227</v>
      </c>
      <c r="D31" s="27"/>
      <c r="E31" s="27"/>
      <c r="F31" s="27" t="s">
        <v>227</v>
      </c>
      <c r="G31" s="27"/>
      <c r="H31" s="27"/>
      <c r="I31" s="94"/>
      <c r="J31" s="94"/>
      <c r="K31" s="94"/>
    </row>
    <row r="32" spans="2:17" x14ac:dyDescent="0.2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5"/>
      <c r="J32" s="95"/>
      <c r="K32" s="95"/>
    </row>
    <row r="33" spans="2:15" x14ac:dyDescent="0.2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 x14ac:dyDescent="0.2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 x14ac:dyDescent="0.2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 x14ac:dyDescent="0.2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 x14ac:dyDescent="0.2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 x14ac:dyDescent="0.2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 x14ac:dyDescent="0.2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 x14ac:dyDescent="0.2">
      <c r="B40" s="23"/>
    </row>
    <row r="43" spans="2:15" x14ac:dyDescent="0.2">
      <c r="C43" s="27" t="s">
        <v>8</v>
      </c>
      <c r="D43" s="27" t="s">
        <v>9</v>
      </c>
      <c r="E43" s="27" t="s">
        <v>10</v>
      </c>
    </row>
    <row r="44" spans="2:15" x14ac:dyDescent="0.2">
      <c r="B44" s="26" t="s">
        <v>35</v>
      </c>
      <c r="C44" s="26"/>
      <c r="D44" s="26"/>
      <c r="E44" s="60"/>
    </row>
    <row r="45" spans="2:15" x14ac:dyDescent="0.2">
      <c r="B45" s="3" t="s">
        <v>18</v>
      </c>
      <c r="C45" s="2"/>
      <c r="D45" s="26"/>
      <c r="E45" s="60"/>
    </row>
    <row r="46" spans="2:15" x14ac:dyDescent="0.2">
      <c r="B46" s="3" t="s">
        <v>21</v>
      </c>
      <c r="C46" s="2"/>
      <c r="D46" s="26"/>
      <c r="E46" s="60"/>
    </row>
    <row r="47" spans="2:15" x14ac:dyDescent="0.2">
      <c r="B47" s="3" t="s">
        <v>20</v>
      </c>
      <c r="C47" s="3"/>
      <c r="D47" s="26"/>
      <c r="E47" s="3"/>
    </row>
    <row r="48" spans="2:15" x14ac:dyDescent="0.2">
      <c r="B48" s="26" t="s">
        <v>32</v>
      </c>
      <c r="C48" s="2"/>
      <c r="D48" s="26"/>
      <c r="E48" s="60"/>
    </row>
    <row r="49" spans="2:15" x14ac:dyDescent="0.2">
      <c r="B49" s="26" t="s">
        <v>19</v>
      </c>
      <c r="C49" s="2"/>
      <c r="D49" s="2"/>
      <c r="E49" s="3"/>
    </row>
    <row r="50" spans="2:15" x14ac:dyDescent="0.2">
      <c r="E50" s="50"/>
    </row>
    <row r="51" spans="2:15" x14ac:dyDescent="0.2">
      <c r="B51" s="49" t="s">
        <v>35</v>
      </c>
      <c r="C51" s="49">
        <v>75</v>
      </c>
      <c r="D51" s="2"/>
    </row>
    <row r="52" spans="2:15" x14ac:dyDescent="0.2">
      <c r="B52" s="49" t="s">
        <v>30</v>
      </c>
      <c r="C52" s="49">
        <v>59</v>
      </c>
      <c r="D52" s="2"/>
      <c r="O52" s="43"/>
    </row>
    <row r="53" spans="2:15" x14ac:dyDescent="0.2">
      <c r="B53" s="49" t="s">
        <v>36</v>
      </c>
      <c r="C53" s="49">
        <v>54</v>
      </c>
      <c r="D53" s="2"/>
    </row>
    <row r="54" spans="2:15" x14ac:dyDescent="0.2">
      <c r="B54" s="49" t="s">
        <v>32</v>
      </c>
      <c r="C54" s="49">
        <v>33</v>
      </c>
      <c r="D54" s="2"/>
      <c r="O54" s="24"/>
    </row>
    <row r="55" spans="2:15" x14ac:dyDescent="0.2">
      <c r="B55" s="49" t="s">
        <v>39</v>
      </c>
      <c r="C55" s="49">
        <v>32</v>
      </c>
      <c r="D55" s="2"/>
    </row>
    <row r="56" spans="2:15" x14ac:dyDescent="0.2">
      <c r="B56" s="49" t="s">
        <v>31</v>
      </c>
      <c r="C56" s="49">
        <v>4</v>
      </c>
      <c r="D56" s="2">
        <v>-4</v>
      </c>
    </row>
    <row r="57" spans="2:15" x14ac:dyDescent="0.2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topLeftCell="A3" zoomScale="142" workbookViewId="0">
      <selection activeCell="C23" sqref="C23"/>
    </sheetView>
  </sheetViews>
  <sheetFormatPr baseColWidth="10" defaultColWidth="8.83203125" defaultRowHeight="15" x14ac:dyDescent="0.2"/>
  <cols>
    <col min="1" max="1" width="5.33203125" bestFit="1" customWidth="1"/>
    <col min="2" max="3" width="11.6640625" style="84" bestFit="1" customWidth="1"/>
    <col min="4" max="4" width="10.5" style="83" bestFit="1" customWidth="1"/>
  </cols>
  <sheetData>
    <row r="2" spans="1:4" x14ac:dyDescent="0.2">
      <c r="A2" s="2"/>
      <c r="B2" s="38" t="s">
        <v>61</v>
      </c>
      <c r="C2" s="39" t="s">
        <v>62</v>
      </c>
      <c r="D2" s="82" t="s">
        <v>63</v>
      </c>
    </row>
    <row r="3" spans="1:4" x14ac:dyDescent="0.2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 x14ac:dyDescent="0.2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 x14ac:dyDescent="0.2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 x14ac:dyDescent="0.2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 x14ac:dyDescent="0.2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 x14ac:dyDescent="0.2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 x14ac:dyDescent="0.2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 x14ac:dyDescent="0.2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 x14ac:dyDescent="0.2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 x14ac:dyDescent="0.2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 x14ac:dyDescent="0.2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 x14ac:dyDescent="0.2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 x14ac:dyDescent="0.2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 x14ac:dyDescent="0.2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 x14ac:dyDescent="0.2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 x14ac:dyDescent="0.2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 x14ac:dyDescent="0.2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 x14ac:dyDescent="0.2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 x14ac:dyDescent="0.2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 x14ac:dyDescent="0.2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 x14ac:dyDescent="0.2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 x14ac:dyDescent="0.2">
      <c r="A24" s="2" t="s">
        <v>264</v>
      </c>
      <c r="B24" s="41"/>
      <c r="C24" s="41"/>
      <c r="D24" s="36">
        <f t="shared" ref="D24" si="4">C24-B24</f>
        <v>0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S58"/>
  <sheetViews>
    <sheetView zoomScale="94" zoomScaleNormal="85" workbookViewId="0">
      <selection activeCell="G34" sqref="G34"/>
    </sheetView>
  </sheetViews>
  <sheetFormatPr baseColWidth="10" defaultColWidth="8.83203125" defaultRowHeight="15" x14ac:dyDescent="0.2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4" max="14" width="8.83203125" customWidth="1"/>
    <col min="15" max="17" width="5" customWidth="1"/>
    <col min="18" max="18" width="5.1640625" customWidth="1"/>
  </cols>
  <sheetData>
    <row r="1" spans="1:19" x14ac:dyDescent="0.2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 x14ac:dyDescent="0.2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 x14ac:dyDescent="0.2">
      <c r="B3">
        <v>3</v>
      </c>
      <c r="C3">
        <v>3</v>
      </c>
      <c r="D3">
        <v>3</v>
      </c>
      <c r="E3">
        <v>3</v>
      </c>
      <c r="S3" s="24"/>
    </row>
    <row r="4" spans="1:19" x14ac:dyDescent="0.2">
      <c r="S4" s="1"/>
    </row>
    <row r="5" spans="1:19" x14ac:dyDescent="0.2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 x14ac:dyDescent="0.2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 x14ac:dyDescent="0.2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 x14ac:dyDescent="0.2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 x14ac:dyDescent="0.2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 x14ac:dyDescent="0.2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 x14ac:dyDescent="0.2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 x14ac:dyDescent="0.2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 x14ac:dyDescent="0.2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 x14ac:dyDescent="0.2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 x14ac:dyDescent="0.2">
      <c r="N16" s="60" t="s">
        <v>15</v>
      </c>
      <c r="O16" s="60">
        <f>SUMIF($O$12:$R$14,N16,$K$12:$N$14)</f>
        <v>40</v>
      </c>
    </row>
    <row r="17" spans="2:17" x14ac:dyDescent="0.2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 x14ac:dyDescent="0.2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 x14ac:dyDescent="0.2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 x14ac:dyDescent="0.2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 x14ac:dyDescent="0.2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 x14ac:dyDescent="0.2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 x14ac:dyDescent="0.2">
      <c r="N23" s="49" t="s">
        <v>35</v>
      </c>
      <c r="O23" s="57"/>
      <c r="P23" s="57"/>
      <c r="Q23" s="57"/>
    </row>
    <row r="24" spans="2:17" x14ac:dyDescent="0.2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 x14ac:dyDescent="0.2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 x14ac:dyDescent="0.2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 x14ac:dyDescent="0.2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 x14ac:dyDescent="0.2">
      <c r="N28" s="49" t="s">
        <v>31</v>
      </c>
    </row>
    <row r="29" spans="2:17" x14ac:dyDescent="0.2">
      <c r="N29" s="49" t="s">
        <v>29</v>
      </c>
    </row>
    <row r="30" spans="2:17" x14ac:dyDescent="0.2">
      <c r="B30" s="27"/>
      <c r="C30" s="91" t="s">
        <v>45</v>
      </c>
      <c r="D30" s="91"/>
      <c r="E30" s="91"/>
      <c r="F30" s="92" t="s">
        <v>46</v>
      </c>
      <c r="G30" s="91"/>
      <c r="H30" s="91"/>
      <c r="I30" s="93" t="s">
        <v>47</v>
      </c>
      <c r="J30" s="93" t="s">
        <v>48</v>
      </c>
      <c r="K30" s="93" t="s">
        <v>5</v>
      </c>
      <c r="N30" s="78" t="s">
        <v>257</v>
      </c>
    </row>
    <row r="31" spans="2:17" x14ac:dyDescent="0.2">
      <c r="B31" s="27"/>
      <c r="C31" s="27" t="s">
        <v>227</v>
      </c>
      <c r="D31" s="27"/>
      <c r="E31" s="27"/>
      <c r="F31" s="27" t="s">
        <v>227</v>
      </c>
      <c r="G31" s="27"/>
      <c r="H31" s="27"/>
      <c r="I31" s="94"/>
      <c r="J31" s="94"/>
      <c r="K31" s="94"/>
    </row>
    <row r="32" spans="2:17" x14ac:dyDescent="0.2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95"/>
      <c r="J32" s="95"/>
      <c r="K32" s="95"/>
    </row>
    <row r="33" spans="1:15" x14ac:dyDescent="0.2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 x14ac:dyDescent="0.2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 x14ac:dyDescent="0.2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 x14ac:dyDescent="0.2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 x14ac:dyDescent="0.2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 x14ac:dyDescent="0.2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 x14ac:dyDescent="0.2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 x14ac:dyDescent="0.2">
      <c r="B40" s="23"/>
    </row>
    <row r="43" spans="1:15" x14ac:dyDescent="0.2">
      <c r="C43" s="27" t="s">
        <v>8</v>
      </c>
      <c r="D43" s="27" t="s">
        <v>9</v>
      </c>
      <c r="E43" s="27" t="s">
        <v>10</v>
      </c>
    </row>
    <row r="44" spans="1:15" x14ac:dyDescent="0.2">
      <c r="B44" s="26" t="s">
        <v>18</v>
      </c>
      <c r="C44" s="26"/>
      <c r="D44" s="26"/>
      <c r="E44" s="60"/>
      <c r="F44" s="88"/>
    </row>
    <row r="45" spans="1:15" x14ac:dyDescent="0.2">
      <c r="B45" s="26" t="s">
        <v>35</v>
      </c>
      <c r="C45" s="2"/>
      <c r="D45" s="26"/>
      <c r="E45" s="60"/>
      <c r="F45" s="89"/>
    </row>
    <row r="46" spans="1:15" x14ac:dyDescent="0.2">
      <c r="B46" s="2" t="s">
        <v>20</v>
      </c>
      <c r="C46" s="2"/>
      <c r="D46" s="26"/>
      <c r="E46" s="60"/>
      <c r="F46" s="89"/>
    </row>
    <row r="47" spans="1:15" x14ac:dyDescent="0.2">
      <c r="B47" s="48" t="s">
        <v>260</v>
      </c>
      <c r="C47" s="3"/>
      <c r="D47" s="26"/>
      <c r="E47" s="3"/>
      <c r="F47" s="89"/>
    </row>
    <row r="48" spans="1:15" x14ac:dyDescent="0.2">
      <c r="B48" s="26" t="s">
        <v>32</v>
      </c>
      <c r="C48" s="2"/>
      <c r="D48" s="26"/>
      <c r="E48" s="60"/>
      <c r="F48" s="89"/>
    </row>
    <row r="49" spans="2:15" x14ac:dyDescent="0.2">
      <c r="B49" s="87" t="s">
        <v>258</v>
      </c>
      <c r="C49" s="2"/>
      <c r="D49" s="2"/>
      <c r="E49" s="3"/>
      <c r="F49" s="89"/>
    </row>
    <row r="50" spans="2:15" x14ac:dyDescent="0.2">
      <c r="B50" s="87" t="s">
        <v>261</v>
      </c>
      <c r="E50" s="50"/>
      <c r="F50" s="90"/>
    </row>
    <row r="51" spans="2:15" x14ac:dyDescent="0.2">
      <c r="B51" s="87"/>
      <c r="E51" s="50"/>
      <c r="F51" s="23"/>
    </row>
    <row r="52" spans="2:15" x14ac:dyDescent="0.2">
      <c r="B52" s="26" t="s">
        <v>18</v>
      </c>
      <c r="C52" s="49"/>
      <c r="D52" s="2"/>
    </row>
    <row r="53" spans="2:15" x14ac:dyDescent="0.2">
      <c r="B53" s="26" t="s">
        <v>35</v>
      </c>
      <c r="C53" s="49"/>
      <c r="D53" s="2"/>
      <c r="O53" s="43"/>
    </row>
    <row r="54" spans="2:15" x14ac:dyDescent="0.2">
      <c r="B54" s="2" t="s">
        <v>20</v>
      </c>
      <c r="C54" s="49"/>
      <c r="D54" s="2"/>
    </row>
    <row r="55" spans="2:15" x14ac:dyDescent="0.2">
      <c r="B55" s="48" t="s">
        <v>260</v>
      </c>
      <c r="C55" s="49"/>
      <c r="D55" s="2"/>
      <c r="O55" s="24"/>
    </row>
    <row r="56" spans="2:15" x14ac:dyDescent="0.2">
      <c r="B56" s="26" t="s">
        <v>32</v>
      </c>
      <c r="C56" s="49"/>
      <c r="D56" s="2"/>
    </row>
    <row r="57" spans="2:15" x14ac:dyDescent="0.2">
      <c r="B57" s="87" t="s">
        <v>258</v>
      </c>
      <c r="C57" s="49"/>
      <c r="D57" s="2">
        <v>-4</v>
      </c>
    </row>
    <row r="58" spans="2:15" x14ac:dyDescent="0.2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S58"/>
  <sheetViews>
    <sheetView tabSelected="1" topLeftCell="A29" zoomScale="125" zoomScaleNormal="85" workbookViewId="0">
      <selection activeCell="E45" sqref="E45"/>
    </sheetView>
  </sheetViews>
  <sheetFormatPr baseColWidth="10" defaultColWidth="8.83203125" defaultRowHeight="15" x14ac:dyDescent="0.2"/>
  <cols>
    <col min="2" max="2" width="11.5" customWidth="1"/>
    <col min="3" max="3" width="10.83203125" customWidth="1"/>
    <col min="4" max="4" width="12.6640625" customWidth="1"/>
    <col min="5" max="5" width="10.6640625" customWidth="1"/>
    <col min="10" max="10" width="11.1640625" customWidth="1"/>
    <col min="11" max="11" width="11.1640625" bestFit="1" customWidth="1"/>
    <col min="12" max="12" width="10" customWidth="1"/>
    <col min="13" max="13" width="8" customWidth="1"/>
    <col min="14" max="14" width="8.83203125" customWidth="1"/>
    <col min="15" max="17" width="5" customWidth="1"/>
    <col min="18" max="18" width="5.1640625" customWidth="1"/>
  </cols>
  <sheetData>
    <row r="1" spans="1:19" x14ac:dyDescent="0.2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 x14ac:dyDescent="0.2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 x14ac:dyDescent="0.2">
      <c r="B3">
        <v>3</v>
      </c>
      <c r="C3">
        <v>3</v>
      </c>
      <c r="D3">
        <v>3</v>
      </c>
      <c r="E3">
        <v>3</v>
      </c>
      <c r="S3" s="24"/>
    </row>
    <row r="4" spans="1:19" x14ac:dyDescent="0.2">
      <c r="S4" s="1"/>
    </row>
    <row r="5" spans="1:19" x14ac:dyDescent="0.2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 x14ac:dyDescent="0.2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 x14ac:dyDescent="0.2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 x14ac:dyDescent="0.2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 x14ac:dyDescent="0.2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 x14ac:dyDescent="0.2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 x14ac:dyDescent="0.2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 x14ac:dyDescent="0.2">
      <c r="J12" s="2" t="s">
        <v>84</v>
      </c>
      <c r="K12" s="49">
        <v>25</v>
      </c>
      <c r="L12" s="49">
        <v>21</v>
      </c>
      <c r="M12" s="49">
        <v>18</v>
      </c>
      <c r="N12" s="96">
        <v>35</v>
      </c>
    </row>
    <row r="13" spans="1:19" x14ac:dyDescent="0.2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6">
        <v>25</v>
      </c>
    </row>
    <row r="14" spans="1:19" x14ac:dyDescent="0.2">
      <c r="J14" s="2" t="s">
        <v>85</v>
      </c>
      <c r="K14" s="49">
        <v>11</v>
      </c>
      <c r="L14" s="49">
        <v>9</v>
      </c>
      <c r="M14" s="49">
        <v>8</v>
      </c>
      <c r="N14" s="96">
        <v>15</v>
      </c>
    </row>
    <row r="16" spans="1:19" x14ac:dyDescent="0.2">
      <c r="N16" s="60" t="s">
        <v>15</v>
      </c>
      <c r="O16" s="60">
        <f>SUMIF($O$12:$R$14,N16,$K$12:$N$14)</f>
        <v>0</v>
      </c>
    </row>
    <row r="17" spans="2:17" x14ac:dyDescent="0.2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0</v>
      </c>
    </row>
    <row r="18" spans="2:17" x14ac:dyDescent="0.2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20</v>
      </c>
      <c r="O18" s="60">
        <f>SUMIF($O$12:$R$14,N18,$K$12:$N$14)</f>
        <v>0</v>
      </c>
    </row>
    <row r="19" spans="2:17" x14ac:dyDescent="0.2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74">
        <f>SUM(L12:L14)</f>
        <v>45</v>
      </c>
      <c r="L19" s="3"/>
      <c r="N19" s="2" t="s">
        <v>23</v>
      </c>
      <c r="O19" s="60">
        <f>SUMIF($O$12:$R$14,N19,$K$12:$N$14)</f>
        <v>0</v>
      </c>
    </row>
    <row r="20" spans="2:17" x14ac:dyDescent="0.2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74">
        <f>SUM(M12:M14)</f>
        <v>39</v>
      </c>
      <c r="L20" s="3"/>
      <c r="N20" s="60" t="s">
        <v>22</v>
      </c>
      <c r="O20" s="60">
        <f>SUMIF($O$12:$R$14,N20,$K$12:$N$14)</f>
        <v>0</v>
      </c>
    </row>
    <row r="21" spans="2:17" x14ac:dyDescent="0.2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8">
        <f>SUM(N12:N14)</f>
        <v>75</v>
      </c>
      <c r="L21" s="3">
        <v>37</v>
      </c>
      <c r="N21" s="78" t="s">
        <v>257</v>
      </c>
      <c r="O21" s="60">
        <f>SUMIF($O$12:$R$14,N21,$K$12:$N$14)</f>
        <v>0</v>
      </c>
    </row>
    <row r="22" spans="2:17" x14ac:dyDescent="0.2">
      <c r="C22" s="49">
        <v>10</v>
      </c>
      <c r="D22" s="9">
        <f>C22/SUM(C$19:C$22)</f>
        <v>0.35714285714285715</v>
      </c>
      <c r="E22" s="10">
        <f>$E$18*D22</f>
        <v>75</v>
      </c>
      <c r="N22" s="97" t="s">
        <v>273</v>
      </c>
      <c r="O22" s="48">
        <f>SUMIF($O$12:$R$14,N22,$K$12:$N$14)</f>
        <v>0</v>
      </c>
      <c r="P22" s="57"/>
      <c r="Q22" s="57"/>
    </row>
    <row r="23" spans="2:17" x14ac:dyDescent="0.2">
      <c r="O23" s="57"/>
      <c r="P23" s="57"/>
      <c r="Q23" s="57"/>
    </row>
    <row r="24" spans="2:17" x14ac:dyDescent="0.2">
      <c r="C24" s="49" t="s">
        <v>217</v>
      </c>
      <c r="D24" s="60" t="s">
        <v>54</v>
      </c>
      <c r="E24" s="27">
        <v>40</v>
      </c>
      <c r="F24" s="50"/>
    </row>
    <row r="25" spans="2:17" x14ac:dyDescent="0.2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 x14ac:dyDescent="0.2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 x14ac:dyDescent="0.2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 x14ac:dyDescent="0.2">
      <c r="B30" s="27"/>
      <c r="C30" s="91" t="s">
        <v>45</v>
      </c>
      <c r="D30" s="91"/>
      <c r="E30" s="91"/>
      <c r="F30" s="92" t="s">
        <v>46</v>
      </c>
      <c r="G30" s="91"/>
      <c r="H30" s="91"/>
      <c r="I30" s="93" t="s">
        <v>47</v>
      </c>
      <c r="J30" s="93" t="s">
        <v>48</v>
      </c>
      <c r="K30" s="93" t="s">
        <v>5</v>
      </c>
    </row>
    <row r="31" spans="2:17" x14ac:dyDescent="0.2">
      <c r="B31" s="27"/>
      <c r="C31" s="27" t="s">
        <v>227</v>
      </c>
      <c r="D31" s="27"/>
      <c r="E31" s="27"/>
      <c r="F31" s="27" t="s">
        <v>227</v>
      </c>
      <c r="G31" s="27"/>
      <c r="H31" s="27"/>
      <c r="I31" s="94"/>
      <c r="J31" s="94"/>
      <c r="K31" s="94"/>
    </row>
    <row r="32" spans="2:17" x14ac:dyDescent="0.2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95"/>
      <c r="J32" s="95"/>
      <c r="K32" s="95"/>
    </row>
    <row r="33" spans="1:15" x14ac:dyDescent="0.2">
      <c r="A33">
        <v>79</v>
      </c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0</v>
      </c>
      <c r="K33" s="29">
        <f t="shared" ref="K33:K39" si="10">SUM(I33:J33)</f>
        <v>0</v>
      </c>
      <c r="O33" s="43"/>
    </row>
    <row r="34" spans="1:15" x14ac:dyDescent="0.2">
      <c r="A34">
        <v>46</v>
      </c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0</v>
      </c>
      <c r="K34" s="29">
        <f t="shared" si="10"/>
        <v>0</v>
      </c>
      <c r="N34" s="58"/>
      <c r="O34" s="24"/>
    </row>
    <row r="35" spans="1:15" x14ac:dyDescent="0.2">
      <c r="A35">
        <v>19</v>
      </c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8"/>
      <c r="O35" s="23"/>
    </row>
    <row r="36" spans="1:15" x14ac:dyDescent="0.2">
      <c r="A36">
        <v>4</v>
      </c>
      <c r="B36" s="48" t="s">
        <v>260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8"/>
      <c r="O36" s="24"/>
    </row>
    <row r="37" spans="1:15" x14ac:dyDescent="0.2">
      <c r="A37">
        <v>39</v>
      </c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8"/>
      <c r="O37" s="24"/>
    </row>
    <row r="38" spans="1:15" x14ac:dyDescent="0.2">
      <c r="A38">
        <v>45</v>
      </c>
      <c r="B38" s="87" t="s">
        <v>258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0</v>
      </c>
      <c r="K38" s="29">
        <f t="shared" si="10"/>
        <v>0</v>
      </c>
      <c r="N38" s="58"/>
      <c r="O38" s="24"/>
    </row>
    <row r="39" spans="1:15" x14ac:dyDescent="0.2">
      <c r="A39">
        <v>2</v>
      </c>
      <c r="B39" s="87" t="s">
        <v>261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si="10"/>
        <v>0</v>
      </c>
      <c r="N39" s="58"/>
      <c r="O39" s="24"/>
    </row>
    <row r="40" spans="1:15" x14ac:dyDescent="0.2">
      <c r="B40" s="23"/>
    </row>
    <row r="43" spans="1:15" x14ac:dyDescent="0.2">
      <c r="C43" s="27" t="s">
        <v>8</v>
      </c>
      <c r="D43" s="27" t="s">
        <v>9</v>
      </c>
      <c r="E43" s="27" t="s">
        <v>10</v>
      </c>
    </row>
    <row r="44" spans="1:15" x14ac:dyDescent="0.2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 x14ac:dyDescent="0.2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 x14ac:dyDescent="0.2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 x14ac:dyDescent="0.2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 x14ac:dyDescent="0.2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 x14ac:dyDescent="0.2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 x14ac:dyDescent="0.2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 x14ac:dyDescent="0.2">
      <c r="B51" s="87"/>
      <c r="E51" s="50"/>
      <c r="F51" s="23"/>
    </row>
    <row r="52" spans="2:15" x14ac:dyDescent="0.2">
      <c r="B52" s="26" t="s">
        <v>18</v>
      </c>
    </row>
    <row r="53" spans="2:15" x14ac:dyDescent="0.2">
      <c r="B53" s="26" t="s">
        <v>35</v>
      </c>
      <c r="O53" s="43"/>
    </row>
    <row r="54" spans="2:15" x14ac:dyDescent="0.2">
      <c r="B54" s="2" t="s">
        <v>20</v>
      </c>
    </row>
    <row r="55" spans="2:15" x14ac:dyDescent="0.2">
      <c r="B55" s="48" t="s">
        <v>260</v>
      </c>
      <c r="O55" s="24"/>
    </row>
    <row r="56" spans="2:15" x14ac:dyDescent="0.2">
      <c r="B56" s="26" t="s">
        <v>32</v>
      </c>
    </row>
    <row r="57" spans="2:15" x14ac:dyDescent="0.2">
      <c r="B57" s="87" t="s">
        <v>258</v>
      </c>
    </row>
    <row r="58" spans="2:15" x14ac:dyDescent="0.2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.33203125" bestFit="1" customWidth="1"/>
    <col min="2" max="2" width="5.1640625" bestFit="1" customWidth="1"/>
    <col min="3" max="3" width="5.1640625" customWidth="1"/>
    <col min="4" max="8" width="5.33203125" bestFit="1" customWidth="1"/>
    <col min="9" max="9" width="5.1640625" bestFit="1" customWidth="1"/>
    <col min="10" max="10" width="7.1640625" bestFit="1" customWidth="1"/>
    <col min="11" max="11" width="11" bestFit="1" customWidth="1"/>
  </cols>
  <sheetData>
    <row r="1" spans="1:11" x14ac:dyDescent="0.2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 x14ac:dyDescent="0.2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 x14ac:dyDescent="0.2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 x14ac:dyDescent="0.2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 x14ac:dyDescent="0.2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 x14ac:dyDescent="0.2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 x14ac:dyDescent="0.2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 x14ac:dyDescent="0.2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 x14ac:dyDescent="0.2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 x14ac:dyDescent="0.2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 x14ac:dyDescent="0.2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 x14ac:dyDescent="0.2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 x14ac:dyDescent="0.2">
      <c r="J17" s="1"/>
    </row>
    <row r="20" spans="10:10" x14ac:dyDescent="0.2">
      <c r="J20" s="1"/>
    </row>
    <row r="23" spans="10:10" x14ac:dyDescent="0.2">
      <c r="J23" s="1"/>
    </row>
  </sheetData>
  <phoneticPr fontId="1"/>
  <conditionalFormatting sqref="C3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3.33203125" bestFit="1" customWidth="1"/>
    <col min="2" max="2" width="5.1640625" bestFit="1" customWidth="1"/>
    <col min="3" max="3" width="5.1640625" customWidth="1"/>
    <col min="4" max="8" width="5.33203125" bestFit="1" customWidth="1"/>
    <col min="9" max="9" width="5.1640625" bestFit="1" customWidth="1"/>
    <col min="10" max="10" width="7.1640625" bestFit="1" customWidth="1"/>
    <col min="11" max="11" width="11" bestFit="1" customWidth="1"/>
  </cols>
  <sheetData>
    <row r="1" spans="1:11" x14ac:dyDescent="0.2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 x14ac:dyDescent="0.2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 x14ac:dyDescent="0.2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 x14ac:dyDescent="0.2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 x14ac:dyDescent="0.2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 x14ac:dyDescent="0.2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 x14ac:dyDescent="0.2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 x14ac:dyDescent="0.2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 x14ac:dyDescent="0.2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 x14ac:dyDescent="0.2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 x14ac:dyDescent="0.2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 x14ac:dyDescent="0.2">
      <c r="J16" s="1"/>
    </row>
    <row r="19" spans="10:10" x14ac:dyDescent="0.2">
      <c r="J19" s="1"/>
    </row>
    <row r="22" spans="10:10" x14ac:dyDescent="0.2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9" sqref="D19"/>
    </sheetView>
  </sheetViews>
  <sheetFormatPr baseColWidth="10" defaultColWidth="8.83203125" defaultRowHeight="15" x14ac:dyDescent="0.2"/>
  <sheetData>
    <row r="1" spans="1:4" x14ac:dyDescent="0.2">
      <c r="B1">
        <v>3</v>
      </c>
      <c r="C1">
        <f>B1</f>
        <v>3</v>
      </c>
      <c r="D1">
        <f t="shared" ref="D1:D3" si="0">C1</f>
        <v>3</v>
      </c>
    </row>
    <row r="2" spans="1:4" x14ac:dyDescent="0.2">
      <c r="B2">
        <v>2</v>
      </c>
      <c r="C2">
        <f>B2</f>
        <v>2</v>
      </c>
      <c r="D2">
        <f t="shared" si="0"/>
        <v>2</v>
      </c>
    </row>
    <row r="3" spans="1:4" x14ac:dyDescent="0.2">
      <c r="B3">
        <v>1</v>
      </c>
      <c r="C3">
        <f t="shared" ref="C3" si="1">B3</f>
        <v>1</v>
      </c>
      <c r="D3">
        <f t="shared" si="0"/>
        <v>1</v>
      </c>
    </row>
    <row r="5" spans="1:4" x14ac:dyDescent="0.2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 x14ac:dyDescent="0.2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 x14ac:dyDescent="0.2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 x14ac:dyDescent="0.2">
      <c r="B8" s="7" t="s">
        <v>8</v>
      </c>
      <c r="C8" s="7" t="s">
        <v>9</v>
      </c>
      <c r="D8" s="7" t="s">
        <v>10</v>
      </c>
    </row>
    <row r="9" spans="1:4" x14ac:dyDescent="0.2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 x14ac:dyDescent="0.2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 x14ac:dyDescent="0.2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 x14ac:dyDescent="0.2">
      <c r="B13" s="5">
        <f>E19</f>
        <v>80</v>
      </c>
      <c r="C13" s="5">
        <f>E20</f>
        <v>50</v>
      </c>
      <c r="D13" s="5">
        <f>E21</f>
        <v>30</v>
      </c>
    </row>
    <row r="18" spans="3:5" x14ac:dyDescent="0.2">
      <c r="D18" s="2"/>
      <c r="E18" s="6">
        <v>160</v>
      </c>
    </row>
    <row r="19" spans="3:5" x14ac:dyDescent="0.2">
      <c r="C19">
        <v>8</v>
      </c>
      <c r="D19" s="9">
        <f>C19/SUM(C$19:C$21)</f>
        <v>0.5</v>
      </c>
      <c r="E19" s="10">
        <f>$E$18*D19</f>
        <v>80</v>
      </c>
    </row>
    <row r="20" spans="3:5" x14ac:dyDescent="0.2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 x14ac:dyDescent="0.2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baseColWidth="10" defaultColWidth="8.83203125" defaultRowHeight="15" x14ac:dyDescent="0.2"/>
  <sheetData>
    <row r="1" spans="1:4" x14ac:dyDescent="0.2">
      <c r="B1">
        <v>3</v>
      </c>
      <c r="C1">
        <f>B1</f>
        <v>3</v>
      </c>
      <c r="D1">
        <f t="shared" ref="D1:D3" si="0">C1</f>
        <v>3</v>
      </c>
    </row>
    <row r="2" spans="1:4" x14ac:dyDescent="0.2">
      <c r="B2">
        <v>2</v>
      </c>
      <c r="C2">
        <f>B2</f>
        <v>2</v>
      </c>
      <c r="D2">
        <f t="shared" si="0"/>
        <v>2</v>
      </c>
    </row>
    <row r="3" spans="1:4" x14ac:dyDescent="0.2">
      <c r="B3">
        <v>1</v>
      </c>
      <c r="C3">
        <f t="shared" ref="C3" si="1">B3</f>
        <v>1</v>
      </c>
      <c r="D3">
        <f t="shared" si="0"/>
        <v>1</v>
      </c>
    </row>
    <row r="5" spans="1:4" x14ac:dyDescent="0.2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 x14ac:dyDescent="0.2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 x14ac:dyDescent="0.2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 x14ac:dyDescent="0.2">
      <c r="B8" s="7" t="s">
        <v>8</v>
      </c>
      <c r="C8" s="7" t="s">
        <v>9</v>
      </c>
      <c r="D8" s="7" t="s">
        <v>10</v>
      </c>
    </row>
    <row r="9" spans="1:4" x14ac:dyDescent="0.2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 x14ac:dyDescent="0.2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 x14ac:dyDescent="0.2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 x14ac:dyDescent="0.2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 x14ac:dyDescent="0.2">
      <c r="D18" s="2"/>
      <c r="E18" s="6">
        <v>160</v>
      </c>
    </row>
    <row r="19" spans="3:5" x14ac:dyDescent="0.2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 x14ac:dyDescent="0.2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 x14ac:dyDescent="0.2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4" sqref="G22:G24"/>
    </sheetView>
  </sheetViews>
  <sheetFormatPr baseColWidth="10" defaultColWidth="8.83203125" defaultRowHeight="15" x14ac:dyDescent="0.2"/>
  <sheetData>
    <row r="1" spans="1:7" x14ac:dyDescent="0.2">
      <c r="B1">
        <v>3</v>
      </c>
      <c r="C1">
        <v>3</v>
      </c>
      <c r="D1">
        <v>3</v>
      </c>
    </row>
    <row r="2" spans="1:7" x14ac:dyDescent="0.2">
      <c r="B2">
        <v>2</v>
      </c>
      <c r="C2">
        <v>2</v>
      </c>
      <c r="D2">
        <v>2</v>
      </c>
    </row>
    <row r="3" spans="1:7" x14ac:dyDescent="0.2">
      <c r="B3">
        <v>1</v>
      </c>
      <c r="C3">
        <v>0</v>
      </c>
      <c r="D3">
        <v>0</v>
      </c>
    </row>
    <row r="5" spans="1:7" x14ac:dyDescent="0.2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 x14ac:dyDescent="0.2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 x14ac:dyDescent="0.2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 x14ac:dyDescent="0.2">
      <c r="B8" s="7" t="s">
        <v>8</v>
      </c>
      <c r="C8" s="7" t="s">
        <v>9</v>
      </c>
      <c r="D8" s="7" t="s">
        <v>10</v>
      </c>
      <c r="G8">
        <v>40</v>
      </c>
    </row>
    <row r="9" spans="1:7" x14ac:dyDescent="0.2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 x14ac:dyDescent="0.2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 x14ac:dyDescent="0.2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 x14ac:dyDescent="0.2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 x14ac:dyDescent="0.2">
      <c r="D18" s="2"/>
      <c r="E18" s="6">
        <v>80</v>
      </c>
    </row>
    <row r="19" spans="3:5" x14ac:dyDescent="0.2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 x14ac:dyDescent="0.2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 x14ac:dyDescent="0.2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 x14ac:dyDescent="0.2">
      <c r="D23" s="2"/>
      <c r="E23" s="6">
        <v>70</v>
      </c>
    </row>
    <row r="24" spans="3:5" x14ac:dyDescent="0.2">
      <c r="C24">
        <v>8</v>
      </c>
      <c r="D24" s="9">
        <f>C24/SUM(C$24:C$26)</f>
        <v>0.5</v>
      </c>
      <c r="E24" s="10">
        <f>$E$23*D24</f>
        <v>35</v>
      </c>
    </row>
    <row r="25" spans="3:5" x14ac:dyDescent="0.2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 x14ac:dyDescent="0.2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16" workbookViewId="0">
      <selection activeCell="M37" sqref="M37"/>
    </sheetView>
  </sheetViews>
  <sheetFormatPr baseColWidth="10" defaultColWidth="8.83203125" defaultRowHeight="15" x14ac:dyDescent="0.2"/>
  <sheetData>
    <row r="1" spans="1:11" x14ac:dyDescent="0.2">
      <c r="B1">
        <v>3</v>
      </c>
      <c r="C1">
        <v>3</v>
      </c>
      <c r="D1">
        <v>3</v>
      </c>
    </row>
    <row r="2" spans="1:11" x14ac:dyDescent="0.2">
      <c r="B2">
        <v>2</v>
      </c>
      <c r="C2">
        <v>2</v>
      </c>
      <c r="D2">
        <v>2</v>
      </c>
    </row>
    <row r="3" spans="1:11" x14ac:dyDescent="0.2">
      <c r="B3">
        <v>1</v>
      </c>
      <c r="C3">
        <v>1</v>
      </c>
      <c r="D3">
        <v>1</v>
      </c>
    </row>
    <row r="5" spans="1:11" x14ac:dyDescent="0.2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 x14ac:dyDescent="0.2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 x14ac:dyDescent="0.2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 x14ac:dyDescent="0.2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 x14ac:dyDescent="0.2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 x14ac:dyDescent="0.2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 x14ac:dyDescent="0.2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 x14ac:dyDescent="0.2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 x14ac:dyDescent="0.2">
      <c r="I14">
        <v>28</v>
      </c>
    </row>
    <row r="15" spans="1:11" x14ac:dyDescent="0.2">
      <c r="I15">
        <v>17</v>
      </c>
    </row>
    <row r="18" spans="2:11" x14ac:dyDescent="0.2">
      <c r="D18" s="2"/>
      <c r="E18" s="6">
        <v>90</v>
      </c>
    </row>
    <row r="19" spans="2:11" x14ac:dyDescent="0.2">
      <c r="C19">
        <v>8</v>
      </c>
      <c r="D19" s="9">
        <f>C19/SUM(C$19:C$21)</f>
        <v>0.5</v>
      </c>
      <c r="E19" s="10">
        <f>$E$18*D19</f>
        <v>45</v>
      </c>
    </row>
    <row r="20" spans="2:11" x14ac:dyDescent="0.2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 x14ac:dyDescent="0.2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 x14ac:dyDescent="0.2">
      <c r="D23" s="2"/>
      <c r="E23" s="6">
        <v>90</v>
      </c>
    </row>
    <row r="24" spans="2:11" x14ac:dyDescent="0.2">
      <c r="C24">
        <v>8</v>
      </c>
      <c r="D24" s="9">
        <f>C24/SUM(C$24:C$26)</f>
        <v>0.5</v>
      </c>
      <c r="E24" s="10">
        <f>$E$23*D24</f>
        <v>45</v>
      </c>
    </row>
    <row r="25" spans="2:11" x14ac:dyDescent="0.2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 x14ac:dyDescent="0.2">
      <c r="C26">
        <v>3</v>
      </c>
      <c r="D26" s="9">
        <f t="shared" si="6"/>
        <v>0.1875</v>
      </c>
      <c r="E26" s="10">
        <f t="shared" si="7"/>
        <v>16.875</v>
      </c>
    </row>
    <row r="29" spans="2:11" x14ac:dyDescent="0.2">
      <c r="B29" s="27"/>
      <c r="C29" s="91" t="s">
        <v>45</v>
      </c>
      <c r="D29" s="91"/>
      <c r="E29" s="91"/>
      <c r="F29" s="92" t="s">
        <v>46</v>
      </c>
      <c r="G29" s="91"/>
      <c r="H29" s="91"/>
      <c r="I29" s="93" t="s">
        <v>47</v>
      </c>
      <c r="J29" s="93" t="s">
        <v>48</v>
      </c>
      <c r="K29" s="93" t="s">
        <v>5</v>
      </c>
    </row>
    <row r="30" spans="2:11" x14ac:dyDescent="0.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4"/>
      <c r="J30" s="94"/>
      <c r="K30" s="94"/>
    </row>
    <row r="31" spans="2:11" x14ac:dyDescent="0.2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5"/>
      <c r="J31" s="95"/>
      <c r="K31" s="95"/>
    </row>
    <row r="32" spans="2:11" x14ac:dyDescent="0.2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 x14ac:dyDescent="0.2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 x14ac:dyDescent="0.2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 x14ac:dyDescent="0.2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 x14ac:dyDescent="0.2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 x14ac:dyDescent="0.2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 x14ac:dyDescent="0.2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 x14ac:dyDescent="0.2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 x14ac:dyDescent="0.2">
      <c r="B42" s="2" t="s">
        <v>36</v>
      </c>
      <c r="C42" s="31">
        <v>41</v>
      </c>
    </row>
    <row r="43" spans="2:13" x14ac:dyDescent="0.2">
      <c r="B43" s="2" t="s">
        <v>37</v>
      </c>
      <c r="C43" s="31">
        <v>38</v>
      </c>
    </row>
    <row r="44" spans="2:13" x14ac:dyDescent="0.2">
      <c r="B44" s="26" t="s">
        <v>35</v>
      </c>
      <c r="C44" s="31">
        <v>33</v>
      </c>
    </row>
    <row r="45" spans="2:13" x14ac:dyDescent="0.2">
      <c r="B45" s="2" t="s">
        <v>38</v>
      </c>
      <c r="C45" s="31">
        <v>22</v>
      </c>
    </row>
    <row r="46" spans="2:13" x14ac:dyDescent="0.2">
      <c r="B46" s="2" t="s">
        <v>30</v>
      </c>
      <c r="C46" s="31">
        <v>19</v>
      </c>
    </row>
    <row r="47" spans="2:13" x14ac:dyDescent="0.2">
      <c r="B47" s="26" t="s">
        <v>39</v>
      </c>
      <c r="C47" s="31">
        <v>14</v>
      </c>
    </row>
    <row r="48" spans="2:13" x14ac:dyDescent="0.2">
      <c r="B48" s="26" t="s">
        <v>32</v>
      </c>
      <c r="C48" s="31">
        <v>7</v>
      </c>
    </row>
    <row r="49" spans="2:3" x14ac:dyDescent="0.2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forbs </vt:lpstr>
      <vt:lpstr>日期</vt:lpstr>
      <vt:lpstr>奖金分配46</vt:lpstr>
      <vt:lpstr>forbs_bak2</vt:lpstr>
      <vt:lpstr>forbs_bak1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Morpheus zheng</cp:lastModifiedBy>
  <dcterms:created xsi:type="dcterms:W3CDTF">2017-04-12T06:36:28Z</dcterms:created>
  <dcterms:modified xsi:type="dcterms:W3CDTF">2018-05-15T07:24:54Z</dcterms:modified>
</cp:coreProperties>
</file>