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EsteLivro"/>
  <bookViews>
    <workbookView xWindow="0" yWindow="0" windowWidth="22260" windowHeight="12645" tabRatio="830" firstSheet="1" activeTab="2"/>
  </bookViews>
  <sheets>
    <sheet name="Contabilidade" sheetId="1" r:id="rId1"/>
    <sheet name="Salas" sheetId="7" r:id="rId2"/>
    <sheet name="Dividas" sheetId="19" r:id="rId3"/>
    <sheet name="Graficos" sheetId="16" r:id="rId4"/>
    <sheet name="Ficha_Registo" sheetId="5" r:id="rId5"/>
    <sheet name="Estatisticas" sheetId="6" r:id="rId6"/>
    <sheet name="Despesas Mensais" sheetId="15" r:id="rId7"/>
    <sheet name="Almoço" sheetId="10" r:id="rId8"/>
    <sheet name="Francês" sheetId="14" r:id="rId9"/>
    <sheet name="Inglês" sheetId="11" r:id="rId10"/>
    <sheet name="Funcionario" sheetId="9" r:id="rId11"/>
    <sheet name="Receita Bata" sheetId="13" r:id="rId12"/>
    <sheet name="Pais_Encarregado_Educação" sheetId="2" r:id="rId13"/>
    <sheet name="Configurações" sheetId="3" r:id="rId14"/>
    <sheet name="Tabela Preco" sheetId="17" r:id="rId15"/>
    <sheet name="Folha2" sheetId="18" r:id="rId16"/>
  </sheets>
  <definedNames>
    <definedName name="_xlnm._FilterDatabase" localSheetId="7" hidden="1">Almoço!$A$19:$R$76</definedName>
    <definedName name="_xlnm._FilterDatabase" localSheetId="6" hidden="1">'Despesas Mensais'!$G$18:$J$69</definedName>
    <definedName name="_xlnm._FilterDatabase" localSheetId="2" hidden="1">Dividas!$A$19:$AA$51</definedName>
    <definedName name="_xlnm._FilterDatabase" localSheetId="4" hidden="1">Ficha_Registo!$A$15:$N$180</definedName>
    <definedName name="_xlnm._FilterDatabase" localSheetId="8" hidden="1">Francês!$A$19:$R$42</definedName>
    <definedName name="_xlnm._FilterDatabase" localSheetId="9" hidden="1">Inglês!$A$19:$R$89</definedName>
    <definedName name="_xlnm._FilterDatabase" localSheetId="11" hidden="1">'Receita Bata'!$A$19:$G$62</definedName>
    <definedName name="_xlnm._FilterDatabase" localSheetId="1" hidden="1">Salas!$A$19:$R$52</definedName>
    <definedName name="Encarregado_Educacao">Pais_Encarregado_Educação!$B$16:$B$115</definedName>
    <definedName name="Sexo">Configurações!$A:$A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1" i="19" l="1"/>
  <c r="T212" i="19"/>
  <c r="T213" i="19"/>
  <c r="T214" i="19"/>
  <c r="T215" i="19"/>
  <c r="T210" i="19"/>
  <c r="T204" i="19"/>
  <c r="T205" i="19"/>
  <c r="T206" i="19"/>
  <c r="T207" i="19"/>
  <c r="T203" i="19"/>
  <c r="T201" i="19"/>
  <c r="U211" i="19"/>
  <c r="U212" i="19"/>
  <c r="U213" i="19"/>
  <c r="U214" i="19"/>
  <c r="U215" i="19"/>
  <c r="U210" i="19"/>
  <c r="U204" i="19"/>
  <c r="U205" i="19"/>
  <c r="U206" i="19"/>
  <c r="U207" i="19"/>
  <c r="U203" i="19"/>
  <c r="U201" i="19"/>
  <c r="T181" i="19"/>
  <c r="U181" i="19" s="1"/>
  <c r="T182" i="19"/>
  <c r="U182" i="19" s="1"/>
  <c r="T183" i="19"/>
  <c r="U183" i="19" s="1"/>
  <c r="T184" i="19"/>
  <c r="U184" i="19" s="1"/>
  <c r="T185" i="19"/>
  <c r="U185" i="19" s="1"/>
  <c r="T186" i="19"/>
  <c r="U186" i="19" s="1"/>
  <c r="T180" i="19"/>
  <c r="U180" i="19" s="1"/>
  <c r="T162" i="19"/>
  <c r="Z162" i="19" s="1"/>
  <c r="T163" i="19"/>
  <c r="T164" i="19"/>
  <c r="Z164" i="19" s="1"/>
  <c r="T165" i="19"/>
  <c r="T166" i="19"/>
  <c r="T167" i="19"/>
  <c r="T168" i="19"/>
  <c r="U168" i="19" s="1"/>
  <c r="T169" i="19"/>
  <c r="T170" i="19"/>
  <c r="U170" i="19" s="1"/>
  <c r="T171" i="19"/>
  <c r="T172" i="19"/>
  <c r="U172" i="19" s="1"/>
  <c r="T173" i="19"/>
  <c r="T174" i="19"/>
  <c r="U174" i="19" s="1"/>
  <c r="T175" i="19"/>
  <c r="T176" i="19"/>
  <c r="U176" i="19" s="1"/>
  <c r="T177" i="19"/>
  <c r="U166" i="19"/>
  <c r="T161" i="19"/>
  <c r="U162" i="19"/>
  <c r="U163" i="19"/>
  <c r="U164" i="19"/>
  <c r="U165" i="19"/>
  <c r="U167" i="19"/>
  <c r="U169" i="19"/>
  <c r="U171" i="19"/>
  <c r="U173" i="19"/>
  <c r="U175" i="19"/>
  <c r="U177" i="19"/>
  <c r="U161" i="19"/>
  <c r="S16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21" i="19"/>
  <c r="T115" i="19"/>
  <c r="T116" i="19"/>
  <c r="T117" i="19"/>
  <c r="T118" i="19"/>
  <c r="T119" i="19"/>
  <c r="T114" i="19"/>
  <c r="T112" i="19"/>
  <c r="T11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21" i="19"/>
  <c r="U115" i="19"/>
  <c r="U116" i="19"/>
  <c r="U117" i="19"/>
  <c r="U118" i="19"/>
  <c r="U119" i="19"/>
  <c r="U114" i="19"/>
  <c r="U112" i="19"/>
  <c r="U111" i="19"/>
  <c r="T62" i="19"/>
  <c r="U62" i="19" s="1"/>
  <c r="T63" i="19"/>
  <c r="U63" i="19" s="1"/>
  <c r="T64" i="19"/>
  <c r="U64" i="19" s="1"/>
  <c r="T65" i="19"/>
  <c r="U65" i="19" s="1"/>
  <c r="T66" i="19"/>
  <c r="U66" i="19" s="1"/>
  <c r="T67" i="19"/>
  <c r="U67" i="19" s="1"/>
  <c r="T68" i="19"/>
  <c r="U68" i="19" s="1"/>
  <c r="T69" i="19"/>
  <c r="U69" i="19" s="1"/>
  <c r="T70" i="19"/>
  <c r="U70" i="19" s="1"/>
  <c r="T71" i="19"/>
  <c r="U71" i="19" s="1"/>
  <c r="T72" i="19"/>
  <c r="U72" i="19" s="1"/>
  <c r="T73" i="19"/>
  <c r="U73" i="19" s="1"/>
  <c r="T74" i="19"/>
  <c r="U74" i="19" s="1"/>
  <c r="T75" i="19"/>
  <c r="U75" i="19" s="1"/>
  <c r="T76" i="19"/>
  <c r="U76" i="19" s="1"/>
  <c r="T77" i="19"/>
  <c r="U77" i="19" s="1"/>
  <c r="T78" i="19"/>
  <c r="U78" i="19" s="1"/>
  <c r="T79" i="19"/>
  <c r="U79" i="19" s="1"/>
  <c r="T80" i="19"/>
  <c r="U80" i="19" s="1"/>
  <c r="T81" i="19"/>
  <c r="U81" i="19" s="1"/>
  <c r="T82" i="19"/>
  <c r="U82" i="19" s="1"/>
  <c r="T83" i="19"/>
  <c r="U83" i="19" s="1"/>
  <c r="T84" i="19"/>
  <c r="U84" i="19" s="1"/>
  <c r="T85" i="19"/>
  <c r="U85" i="19" s="1"/>
  <c r="T86" i="19"/>
  <c r="U86" i="19" s="1"/>
  <c r="T87" i="19"/>
  <c r="U87" i="19" s="1"/>
  <c r="T88" i="19"/>
  <c r="U88" i="19" s="1"/>
  <c r="T89" i="19"/>
  <c r="U89" i="19" s="1"/>
  <c r="T90" i="19"/>
  <c r="U90" i="19" s="1"/>
  <c r="T91" i="19"/>
  <c r="U91" i="19" s="1"/>
  <c r="T92" i="19"/>
  <c r="U92" i="19" s="1"/>
  <c r="T93" i="19"/>
  <c r="U93" i="19" s="1"/>
  <c r="T94" i="19"/>
  <c r="U94" i="19" s="1"/>
  <c r="T95" i="19"/>
  <c r="U95" i="19" s="1"/>
  <c r="T96" i="19"/>
  <c r="U96" i="19" s="1"/>
  <c r="T97" i="19"/>
  <c r="U97" i="19" s="1"/>
  <c r="T98" i="19"/>
  <c r="U98" i="19" s="1"/>
  <c r="T61" i="19"/>
  <c r="U61" i="19" s="1"/>
  <c r="T49" i="19"/>
  <c r="U49" i="19" s="1"/>
  <c r="T50" i="19"/>
  <c r="U50" i="19" s="1"/>
  <c r="Z50" i="19" s="1"/>
  <c r="T48" i="19"/>
  <c r="U48" i="19" s="1"/>
  <c r="T38" i="19"/>
  <c r="T39" i="19"/>
  <c r="U39" i="19" s="1"/>
  <c r="T40" i="19"/>
  <c r="U40" i="19" s="1"/>
  <c r="T41" i="19"/>
  <c r="U41" i="19" s="1"/>
  <c r="T42" i="19"/>
  <c r="T43" i="19"/>
  <c r="U43" i="19" s="1"/>
  <c r="T44" i="19"/>
  <c r="U44" i="19" s="1"/>
  <c r="T45" i="19"/>
  <c r="U45" i="19" s="1"/>
  <c r="T46" i="19"/>
  <c r="T37" i="19"/>
  <c r="U37" i="19" s="1"/>
  <c r="T21" i="19"/>
  <c r="U21" i="19" s="1"/>
  <c r="T22" i="19"/>
  <c r="U22" i="19" s="1"/>
  <c r="T23" i="19"/>
  <c r="T24" i="19"/>
  <c r="U24" i="19" s="1"/>
  <c r="T25" i="19"/>
  <c r="U25" i="19" s="1"/>
  <c r="T26" i="19"/>
  <c r="U26" i="19" s="1"/>
  <c r="T27" i="19"/>
  <c r="T28" i="19"/>
  <c r="U28" i="19" s="1"/>
  <c r="T29" i="19"/>
  <c r="U29" i="19" s="1"/>
  <c r="T30" i="19"/>
  <c r="U30" i="19" s="1"/>
  <c r="T31" i="19"/>
  <c r="T32" i="19"/>
  <c r="U32" i="19" s="1"/>
  <c r="T33" i="19"/>
  <c r="U33" i="19" s="1"/>
  <c r="T34" i="19"/>
  <c r="U34" i="19" s="1"/>
  <c r="T35" i="19"/>
  <c r="T20" i="19"/>
  <c r="U20" i="19" s="1"/>
  <c r="U38" i="19"/>
  <c r="U42" i="19"/>
  <c r="U46" i="19"/>
  <c r="U23" i="19"/>
  <c r="U27" i="19"/>
  <c r="U31" i="19"/>
  <c r="U35" i="19"/>
  <c r="Y50" i="19"/>
  <c r="P50" i="7"/>
  <c r="Q50" i="7"/>
  <c r="R49" i="19"/>
  <c r="S49" i="19" s="1"/>
  <c r="R48" i="19"/>
  <c r="S48" i="19" s="1"/>
  <c r="R38" i="19"/>
  <c r="R39" i="19"/>
  <c r="R40" i="19"/>
  <c r="R41" i="19"/>
  <c r="R42" i="19"/>
  <c r="R43" i="19"/>
  <c r="R44" i="19"/>
  <c r="R45" i="19"/>
  <c r="R46" i="19"/>
  <c r="R37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20" i="19"/>
  <c r="P49" i="19"/>
  <c r="P48" i="19"/>
  <c r="Q48" i="19" s="1"/>
  <c r="P38" i="19"/>
  <c r="Q38" i="19" s="1"/>
  <c r="P39" i="19"/>
  <c r="P40" i="19"/>
  <c r="Q40" i="19" s="1"/>
  <c r="P41" i="19"/>
  <c r="Q41" i="19" s="1"/>
  <c r="P42" i="19"/>
  <c r="Q42" i="19" s="1"/>
  <c r="P43" i="19"/>
  <c r="Q43" i="19" s="1"/>
  <c r="P44" i="19"/>
  <c r="Q44" i="19" s="1"/>
  <c r="P45" i="19"/>
  <c r="Q45" i="19" s="1"/>
  <c r="P46" i="19"/>
  <c r="Q46" i="19" s="1"/>
  <c r="P37" i="19"/>
  <c r="Q37" i="19" s="1"/>
  <c r="P21" i="19"/>
  <c r="P22" i="19"/>
  <c r="Q22" i="19" s="1"/>
  <c r="P23" i="19"/>
  <c r="Q23" i="19" s="1"/>
  <c r="P24" i="19"/>
  <c r="Q24" i="19" s="1"/>
  <c r="P25" i="19"/>
  <c r="P26" i="19"/>
  <c r="Q26" i="19" s="1"/>
  <c r="P27" i="19"/>
  <c r="Q27" i="19" s="1"/>
  <c r="P28" i="19"/>
  <c r="Q28" i="19" s="1"/>
  <c r="P29" i="19"/>
  <c r="P30" i="19"/>
  <c r="Q30" i="19" s="1"/>
  <c r="P31" i="19"/>
  <c r="Q31" i="19" s="1"/>
  <c r="P32" i="19"/>
  <c r="Q32" i="19" s="1"/>
  <c r="P33" i="19"/>
  <c r="P34" i="19"/>
  <c r="Q34" i="19" s="1"/>
  <c r="P35" i="19"/>
  <c r="Q35" i="19" s="1"/>
  <c r="P20" i="19"/>
  <c r="Q20" i="19" s="1"/>
  <c r="N38" i="19"/>
  <c r="N39" i="19"/>
  <c r="O39" i="19" s="1"/>
  <c r="N40" i="19"/>
  <c r="O40" i="19" s="1"/>
  <c r="N41" i="19"/>
  <c r="O41" i="19" s="1"/>
  <c r="N42" i="19"/>
  <c r="N43" i="19"/>
  <c r="O43" i="19" s="1"/>
  <c r="N44" i="19"/>
  <c r="O44" i="19" s="1"/>
  <c r="N45" i="19"/>
  <c r="O45" i="19" s="1"/>
  <c r="N46" i="19"/>
  <c r="N47" i="19"/>
  <c r="O47" i="19" s="1"/>
  <c r="N48" i="19"/>
  <c r="O48" i="19" s="1"/>
  <c r="N49" i="19"/>
  <c r="O49" i="19" s="1"/>
  <c r="N37" i="19"/>
  <c r="O37" i="19" s="1"/>
  <c r="N21" i="19"/>
  <c r="N22" i="19"/>
  <c r="O22" i="19" s="1"/>
  <c r="N23" i="19"/>
  <c r="O23" i="19" s="1"/>
  <c r="N24" i="19"/>
  <c r="O24" i="19" s="1"/>
  <c r="N25" i="19"/>
  <c r="O25" i="19" s="1"/>
  <c r="N26" i="19"/>
  <c r="O26" i="19" s="1"/>
  <c r="N27" i="19"/>
  <c r="O27" i="19" s="1"/>
  <c r="N28" i="19"/>
  <c r="O28" i="19" s="1"/>
  <c r="N29" i="19"/>
  <c r="N30" i="19"/>
  <c r="O30" i="19" s="1"/>
  <c r="N31" i="19"/>
  <c r="O31" i="19" s="1"/>
  <c r="N32" i="19"/>
  <c r="O32" i="19" s="1"/>
  <c r="N33" i="19"/>
  <c r="O33" i="19" s="1"/>
  <c r="N34" i="19"/>
  <c r="O34" i="19" s="1"/>
  <c r="N35" i="19"/>
  <c r="O35" i="19" s="1"/>
  <c r="N20" i="19"/>
  <c r="O20" i="19" s="1"/>
  <c r="L21" i="19"/>
  <c r="L22" i="19"/>
  <c r="M22" i="19" s="1"/>
  <c r="L23" i="19"/>
  <c r="M23" i="19" s="1"/>
  <c r="L24" i="19"/>
  <c r="M24" i="19" s="1"/>
  <c r="L25" i="19"/>
  <c r="M25" i="19" s="1"/>
  <c r="L26" i="19"/>
  <c r="M26" i="19" s="1"/>
  <c r="L27" i="19"/>
  <c r="M27" i="19" s="1"/>
  <c r="L28" i="19"/>
  <c r="M28" i="19" s="1"/>
  <c r="L29" i="19"/>
  <c r="L30" i="19"/>
  <c r="M30" i="19" s="1"/>
  <c r="L31" i="19"/>
  <c r="M31" i="19" s="1"/>
  <c r="L32" i="19"/>
  <c r="M32" i="19" s="1"/>
  <c r="L33" i="19"/>
  <c r="M33" i="19" s="1"/>
  <c r="L34" i="19"/>
  <c r="M34" i="19" s="1"/>
  <c r="L35" i="19"/>
  <c r="M35" i="19" s="1"/>
  <c r="L36" i="19"/>
  <c r="M36" i="19" s="1"/>
  <c r="L37" i="19"/>
  <c r="L38" i="19"/>
  <c r="M38" i="19" s="1"/>
  <c r="L39" i="19"/>
  <c r="M39" i="19" s="1"/>
  <c r="L40" i="19"/>
  <c r="M40" i="19" s="1"/>
  <c r="L41" i="19"/>
  <c r="M41" i="19" s="1"/>
  <c r="L42" i="19"/>
  <c r="M42" i="19" s="1"/>
  <c r="L43" i="19"/>
  <c r="M43" i="19" s="1"/>
  <c r="L44" i="19"/>
  <c r="M44" i="19" s="1"/>
  <c r="L45" i="19"/>
  <c r="L46" i="19"/>
  <c r="M46" i="19" s="1"/>
  <c r="L47" i="19"/>
  <c r="M47" i="19" s="1"/>
  <c r="L48" i="19"/>
  <c r="M48" i="19" s="1"/>
  <c r="L49" i="19"/>
  <c r="M49" i="19" s="1"/>
  <c r="L20" i="19"/>
  <c r="M20" i="19" s="1"/>
  <c r="J33" i="19"/>
  <c r="K33" i="19" s="1"/>
  <c r="J34" i="19"/>
  <c r="K34" i="19" s="1"/>
  <c r="J35" i="19"/>
  <c r="J36" i="19"/>
  <c r="K36" i="19" s="1"/>
  <c r="J37" i="19"/>
  <c r="K37" i="19" s="1"/>
  <c r="J38" i="19"/>
  <c r="K38" i="19" s="1"/>
  <c r="J39" i="19"/>
  <c r="K39" i="19" s="1"/>
  <c r="J40" i="19"/>
  <c r="K40" i="19" s="1"/>
  <c r="J41" i="19"/>
  <c r="K41" i="19" s="1"/>
  <c r="J42" i="19"/>
  <c r="K42" i="19" s="1"/>
  <c r="J43" i="19"/>
  <c r="J44" i="19"/>
  <c r="K44" i="19" s="1"/>
  <c r="J45" i="19"/>
  <c r="K45" i="19" s="1"/>
  <c r="J46" i="19"/>
  <c r="K46" i="19" s="1"/>
  <c r="J47" i="19"/>
  <c r="K47" i="19" s="1"/>
  <c r="J48" i="19"/>
  <c r="K48" i="19" s="1"/>
  <c r="J49" i="19"/>
  <c r="K49" i="19" s="1"/>
  <c r="J21" i="19"/>
  <c r="J22" i="19"/>
  <c r="K22" i="19" s="1"/>
  <c r="J23" i="19"/>
  <c r="K23" i="19" s="1"/>
  <c r="J24" i="19"/>
  <c r="K24" i="19" s="1"/>
  <c r="J25" i="19"/>
  <c r="J26" i="19"/>
  <c r="K26" i="19" s="1"/>
  <c r="J27" i="19"/>
  <c r="K27" i="19" s="1"/>
  <c r="J28" i="19"/>
  <c r="K28" i="19" s="1"/>
  <c r="J29" i="19"/>
  <c r="J30" i="19"/>
  <c r="K30" i="19" s="1"/>
  <c r="J31" i="19"/>
  <c r="K31" i="19" s="1"/>
  <c r="J32" i="19"/>
  <c r="K32" i="19" s="1"/>
  <c r="J20" i="19"/>
  <c r="K20" i="19" s="1"/>
  <c r="H21" i="19"/>
  <c r="H22" i="19"/>
  <c r="I22" i="19" s="1"/>
  <c r="H23" i="19"/>
  <c r="I23" i="19" s="1"/>
  <c r="H24" i="19"/>
  <c r="I24" i="19" s="1"/>
  <c r="H25" i="19"/>
  <c r="I25" i="19" s="1"/>
  <c r="H26" i="19"/>
  <c r="I26" i="19" s="1"/>
  <c r="H27" i="19"/>
  <c r="I27" i="19" s="1"/>
  <c r="H28" i="19"/>
  <c r="I28" i="19" s="1"/>
  <c r="H29" i="19"/>
  <c r="H30" i="19"/>
  <c r="I30" i="19" s="1"/>
  <c r="H31" i="19"/>
  <c r="I31" i="19" s="1"/>
  <c r="H32" i="19"/>
  <c r="I32" i="19" s="1"/>
  <c r="H33" i="19"/>
  <c r="I33" i="19" s="1"/>
  <c r="H34" i="19"/>
  <c r="I34" i="19" s="1"/>
  <c r="H35" i="19"/>
  <c r="I35" i="19" s="1"/>
  <c r="H36" i="19"/>
  <c r="I36" i="19" s="1"/>
  <c r="H37" i="19"/>
  <c r="H38" i="19"/>
  <c r="I38" i="19" s="1"/>
  <c r="H39" i="19"/>
  <c r="I39" i="19" s="1"/>
  <c r="H40" i="19"/>
  <c r="I40" i="19" s="1"/>
  <c r="H41" i="19"/>
  <c r="I41" i="19" s="1"/>
  <c r="H42" i="19"/>
  <c r="I42" i="19" s="1"/>
  <c r="H43" i="19"/>
  <c r="I43" i="19" s="1"/>
  <c r="H44" i="19"/>
  <c r="I44" i="19" s="1"/>
  <c r="H45" i="19"/>
  <c r="H46" i="19"/>
  <c r="I46" i="19" s="1"/>
  <c r="H47" i="19"/>
  <c r="I47" i="19" s="1"/>
  <c r="H48" i="19"/>
  <c r="I48" i="19" s="1"/>
  <c r="H49" i="19"/>
  <c r="I49" i="19" s="1"/>
  <c r="H20" i="19"/>
  <c r="I20" i="19" s="1"/>
  <c r="F21" i="19"/>
  <c r="G21" i="19" s="1"/>
  <c r="F22" i="19"/>
  <c r="G22" i="19" s="1"/>
  <c r="F23" i="19"/>
  <c r="G23" i="19" s="1"/>
  <c r="F24" i="19"/>
  <c r="G24" i="19" s="1"/>
  <c r="F25" i="19"/>
  <c r="F26" i="19"/>
  <c r="G26" i="19" s="1"/>
  <c r="F27" i="19"/>
  <c r="G27" i="19" s="1"/>
  <c r="F28" i="19"/>
  <c r="G28" i="19" s="1"/>
  <c r="F29" i="19"/>
  <c r="G29" i="19" s="1"/>
  <c r="F30" i="19"/>
  <c r="G30" i="19" s="1"/>
  <c r="F31" i="19"/>
  <c r="G31" i="19" s="1"/>
  <c r="F32" i="19"/>
  <c r="G32" i="19" s="1"/>
  <c r="F33" i="19"/>
  <c r="F34" i="19"/>
  <c r="G34" i="19" s="1"/>
  <c r="F35" i="19"/>
  <c r="G35" i="19" s="1"/>
  <c r="F36" i="19"/>
  <c r="F37" i="19"/>
  <c r="G37" i="19" s="1"/>
  <c r="F38" i="19"/>
  <c r="G38" i="19" s="1"/>
  <c r="F39" i="19"/>
  <c r="G39" i="19" s="1"/>
  <c r="F40" i="19"/>
  <c r="F41" i="19"/>
  <c r="G41" i="19" s="1"/>
  <c r="F42" i="19"/>
  <c r="G42" i="19" s="1"/>
  <c r="F43" i="19"/>
  <c r="G43" i="19" s="1"/>
  <c r="F44" i="19"/>
  <c r="F45" i="19"/>
  <c r="G45" i="19" s="1"/>
  <c r="F46" i="19"/>
  <c r="G46" i="19" s="1"/>
  <c r="F47" i="19"/>
  <c r="G47" i="19" s="1"/>
  <c r="F48" i="19"/>
  <c r="F49" i="19"/>
  <c r="G49" i="19" s="1"/>
  <c r="F20" i="19"/>
  <c r="G20" i="19" s="1"/>
  <c r="D36" i="19"/>
  <c r="D21" i="19"/>
  <c r="E21" i="19" s="1"/>
  <c r="D22" i="19"/>
  <c r="D23" i="19"/>
  <c r="E23" i="19" s="1"/>
  <c r="D24" i="19"/>
  <c r="D25" i="19"/>
  <c r="E25" i="19" s="1"/>
  <c r="D26" i="19"/>
  <c r="D27" i="19"/>
  <c r="E27" i="19" s="1"/>
  <c r="D28" i="19"/>
  <c r="D29" i="19"/>
  <c r="E29" i="19" s="1"/>
  <c r="D30" i="19"/>
  <c r="D31" i="19"/>
  <c r="E31" i="19" s="1"/>
  <c r="D32" i="19"/>
  <c r="D33" i="19"/>
  <c r="E33" i="19" s="1"/>
  <c r="D34" i="19"/>
  <c r="D35" i="19"/>
  <c r="E35" i="19" s="1"/>
  <c r="D37" i="19"/>
  <c r="E37" i="19" s="1"/>
  <c r="D38" i="19"/>
  <c r="E38" i="19" s="1"/>
  <c r="D39" i="19"/>
  <c r="E39" i="19" s="1"/>
  <c r="D40" i="19"/>
  <c r="E40" i="19" s="1"/>
  <c r="D41" i="19"/>
  <c r="E41" i="19" s="1"/>
  <c r="D42" i="19"/>
  <c r="E42" i="19" s="1"/>
  <c r="D43" i="19"/>
  <c r="D44" i="19"/>
  <c r="E44" i="19" s="1"/>
  <c r="D45" i="19"/>
  <c r="E45" i="19" s="1"/>
  <c r="D46" i="19"/>
  <c r="E46" i="19" s="1"/>
  <c r="D47" i="19"/>
  <c r="E47" i="19" s="1"/>
  <c r="D48" i="19"/>
  <c r="E48" i="19" s="1"/>
  <c r="D49" i="19"/>
  <c r="E49" i="19" s="1"/>
  <c r="D20" i="19"/>
  <c r="E20" i="19" s="1"/>
  <c r="S211" i="19"/>
  <c r="S212" i="19"/>
  <c r="S213" i="19"/>
  <c r="S214" i="19"/>
  <c r="S215" i="19"/>
  <c r="S210" i="19"/>
  <c r="S204" i="19"/>
  <c r="S205" i="19"/>
  <c r="S206" i="19"/>
  <c r="S207" i="19"/>
  <c r="S203" i="19"/>
  <c r="S201" i="19"/>
  <c r="Q211" i="19"/>
  <c r="Q212" i="19"/>
  <c r="Q213" i="19"/>
  <c r="Q214" i="19"/>
  <c r="Q210" i="19"/>
  <c r="Q204" i="19"/>
  <c r="Q205" i="19"/>
  <c r="Q206" i="19"/>
  <c r="Q207" i="19"/>
  <c r="Q203" i="19"/>
  <c r="Q201" i="19"/>
  <c r="O211" i="19"/>
  <c r="O212" i="19"/>
  <c r="O213" i="19"/>
  <c r="O214" i="19"/>
  <c r="O210" i="19"/>
  <c r="O204" i="19"/>
  <c r="O205" i="19"/>
  <c r="O206" i="19"/>
  <c r="O207" i="19"/>
  <c r="O203" i="19"/>
  <c r="O201" i="19"/>
  <c r="M211" i="19"/>
  <c r="M212" i="19"/>
  <c r="M213" i="19"/>
  <c r="M214" i="19"/>
  <c r="M210" i="19"/>
  <c r="M202" i="19"/>
  <c r="M203" i="19"/>
  <c r="M204" i="19"/>
  <c r="M205" i="19"/>
  <c r="M206" i="19"/>
  <c r="M207" i="19"/>
  <c r="M201" i="19"/>
  <c r="K210" i="19"/>
  <c r="K211" i="19"/>
  <c r="K212" i="19"/>
  <c r="K213" i="19"/>
  <c r="K214" i="19"/>
  <c r="K209" i="19"/>
  <c r="K202" i="19"/>
  <c r="K203" i="19"/>
  <c r="K204" i="19"/>
  <c r="K205" i="19"/>
  <c r="K206" i="19"/>
  <c r="K207" i="19"/>
  <c r="K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Z214" i="19" s="1"/>
  <c r="E201" i="19"/>
  <c r="S181" i="19"/>
  <c r="S182" i="19"/>
  <c r="S183" i="19"/>
  <c r="S184" i="19"/>
  <c r="S185" i="19"/>
  <c r="S186" i="19"/>
  <c r="S180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Q181" i="19"/>
  <c r="Q182" i="19"/>
  <c r="Q183" i="19"/>
  <c r="Q184" i="19"/>
  <c r="Q185" i="19"/>
  <c r="Q186" i="19"/>
  <c r="Q180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61" i="19"/>
  <c r="O181" i="19"/>
  <c r="O182" i="19"/>
  <c r="O183" i="19"/>
  <c r="O184" i="19"/>
  <c r="O185" i="19"/>
  <c r="O186" i="19"/>
  <c r="O180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61" i="19"/>
  <c r="M181" i="19"/>
  <c r="M182" i="19"/>
  <c r="M183" i="19"/>
  <c r="M184" i="19"/>
  <c r="M185" i="19"/>
  <c r="M186" i="19"/>
  <c r="M180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61" i="19"/>
  <c r="K181" i="19"/>
  <c r="K182" i="19"/>
  <c r="K183" i="19"/>
  <c r="K184" i="19"/>
  <c r="K185" i="19"/>
  <c r="K186" i="19"/>
  <c r="K180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61" i="19"/>
  <c r="E162" i="19"/>
  <c r="E163" i="19"/>
  <c r="E164" i="19"/>
  <c r="E165" i="19"/>
  <c r="E166" i="19"/>
  <c r="E167" i="19"/>
  <c r="Z167" i="19" s="1"/>
  <c r="AA167" i="19" s="1"/>
  <c r="E168" i="19"/>
  <c r="E169" i="19"/>
  <c r="Z169" i="19" s="1"/>
  <c r="AA169" i="19" s="1"/>
  <c r="E170" i="19"/>
  <c r="E171" i="19"/>
  <c r="Z171" i="19" s="1"/>
  <c r="AA171" i="19" s="1"/>
  <c r="E172" i="19"/>
  <c r="E173" i="19"/>
  <c r="Z173" i="19" s="1"/>
  <c r="AA173" i="19" s="1"/>
  <c r="E174" i="19"/>
  <c r="E175" i="19"/>
  <c r="Z175" i="19" s="1"/>
  <c r="AA175" i="19" s="1"/>
  <c r="E176" i="19"/>
  <c r="E177" i="19"/>
  <c r="Z177" i="19" s="1"/>
  <c r="AA177" i="19" s="1"/>
  <c r="E178" i="19"/>
  <c r="Z178" i="19" s="1"/>
  <c r="AA178" i="19" s="1"/>
  <c r="E179" i="19"/>
  <c r="E180" i="19"/>
  <c r="E181" i="19"/>
  <c r="E182" i="19"/>
  <c r="E183" i="19"/>
  <c r="E184" i="19"/>
  <c r="E185" i="19"/>
  <c r="E186" i="19"/>
  <c r="E16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21" i="19"/>
  <c r="S115" i="19"/>
  <c r="S116" i="19"/>
  <c r="S117" i="19"/>
  <c r="S118" i="19"/>
  <c r="S119" i="19"/>
  <c r="S114" i="19"/>
  <c r="S112" i="19"/>
  <c r="S11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21" i="19"/>
  <c r="Q115" i="19"/>
  <c r="Q116" i="19"/>
  <c r="Q117" i="19"/>
  <c r="Q118" i="19"/>
  <c r="Q119" i="19"/>
  <c r="Q114" i="19"/>
  <c r="Q112" i="19"/>
  <c r="Q11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21" i="19"/>
  <c r="O115" i="19"/>
  <c r="O116" i="19"/>
  <c r="O117" i="19"/>
  <c r="O118" i="19"/>
  <c r="O119" i="19"/>
  <c r="O114" i="19"/>
  <c r="O112" i="19"/>
  <c r="O11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21" i="19"/>
  <c r="M115" i="19"/>
  <c r="M116" i="19"/>
  <c r="M117" i="19"/>
  <c r="M118" i="19"/>
  <c r="M119" i="19"/>
  <c r="M114" i="19"/>
  <c r="M112" i="19"/>
  <c r="M111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14" i="19"/>
  <c r="K112" i="19"/>
  <c r="K111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14" i="19"/>
  <c r="I112" i="19"/>
  <c r="I111" i="19"/>
  <c r="G147" i="19"/>
  <c r="G148" i="19"/>
  <c r="G149" i="19"/>
  <c r="G150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14" i="19"/>
  <c r="E112" i="19"/>
  <c r="E111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15" i="19"/>
  <c r="G114" i="19"/>
  <c r="G112" i="19"/>
  <c r="G11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61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62" i="19"/>
  <c r="E61" i="19"/>
  <c r="S38" i="19"/>
  <c r="S39" i="19"/>
  <c r="S40" i="19"/>
  <c r="S41" i="19"/>
  <c r="S42" i="19"/>
  <c r="S43" i="19"/>
  <c r="S44" i="19"/>
  <c r="S45" i="19"/>
  <c r="S46" i="19"/>
  <c r="S37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20" i="19"/>
  <c r="Q49" i="19"/>
  <c r="Q39" i="19"/>
  <c r="Q21" i="19"/>
  <c r="Q25" i="19"/>
  <c r="Q29" i="19"/>
  <c r="Q33" i="19"/>
  <c r="O38" i="19"/>
  <c r="O42" i="19"/>
  <c r="O46" i="19"/>
  <c r="O21" i="19"/>
  <c r="O29" i="19"/>
  <c r="M21" i="19"/>
  <c r="M29" i="19"/>
  <c r="M37" i="19"/>
  <c r="M45" i="19"/>
  <c r="K21" i="19"/>
  <c r="K25" i="19"/>
  <c r="K29" i="19"/>
  <c r="K35" i="19"/>
  <c r="K43" i="19"/>
  <c r="I21" i="19"/>
  <c r="I29" i="19"/>
  <c r="I37" i="19"/>
  <c r="I45" i="19"/>
  <c r="G36" i="19"/>
  <c r="G40" i="19"/>
  <c r="G44" i="19"/>
  <c r="G48" i="19"/>
  <c r="G25" i="19"/>
  <c r="G33" i="19"/>
  <c r="E32" i="19"/>
  <c r="E34" i="19"/>
  <c r="E36" i="19"/>
  <c r="E43" i="19"/>
  <c r="E28" i="19"/>
  <c r="E30" i="19"/>
  <c r="E22" i="19"/>
  <c r="E24" i="19"/>
  <c r="E26" i="19"/>
  <c r="X234" i="19"/>
  <c r="W234" i="19"/>
  <c r="V234" i="19"/>
  <c r="T234" i="19"/>
  <c r="R234" i="19"/>
  <c r="P234" i="19"/>
  <c r="N234" i="19"/>
  <c r="L234" i="19"/>
  <c r="J234" i="19"/>
  <c r="H234" i="19"/>
  <c r="F234" i="19"/>
  <c r="D234" i="19"/>
  <c r="Z233" i="19"/>
  <c r="AA233" i="19" s="1"/>
  <c r="Y233" i="19"/>
  <c r="Z232" i="19"/>
  <c r="Y232" i="19"/>
  <c r="Z231" i="19"/>
  <c r="AA231" i="19" s="1"/>
  <c r="Y231" i="19"/>
  <c r="Z230" i="19"/>
  <c r="Y230" i="19"/>
  <c r="Z229" i="19"/>
  <c r="AA229" i="19" s="1"/>
  <c r="Y229" i="19"/>
  <c r="Z228" i="19"/>
  <c r="Y228" i="19"/>
  <c r="Z227" i="19"/>
  <c r="AA227" i="19" s="1"/>
  <c r="Y227" i="19"/>
  <c r="Z226" i="19"/>
  <c r="Y226" i="19"/>
  <c r="Z225" i="19"/>
  <c r="AA225" i="19" s="1"/>
  <c r="Y225" i="19"/>
  <c r="Z224" i="19"/>
  <c r="Y224" i="19"/>
  <c r="Z223" i="19"/>
  <c r="AA223" i="19" s="1"/>
  <c r="Y223" i="19"/>
  <c r="Z222" i="19"/>
  <c r="Y222" i="19"/>
  <c r="Z221" i="19"/>
  <c r="AA221" i="19" s="1"/>
  <c r="Y221" i="19"/>
  <c r="Z220" i="19"/>
  <c r="Y220" i="19"/>
  <c r="Z219" i="19"/>
  <c r="AA219" i="19" s="1"/>
  <c r="Y219" i="19"/>
  <c r="Z218" i="19"/>
  <c r="Y218" i="19"/>
  <c r="Z217" i="19"/>
  <c r="AA217" i="19" s="1"/>
  <c r="Y217" i="19"/>
  <c r="Z216" i="19"/>
  <c r="Y216" i="19"/>
  <c r="Z215" i="19"/>
  <c r="AA215" i="19" s="1"/>
  <c r="Y215" i="19"/>
  <c r="Y214" i="19"/>
  <c r="Y213" i="19"/>
  <c r="Y212" i="19"/>
  <c r="Y211" i="19"/>
  <c r="Y210" i="19"/>
  <c r="Y209" i="19"/>
  <c r="Z208" i="19"/>
  <c r="Y208" i="19"/>
  <c r="Y207" i="19"/>
  <c r="Y206" i="19"/>
  <c r="Y205" i="19"/>
  <c r="Y204" i="19"/>
  <c r="Y203" i="19"/>
  <c r="Y202" i="19"/>
  <c r="Y201" i="19"/>
  <c r="X190" i="19"/>
  <c r="W190" i="19"/>
  <c r="V190" i="19"/>
  <c r="T190" i="19"/>
  <c r="R190" i="19"/>
  <c r="P190" i="19"/>
  <c r="N190" i="19"/>
  <c r="L190" i="19"/>
  <c r="J190" i="19"/>
  <c r="H190" i="19"/>
  <c r="F190" i="19"/>
  <c r="D190" i="19"/>
  <c r="Z189" i="19"/>
  <c r="Y189" i="19"/>
  <c r="Z188" i="19"/>
  <c r="Y188" i="19"/>
  <c r="Z187" i="19"/>
  <c r="Y187" i="19"/>
  <c r="Y186" i="19"/>
  <c r="Y185" i="19"/>
  <c r="Y184" i="19"/>
  <c r="Y183" i="19"/>
  <c r="Y182" i="19"/>
  <c r="Y181" i="19"/>
  <c r="Y180" i="19"/>
  <c r="Z179" i="19"/>
  <c r="AA179" i="19" s="1"/>
  <c r="Y177" i="19"/>
  <c r="Y176" i="19"/>
  <c r="Y175" i="19"/>
  <c r="Y174" i="19"/>
  <c r="Y173" i="19"/>
  <c r="Y172" i="19"/>
  <c r="Y171" i="19"/>
  <c r="Y170" i="19"/>
  <c r="Y169" i="19"/>
  <c r="Y168" i="19"/>
  <c r="Y167" i="19"/>
  <c r="Y166" i="19"/>
  <c r="Z165" i="19"/>
  <c r="AA165" i="19" s="1"/>
  <c r="Y165" i="19"/>
  <c r="Y164" i="19"/>
  <c r="Z163" i="19"/>
  <c r="AA163" i="19" s="1"/>
  <c r="Y163" i="19"/>
  <c r="Y162" i="19"/>
  <c r="Z161" i="19"/>
  <c r="Y161" i="19"/>
  <c r="X152" i="19"/>
  <c r="W152" i="19"/>
  <c r="V152" i="19"/>
  <c r="R152" i="19"/>
  <c r="P152" i="19"/>
  <c r="N152" i="19"/>
  <c r="L152" i="19"/>
  <c r="J152" i="19"/>
  <c r="H152" i="19"/>
  <c r="F152" i="19"/>
  <c r="D152" i="19"/>
  <c r="Y150" i="19"/>
  <c r="Y149" i="19"/>
  <c r="Y148" i="19"/>
  <c r="Y147" i="19"/>
  <c r="Y146" i="19"/>
  <c r="Y145" i="19"/>
  <c r="Y144" i="19"/>
  <c r="Y143" i="19"/>
  <c r="Z142" i="19"/>
  <c r="Y142" i="19"/>
  <c r="Y141" i="19"/>
  <c r="Y140" i="19"/>
  <c r="Y139" i="19"/>
  <c r="Y138" i="19"/>
  <c r="Y137" i="19"/>
  <c r="Y136" i="19"/>
  <c r="Y135" i="19"/>
  <c r="Z134" i="19"/>
  <c r="Y134" i="19"/>
  <c r="Y133" i="19"/>
  <c r="Y132" i="19"/>
  <c r="Y131" i="19"/>
  <c r="Y130" i="19"/>
  <c r="Y129" i="19"/>
  <c r="Y128" i="19"/>
  <c r="Y127" i="19"/>
  <c r="Z126" i="19"/>
  <c r="Y126" i="19"/>
  <c r="Y125" i="19"/>
  <c r="Y124" i="19"/>
  <c r="Y123" i="19"/>
  <c r="Y122" i="19"/>
  <c r="Y121" i="19"/>
  <c r="Z120" i="19"/>
  <c r="Y120" i="19"/>
  <c r="Y119" i="19"/>
  <c r="Y118" i="19"/>
  <c r="Y117" i="19"/>
  <c r="Y116" i="19"/>
  <c r="Y115" i="19"/>
  <c r="Y114" i="19"/>
  <c r="Z113" i="19"/>
  <c r="Y113" i="19"/>
  <c r="Y112" i="19"/>
  <c r="Y111" i="19"/>
  <c r="X101" i="19"/>
  <c r="W101" i="19"/>
  <c r="V101" i="19"/>
  <c r="R101" i="19"/>
  <c r="P101" i="19"/>
  <c r="N101" i="19"/>
  <c r="L101" i="19"/>
  <c r="J101" i="19"/>
  <c r="H101" i="19"/>
  <c r="F101" i="19"/>
  <c r="D101" i="19"/>
  <c r="Z100" i="19"/>
  <c r="Z99" i="19"/>
  <c r="Y99" i="19" s="1"/>
  <c r="AA99" i="19" s="1"/>
  <c r="X51" i="19"/>
  <c r="W51" i="19"/>
  <c r="V51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R50" i="7" l="1"/>
  <c r="Z146" i="19"/>
  <c r="Z138" i="19"/>
  <c r="Z130" i="19"/>
  <c r="Z122" i="19"/>
  <c r="Z148" i="19"/>
  <c r="Z144" i="19"/>
  <c r="AA144" i="19" s="1"/>
  <c r="Z140" i="19"/>
  <c r="Z136" i="19"/>
  <c r="AA136" i="19" s="1"/>
  <c r="Z132" i="19"/>
  <c r="Z128" i="19"/>
  <c r="AA128" i="19" s="1"/>
  <c r="Z124" i="19"/>
  <c r="Z121" i="19"/>
  <c r="AA121" i="19" s="1"/>
  <c r="Z149" i="19"/>
  <c r="Z147" i="19"/>
  <c r="AA147" i="19" s="1"/>
  <c r="Z145" i="19"/>
  <c r="Z143" i="19"/>
  <c r="AA143" i="19" s="1"/>
  <c r="Z141" i="19"/>
  <c r="Z139" i="19"/>
  <c r="AA139" i="19" s="1"/>
  <c r="Z137" i="19"/>
  <c r="Z135" i="19"/>
  <c r="AA135" i="19" s="1"/>
  <c r="Z133" i="19"/>
  <c r="Z131" i="19"/>
  <c r="AA131" i="19" s="1"/>
  <c r="Z129" i="19"/>
  <c r="Z127" i="19"/>
  <c r="AA127" i="19" s="1"/>
  <c r="Z125" i="19"/>
  <c r="Z123" i="19"/>
  <c r="AA123" i="19" s="1"/>
  <c r="Z176" i="19"/>
  <c r="Z174" i="19"/>
  <c r="Z172" i="19"/>
  <c r="Z170" i="19"/>
  <c r="Z168" i="19"/>
  <c r="D51" i="19"/>
  <c r="Z115" i="19"/>
  <c r="Z118" i="19"/>
  <c r="AA118" i="19" s="1"/>
  <c r="Z116" i="19"/>
  <c r="Z186" i="19"/>
  <c r="Z184" i="19"/>
  <c r="Z182" i="19"/>
  <c r="Z185" i="19"/>
  <c r="Z183" i="19"/>
  <c r="Z181" i="19"/>
  <c r="Z202" i="19"/>
  <c r="Z212" i="19"/>
  <c r="Z210" i="19"/>
  <c r="Z166" i="19"/>
  <c r="Z180" i="19"/>
  <c r="J51" i="19"/>
  <c r="Z98" i="19"/>
  <c r="Z96" i="19"/>
  <c r="Z94" i="19"/>
  <c r="Z92" i="19"/>
  <c r="Z90" i="19"/>
  <c r="Z88" i="19"/>
  <c r="Z86" i="19"/>
  <c r="Z84" i="19"/>
  <c r="Z82" i="19"/>
  <c r="Z80" i="19"/>
  <c r="Z78" i="19"/>
  <c r="Z76" i="19"/>
  <c r="Z74" i="19"/>
  <c r="Y74" i="19" s="1"/>
  <c r="Z72" i="19"/>
  <c r="Y72" i="19" s="1"/>
  <c r="AA72" i="19" s="1"/>
  <c r="Z70" i="19"/>
  <c r="Y70" i="19" s="1"/>
  <c r="AA70" i="19" s="1"/>
  <c r="Z68" i="19"/>
  <c r="Y68" i="19" s="1"/>
  <c r="AA68" i="19" s="1"/>
  <c r="Z66" i="19"/>
  <c r="Y66" i="19" s="1"/>
  <c r="AA66" i="19" s="1"/>
  <c r="Z64" i="19"/>
  <c r="Y64" i="19" s="1"/>
  <c r="AA64" i="19" s="1"/>
  <c r="Z62" i="19"/>
  <c r="Y62" i="19" s="1"/>
  <c r="AA62" i="19" s="1"/>
  <c r="T101" i="19"/>
  <c r="Y152" i="19"/>
  <c r="Z95" i="19"/>
  <c r="Y95" i="19" s="1"/>
  <c r="AA95" i="19" s="1"/>
  <c r="Z87" i="19"/>
  <c r="Y87" i="19" s="1"/>
  <c r="AA87" i="19" s="1"/>
  <c r="Z79" i="19"/>
  <c r="Y79" i="19" s="1"/>
  <c r="AA79" i="19" s="1"/>
  <c r="Z69" i="19"/>
  <c r="AA188" i="19"/>
  <c r="T152" i="19"/>
  <c r="Z97" i="19"/>
  <c r="Y97" i="19" s="1"/>
  <c r="AA97" i="19" s="1"/>
  <c r="Z93" i="19"/>
  <c r="Y93" i="19" s="1"/>
  <c r="AA93" i="19" s="1"/>
  <c r="Z89" i="19"/>
  <c r="Y89" i="19" s="1"/>
  <c r="AA89" i="19" s="1"/>
  <c r="Z85" i="19"/>
  <c r="Y85" i="19" s="1"/>
  <c r="AA85" i="19" s="1"/>
  <c r="Z81" i="19"/>
  <c r="Y81" i="19" s="1"/>
  <c r="AA81" i="19" s="1"/>
  <c r="Z77" i="19"/>
  <c r="Y77" i="19" s="1"/>
  <c r="AA77" i="19" s="1"/>
  <c r="Z71" i="19"/>
  <c r="Z67" i="19"/>
  <c r="Z63" i="19"/>
  <c r="Z91" i="19"/>
  <c r="Y91" i="19" s="1"/>
  <c r="AA91" i="19" s="1"/>
  <c r="Z83" i="19"/>
  <c r="Y83" i="19" s="1"/>
  <c r="AA83" i="19" s="1"/>
  <c r="Z75" i="19"/>
  <c r="Y75" i="19" s="1"/>
  <c r="AA75" i="19" s="1"/>
  <c r="Z73" i="19"/>
  <c r="Z65" i="19"/>
  <c r="AA115" i="19"/>
  <c r="Z119" i="19"/>
  <c r="AA119" i="19" s="1"/>
  <c r="Z117" i="19"/>
  <c r="AA117" i="19" s="1"/>
  <c r="AA113" i="19"/>
  <c r="AA125" i="19"/>
  <c r="AA129" i="19"/>
  <c r="AA133" i="19"/>
  <c r="AA137" i="19"/>
  <c r="AA141" i="19"/>
  <c r="AA145" i="19"/>
  <c r="AA149" i="19"/>
  <c r="Y190" i="19"/>
  <c r="AA181" i="19"/>
  <c r="AA183" i="19"/>
  <c r="AA185" i="19"/>
  <c r="AA187" i="19"/>
  <c r="AA189" i="19"/>
  <c r="Y234" i="19"/>
  <c r="AA216" i="19"/>
  <c r="AA218" i="19"/>
  <c r="AA220" i="19"/>
  <c r="AA222" i="19"/>
  <c r="AA224" i="19"/>
  <c r="AA226" i="19"/>
  <c r="AA228" i="19"/>
  <c r="AA230" i="19"/>
  <c r="AA232" i="19"/>
  <c r="Z213" i="19"/>
  <c r="AA213" i="19" s="1"/>
  <c r="Z211" i="19"/>
  <c r="AA211" i="19" s="1"/>
  <c r="Z207" i="19"/>
  <c r="AA207" i="19" s="1"/>
  <c r="Z205" i="19"/>
  <c r="AA205" i="19" s="1"/>
  <c r="Z206" i="19"/>
  <c r="Z204" i="19"/>
  <c r="Z111" i="19"/>
  <c r="AA111" i="19" s="1"/>
  <c r="T51" i="19"/>
  <c r="AA50" i="19"/>
  <c r="Z27" i="19"/>
  <c r="AA27" i="19" s="1"/>
  <c r="Z25" i="19"/>
  <c r="AA25" i="19" s="1"/>
  <c r="Z23" i="19"/>
  <c r="AA23" i="19" s="1"/>
  <c r="Z21" i="19"/>
  <c r="Z29" i="19"/>
  <c r="AA29" i="19" s="1"/>
  <c r="Z33" i="19"/>
  <c r="AA33" i="19" s="1"/>
  <c r="Z31" i="19"/>
  <c r="AA31" i="19" s="1"/>
  <c r="Z46" i="19"/>
  <c r="AA46" i="19" s="1"/>
  <c r="Z44" i="19"/>
  <c r="AA44" i="19" s="1"/>
  <c r="Z42" i="19"/>
  <c r="AA42" i="19" s="1"/>
  <c r="Z40" i="19"/>
  <c r="AA40" i="19" s="1"/>
  <c r="Z38" i="19"/>
  <c r="AA38" i="19" s="1"/>
  <c r="F51" i="19"/>
  <c r="L51" i="19"/>
  <c r="Z36" i="19"/>
  <c r="AA36" i="19" s="1"/>
  <c r="Z49" i="19"/>
  <c r="AA49" i="19" s="1"/>
  <c r="Z47" i="19"/>
  <c r="Z45" i="19"/>
  <c r="AA45" i="19" s="1"/>
  <c r="Z43" i="19"/>
  <c r="AA43" i="19" s="1"/>
  <c r="Z41" i="19"/>
  <c r="AA41" i="19" s="1"/>
  <c r="Z39" i="19"/>
  <c r="AA39" i="19" s="1"/>
  <c r="Z35" i="19"/>
  <c r="AA35" i="19" s="1"/>
  <c r="R51" i="19"/>
  <c r="P51" i="19"/>
  <c r="Z37" i="19"/>
  <c r="AA37" i="19" s="1"/>
  <c r="N51" i="19"/>
  <c r="H51" i="19"/>
  <c r="Z34" i="19"/>
  <c r="AA34" i="19" s="1"/>
  <c r="Z32" i="19"/>
  <c r="AA32" i="19" s="1"/>
  <c r="Z203" i="19"/>
  <c r="AA203" i="19" s="1"/>
  <c r="Z201" i="19"/>
  <c r="AA201" i="19" s="1"/>
  <c r="Z209" i="19"/>
  <c r="AA209" i="19" s="1"/>
  <c r="AA204" i="19"/>
  <c r="AA206" i="19"/>
  <c r="AA208" i="19"/>
  <c r="AA210" i="19"/>
  <c r="AA212" i="19"/>
  <c r="AA214" i="19"/>
  <c r="Z190" i="19"/>
  <c r="AA164" i="19"/>
  <c r="AA166" i="19"/>
  <c r="AA168" i="19"/>
  <c r="AA170" i="19"/>
  <c r="AA172" i="19"/>
  <c r="AA174" i="19"/>
  <c r="AA176" i="19"/>
  <c r="AA180" i="19"/>
  <c r="AA182" i="19"/>
  <c r="AA184" i="19"/>
  <c r="AA186" i="19"/>
  <c r="Z114" i="19"/>
  <c r="AA114" i="19" s="1"/>
  <c r="Z112" i="19"/>
  <c r="AA112" i="19" s="1"/>
  <c r="AA148" i="19"/>
  <c r="AA116" i="19"/>
  <c r="AA120" i="19"/>
  <c r="AA122" i="19"/>
  <c r="AA124" i="19"/>
  <c r="AA126" i="19"/>
  <c r="AA130" i="19"/>
  <c r="AA132" i="19"/>
  <c r="AA134" i="19"/>
  <c r="AA138" i="19"/>
  <c r="AA140" i="19"/>
  <c r="AA142" i="19"/>
  <c r="AA146" i="19"/>
  <c r="Z61" i="19"/>
  <c r="Z101" i="19" s="1"/>
  <c r="Z30" i="19"/>
  <c r="AA30" i="19" s="1"/>
  <c r="Z28" i="19"/>
  <c r="AA28" i="19" s="1"/>
  <c r="Z26" i="19"/>
  <c r="AA26" i="19" s="1"/>
  <c r="Z24" i="19"/>
  <c r="AA24" i="19" s="1"/>
  <c r="Z22" i="19"/>
  <c r="AA22" i="19" s="1"/>
  <c r="Z48" i="19"/>
  <c r="AA48" i="19" s="1"/>
  <c r="Y51" i="19"/>
  <c r="Z20" i="19"/>
  <c r="AA20" i="19" s="1"/>
  <c r="AA47" i="19"/>
  <c r="AA21" i="19"/>
  <c r="Y63" i="19"/>
  <c r="AA63" i="19" s="1"/>
  <c r="Y65" i="19"/>
  <c r="AA65" i="19" s="1"/>
  <c r="Y67" i="19"/>
  <c r="AA67" i="19" s="1"/>
  <c r="Y69" i="19"/>
  <c r="AA69" i="19" s="1"/>
  <c r="Y71" i="19"/>
  <c r="AA71" i="19" s="1"/>
  <c r="Y73" i="19"/>
  <c r="AA73" i="19" s="1"/>
  <c r="AA74" i="19"/>
  <c r="Y76" i="19"/>
  <c r="AA76" i="19" s="1"/>
  <c r="Y78" i="19"/>
  <c r="AA78" i="19" s="1"/>
  <c r="Y80" i="19"/>
  <c r="AA80" i="19" s="1"/>
  <c r="Y82" i="19"/>
  <c r="AA82" i="19" s="1"/>
  <c r="Y84" i="19"/>
  <c r="AA84" i="19" s="1"/>
  <c r="Y86" i="19"/>
  <c r="AA86" i="19" s="1"/>
  <c r="Y88" i="19"/>
  <c r="AA88" i="19" s="1"/>
  <c r="Y90" i="19"/>
  <c r="AA90" i="19" s="1"/>
  <c r="Y92" i="19"/>
  <c r="AA92" i="19" s="1"/>
  <c r="Y94" i="19"/>
  <c r="AA94" i="19" s="1"/>
  <c r="Y96" i="19"/>
  <c r="AA96" i="19" s="1"/>
  <c r="Y98" i="19"/>
  <c r="AA98" i="19" s="1"/>
  <c r="Y100" i="19"/>
  <c r="AA100" i="19" s="1"/>
  <c r="AA161" i="19"/>
  <c r="AA162" i="19"/>
  <c r="AA202" i="19"/>
  <c r="B68" i="16"/>
  <c r="C220" i="5"/>
  <c r="B67" i="16" s="1"/>
  <c r="C219" i="5"/>
  <c r="B66" i="16" s="1"/>
  <c r="C218" i="5"/>
  <c r="B65" i="16" s="1"/>
  <c r="C217" i="5"/>
  <c r="B64" i="16" s="1"/>
  <c r="C216" i="5"/>
  <c r="B63" i="16" s="1"/>
  <c r="C215" i="5"/>
  <c r="B62" i="16" s="1"/>
  <c r="C214" i="5"/>
  <c r="B61" i="16" s="1"/>
  <c r="C213" i="5"/>
  <c r="B60" i="16" s="1"/>
  <c r="C212" i="5"/>
  <c r="B59" i="16" s="1"/>
  <c r="C211" i="5"/>
  <c r="B58" i="16" s="1"/>
  <c r="C210" i="5"/>
  <c r="B57" i="16" s="1"/>
  <c r="C209" i="5"/>
  <c r="B56" i="16" s="1"/>
  <c r="C208" i="5"/>
  <c r="B55" i="16" s="1"/>
  <c r="C207" i="5"/>
  <c r="B54" i="16" s="1"/>
  <c r="C206" i="5"/>
  <c r="B53" i="16" s="1"/>
  <c r="C205" i="5"/>
  <c r="B52" i="16" s="1"/>
  <c r="C204" i="5"/>
  <c r="B51" i="16" s="1"/>
  <c r="C202" i="5"/>
  <c r="B49" i="16" s="1"/>
  <c r="C203" i="5"/>
  <c r="B50" i="16" s="1"/>
  <c r="C201" i="5"/>
  <c r="B48" i="16" s="1"/>
  <c r="C200" i="5"/>
  <c r="B47" i="16" s="1"/>
  <c r="C199" i="5"/>
  <c r="B46" i="16" s="1"/>
  <c r="C198" i="5"/>
  <c r="B45" i="16" s="1"/>
  <c r="C197" i="5"/>
  <c r="B44" i="16" s="1"/>
  <c r="C196" i="5"/>
  <c r="B43" i="16" s="1"/>
  <c r="C195" i="5"/>
  <c r="B42" i="16" s="1"/>
  <c r="C194" i="5"/>
  <c r="B41" i="16" s="1"/>
  <c r="C193" i="5"/>
  <c r="B40" i="16" s="1"/>
  <c r="C192" i="5"/>
  <c r="B39" i="16" s="1"/>
  <c r="C191" i="5"/>
  <c r="B38" i="16" s="1"/>
  <c r="C188" i="5"/>
  <c r="B35" i="16" s="1"/>
  <c r="C190" i="5"/>
  <c r="B37" i="16" s="1"/>
  <c r="C189" i="5"/>
  <c r="B36" i="16" s="1"/>
  <c r="C184" i="5"/>
  <c r="Q4" i="16" s="1"/>
  <c r="C183" i="5"/>
  <c r="Q3" i="16" s="1"/>
  <c r="Z234" i="19" l="1"/>
  <c r="Z152" i="19"/>
  <c r="AA152" i="19"/>
  <c r="Y61" i="19"/>
  <c r="AA61" i="19" s="1"/>
  <c r="AA101" i="19" s="1"/>
  <c r="Z51" i="19"/>
  <c r="AA51" i="19"/>
  <c r="AA190" i="19"/>
  <c r="AA234" i="19"/>
  <c r="D32" i="6"/>
  <c r="B37" i="6"/>
  <c r="B18" i="6"/>
  <c r="G31" i="6" s="1"/>
  <c r="P217" i="7"/>
  <c r="Y101" i="19" l="1"/>
  <c r="G34" i="6"/>
  <c r="F56" i="13"/>
  <c r="F57" i="13"/>
  <c r="F58" i="13"/>
  <c r="F59" i="13"/>
  <c r="F60" i="13"/>
  <c r="F61" i="13"/>
  <c r="F55" i="13"/>
  <c r="J36" i="1"/>
  <c r="P151" i="7"/>
  <c r="P171" i="7" l="1"/>
  <c r="Q171" i="7"/>
  <c r="R171" i="7" l="1"/>
  <c r="H43" i="1"/>
  <c r="K43" i="1"/>
  <c r="C69" i="15"/>
  <c r="J69" i="15" l="1"/>
  <c r="I43" i="1" s="1"/>
  <c r="P69" i="15"/>
  <c r="J43" i="1" s="1"/>
  <c r="P36" i="9" l="1"/>
  <c r="Q95" i="7"/>
  <c r="P95" i="7" s="1"/>
  <c r="P188" i="7"/>
  <c r="Q188" i="7"/>
  <c r="P189" i="7"/>
  <c r="Q189" i="7"/>
  <c r="P190" i="7"/>
  <c r="Q190" i="7"/>
  <c r="P191" i="7"/>
  <c r="Q191" i="7"/>
  <c r="R95" i="7" l="1"/>
  <c r="R191" i="7"/>
  <c r="R190" i="7"/>
  <c r="R189" i="7"/>
  <c r="R188" i="7"/>
  <c r="P148" i="7"/>
  <c r="Q148" i="7"/>
  <c r="P149" i="7"/>
  <c r="Q149" i="7"/>
  <c r="P150" i="7"/>
  <c r="Q150" i="7"/>
  <c r="P154" i="7"/>
  <c r="Q154" i="7"/>
  <c r="R154" i="7" l="1"/>
  <c r="R150" i="7"/>
  <c r="R149" i="7"/>
  <c r="R148" i="7"/>
  <c r="P42" i="14"/>
  <c r="O42" i="14"/>
  <c r="O27" i="1" s="1"/>
  <c r="N42" i="14"/>
  <c r="N27" i="1" s="1"/>
  <c r="M42" i="14"/>
  <c r="M27" i="1" s="1"/>
  <c r="L42" i="14"/>
  <c r="L27" i="1" s="1"/>
  <c r="K42" i="14"/>
  <c r="K27" i="1" s="1"/>
  <c r="J42" i="14"/>
  <c r="J27" i="1" s="1"/>
  <c r="I42" i="14"/>
  <c r="I27" i="1" s="1"/>
  <c r="H42" i="14"/>
  <c r="H27" i="1" s="1"/>
  <c r="G42" i="14"/>
  <c r="G27" i="1" s="1"/>
  <c r="F42" i="14"/>
  <c r="F27" i="1" s="1"/>
  <c r="E42" i="14"/>
  <c r="E27" i="1" s="1"/>
  <c r="D42" i="14"/>
  <c r="D27" i="1" s="1"/>
  <c r="Q41" i="14"/>
  <c r="R41" i="14" s="1"/>
  <c r="Q40" i="14"/>
  <c r="R40" i="14" s="1"/>
  <c r="Q39" i="14"/>
  <c r="R39" i="14" s="1"/>
  <c r="Q38" i="14"/>
  <c r="R38" i="14" s="1"/>
  <c r="Q37" i="14"/>
  <c r="R37" i="14" s="1"/>
  <c r="Q36" i="14"/>
  <c r="R36" i="14" s="1"/>
  <c r="Q35" i="14"/>
  <c r="R35" i="14" s="1"/>
  <c r="Q34" i="14"/>
  <c r="R34" i="14" s="1"/>
  <c r="Q33" i="14"/>
  <c r="R33" i="14" s="1"/>
  <c r="Q32" i="14"/>
  <c r="R32" i="14" s="1"/>
  <c r="Q31" i="14"/>
  <c r="R31" i="14" s="1"/>
  <c r="Q30" i="14"/>
  <c r="R30" i="14" s="1"/>
  <c r="Q29" i="14"/>
  <c r="R29" i="14" s="1"/>
  <c r="Q28" i="14"/>
  <c r="R28" i="14" s="1"/>
  <c r="Q27" i="14"/>
  <c r="R27" i="14" s="1"/>
  <c r="Q26" i="14"/>
  <c r="R26" i="14" s="1"/>
  <c r="Q25" i="14"/>
  <c r="R25" i="14" s="1"/>
  <c r="Q24" i="14"/>
  <c r="R24" i="14" s="1"/>
  <c r="Q23" i="14"/>
  <c r="R23" i="14" s="1"/>
  <c r="Q22" i="14"/>
  <c r="R22" i="14" s="1"/>
  <c r="Q21" i="14"/>
  <c r="R21" i="14" s="1"/>
  <c r="Q20" i="14"/>
  <c r="R20" i="14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42" i="14" l="1"/>
  <c r="R42" i="14"/>
  <c r="Q64" i="10"/>
  <c r="R64" i="10" s="1"/>
  <c r="Q65" i="10"/>
  <c r="R65" i="10" s="1"/>
  <c r="Q66" i="10"/>
  <c r="R66" i="10" s="1"/>
  <c r="Q67" i="10"/>
  <c r="R67" i="10" s="1"/>
  <c r="Q68" i="10"/>
  <c r="R68" i="10" s="1"/>
  <c r="Q69" i="10"/>
  <c r="R69" i="10" s="1"/>
  <c r="Q70" i="10"/>
  <c r="R70" i="10" s="1"/>
  <c r="Q71" i="10"/>
  <c r="R71" i="10" s="1"/>
  <c r="Q72" i="10"/>
  <c r="R72" i="10" s="1"/>
  <c r="Q73" i="10"/>
  <c r="R73" i="10" s="1"/>
  <c r="Q74" i="10"/>
  <c r="R74" i="10" s="1"/>
  <c r="Q75" i="10"/>
  <c r="R75" i="10" s="1"/>
  <c r="Q58" i="10"/>
  <c r="R58" i="10" s="1"/>
  <c r="Q59" i="10"/>
  <c r="R59" i="10" s="1"/>
  <c r="Q60" i="10"/>
  <c r="R60" i="10" s="1"/>
  <c r="Q61" i="10"/>
  <c r="R61" i="10" s="1"/>
  <c r="Q62" i="10"/>
  <c r="R62" i="10" s="1"/>
  <c r="Q63" i="10"/>
  <c r="R63" i="10" s="1"/>
  <c r="Q56" i="10"/>
  <c r="R56" i="10" s="1"/>
  <c r="Q57" i="10"/>
  <c r="R57" i="10" s="1"/>
  <c r="Q49" i="10"/>
  <c r="R49" i="10" s="1"/>
  <c r="Q50" i="10"/>
  <c r="R50" i="10" s="1"/>
  <c r="Q51" i="10"/>
  <c r="R51" i="10" s="1"/>
  <c r="Q52" i="10"/>
  <c r="R52" i="10" s="1"/>
  <c r="Q53" i="10"/>
  <c r="R53" i="10" s="1"/>
  <c r="Q54" i="10"/>
  <c r="R54" i="10" s="1"/>
  <c r="Q55" i="10"/>
  <c r="R55" i="10" s="1"/>
  <c r="P204" i="7" l="1"/>
  <c r="Q204" i="7"/>
  <c r="P205" i="7" l="1"/>
  <c r="Q205" i="7"/>
  <c r="R205" i="7" s="1"/>
  <c r="F45" i="13" l="1"/>
  <c r="F46" i="13"/>
  <c r="F47" i="13"/>
  <c r="F48" i="13"/>
  <c r="F49" i="13"/>
  <c r="F50" i="13"/>
  <c r="F51" i="13"/>
  <c r="F52" i="13"/>
  <c r="F53" i="13"/>
  <c r="F54" i="13"/>
  <c r="E62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21" i="13"/>
  <c r="F22" i="13"/>
  <c r="F23" i="13"/>
  <c r="F20" i="13"/>
  <c r="I41" i="1"/>
  <c r="J41" i="1"/>
  <c r="K41" i="1"/>
  <c r="L41" i="1"/>
  <c r="M41" i="1"/>
  <c r="N41" i="1"/>
  <c r="O41" i="1"/>
  <c r="F62" i="13" l="1"/>
  <c r="Q33" i="11"/>
  <c r="R33" i="11" s="1"/>
  <c r="Q36" i="11"/>
  <c r="R36" i="11" s="1"/>
  <c r="Q47" i="11"/>
  <c r="R47" i="11" s="1"/>
  <c r="Q49" i="11"/>
  <c r="R49" i="11" s="1"/>
  <c r="Q54" i="11"/>
  <c r="R54" i="11" s="1"/>
  <c r="Q59" i="11"/>
  <c r="R59" i="11" s="1"/>
  <c r="Q41" i="11"/>
  <c r="R41" i="11" s="1"/>
  <c r="Q63" i="11"/>
  <c r="R63" i="11" s="1"/>
  <c r="Q64" i="11"/>
  <c r="R64" i="11" s="1"/>
  <c r="Q65" i="11"/>
  <c r="R65" i="11" s="1"/>
  <c r="Q66" i="11"/>
  <c r="R66" i="11" s="1"/>
  <c r="Q67" i="11"/>
  <c r="R67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87" i="11"/>
  <c r="R87" i="11" s="1"/>
  <c r="Q88" i="11"/>
  <c r="R88" i="11" s="1"/>
  <c r="Q68" i="11"/>
  <c r="R68" i="11" s="1"/>
  <c r="Q21" i="11"/>
  <c r="R21" i="11" s="1"/>
  <c r="Q30" i="11"/>
  <c r="R30" i="11" s="1"/>
  <c r="Q53" i="11"/>
  <c r="R53" i="11" s="1"/>
  <c r="Q24" i="11"/>
  <c r="R24" i="11" s="1"/>
  <c r="Q57" i="11"/>
  <c r="R57" i="11" s="1"/>
  <c r="Q34" i="11"/>
  <c r="R34" i="11" s="1"/>
  <c r="Q38" i="11"/>
  <c r="R38" i="11" s="1"/>
  <c r="Q28" i="11"/>
  <c r="R28" i="11" s="1"/>
  <c r="P89" i="11"/>
  <c r="O89" i="11"/>
  <c r="O26" i="1" s="1"/>
  <c r="N89" i="11"/>
  <c r="N26" i="1" s="1"/>
  <c r="M89" i="11"/>
  <c r="M26" i="1" s="1"/>
  <c r="L89" i="11"/>
  <c r="L26" i="1" s="1"/>
  <c r="K89" i="11"/>
  <c r="K26" i="1" s="1"/>
  <c r="J89" i="11"/>
  <c r="J26" i="1" s="1"/>
  <c r="I89" i="11"/>
  <c r="I26" i="1" s="1"/>
  <c r="H89" i="11"/>
  <c r="H26" i="1" s="1"/>
  <c r="G89" i="11"/>
  <c r="G26" i="1" s="1"/>
  <c r="F89" i="11"/>
  <c r="F26" i="1" s="1"/>
  <c r="E89" i="11"/>
  <c r="E26" i="1" s="1"/>
  <c r="D89" i="11"/>
  <c r="D26" i="1" s="1"/>
  <c r="Q55" i="11"/>
  <c r="R55" i="11" s="1"/>
  <c r="Q32" i="11"/>
  <c r="R32" i="11" s="1"/>
  <c r="Q58" i="11"/>
  <c r="R58" i="11" s="1"/>
  <c r="Q52" i="11"/>
  <c r="R52" i="11" s="1"/>
  <c r="Q50" i="11"/>
  <c r="R50" i="11" s="1"/>
  <c r="Q25" i="11"/>
  <c r="R25" i="11" s="1"/>
  <c r="Q22" i="11"/>
  <c r="R22" i="11" s="1"/>
  <c r="Q40" i="11"/>
  <c r="R40" i="11" s="1"/>
  <c r="Q26" i="11"/>
  <c r="R26" i="11" s="1"/>
  <c r="Q48" i="11"/>
  <c r="R48" i="11" s="1"/>
  <c r="Q62" i="11"/>
  <c r="R62" i="11" s="1"/>
  <c r="Q51" i="11"/>
  <c r="R51" i="11" s="1"/>
  <c r="Q43" i="11"/>
  <c r="R43" i="11" s="1"/>
  <c r="Q23" i="11"/>
  <c r="R23" i="11" s="1"/>
  <c r="Q27" i="11"/>
  <c r="R27" i="11" s="1"/>
  <c r="Q29" i="11"/>
  <c r="R29" i="11" s="1"/>
  <c r="Q46" i="11"/>
  <c r="R46" i="11" s="1"/>
  <c r="Q35" i="11"/>
  <c r="R35" i="11" s="1"/>
  <c r="Q61" i="11"/>
  <c r="R61" i="11" s="1"/>
  <c r="Q60" i="11"/>
  <c r="R60" i="11" s="1"/>
  <c r="Q45" i="11"/>
  <c r="R45" i="11" s="1"/>
  <c r="Q20" i="11"/>
  <c r="R20" i="11" s="1"/>
  <c r="Q56" i="11"/>
  <c r="R56" i="11" s="1"/>
  <c r="Q31" i="11"/>
  <c r="R31" i="11" s="1"/>
  <c r="Q44" i="11"/>
  <c r="R44" i="11" s="1"/>
  <c r="Q39" i="11"/>
  <c r="R39" i="11" s="1"/>
  <c r="Q42" i="11"/>
  <c r="Q37" i="11"/>
  <c r="R37" i="11" s="1"/>
  <c r="O38" i="1"/>
  <c r="D39" i="1"/>
  <c r="E39" i="1"/>
  <c r="F39" i="1"/>
  <c r="G39" i="1"/>
  <c r="H39" i="1"/>
  <c r="I39" i="1"/>
  <c r="J39" i="1"/>
  <c r="K39" i="1"/>
  <c r="L39" i="1"/>
  <c r="M39" i="1"/>
  <c r="N39" i="1"/>
  <c r="O39" i="1"/>
  <c r="D40" i="1"/>
  <c r="E40" i="1"/>
  <c r="F40" i="1"/>
  <c r="G40" i="1"/>
  <c r="H40" i="1"/>
  <c r="I40" i="1"/>
  <c r="J40" i="1"/>
  <c r="K40" i="1"/>
  <c r="L40" i="1"/>
  <c r="M40" i="1"/>
  <c r="N40" i="1"/>
  <c r="O40" i="1"/>
  <c r="D42" i="1"/>
  <c r="E42" i="1"/>
  <c r="H42" i="1"/>
  <c r="I42" i="1"/>
  <c r="J42" i="1"/>
  <c r="K42" i="1"/>
  <c r="L42" i="1"/>
  <c r="M42" i="1"/>
  <c r="N42" i="1"/>
  <c r="O42" i="1"/>
  <c r="D43" i="1"/>
  <c r="E43" i="1"/>
  <c r="F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K37" i="1"/>
  <c r="L37" i="1"/>
  <c r="M37" i="1"/>
  <c r="N37" i="1"/>
  <c r="O37" i="1"/>
  <c r="D37" i="1"/>
  <c r="G37" i="1"/>
  <c r="Q89" i="11" l="1"/>
  <c r="R42" i="11"/>
  <c r="R89" i="11" s="1"/>
  <c r="O76" i="10"/>
  <c r="O25" i="1" s="1"/>
  <c r="N76" i="10"/>
  <c r="N25" i="1" s="1"/>
  <c r="M76" i="10"/>
  <c r="M25" i="1" s="1"/>
  <c r="L76" i="10"/>
  <c r="L25" i="1" s="1"/>
  <c r="K76" i="10"/>
  <c r="K25" i="1" s="1"/>
  <c r="J76" i="10"/>
  <c r="J25" i="1" s="1"/>
  <c r="I76" i="10"/>
  <c r="I25" i="1" s="1"/>
  <c r="H76" i="10"/>
  <c r="H25" i="1" s="1"/>
  <c r="G76" i="10"/>
  <c r="G25" i="1" s="1"/>
  <c r="F76" i="10"/>
  <c r="F25" i="1" s="1"/>
  <c r="E76" i="10"/>
  <c r="E25" i="1" s="1"/>
  <c r="D76" i="10"/>
  <c r="D25" i="1" s="1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P76" i="10"/>
  <c r="E40" i="9"/>
  <c r="E36" i="1" s="1"/>
  <c r="E46" i="1" s="1"/>
  <c r="F40" i="9"/>
  <c r="F36" i="1" s="1"/>
  <c r="F46" i="1" s="1"/>
  <c r="G40" i="9"/>
  <c r="G36" i="1" s="1"/>
  <c r="G46" i="1" s="1"/>
  <c r="H40" i="9"/>
  <c r="H36" i="1" s="1"/>
  <c r="H46" i="1" s="1"/>
  <c r="I40" i="9"/>
  <c r="I36" i="1" s="1"/>
  <c r="I46" i="1" s="1"/>
  <c r="J40" i="9"/>
  <c r="J46" i="1" s="1"/>
  <c r="K40" i="9"/>
  <c r="K36" i="1" s="1"/>
  <c r="K46" i="1" s="1"/>
  <c r="L40" i="9"/>
  <c r="L36" i="1" s="1"/>
  <c r="L46" i="1" s="1"/>
  <c r="M40" i="9"/>
  <c r="M36" i="1" s="1"/>
  <c r="M46" i="1" s="1"/>
  <c r="N40" i="9"/>
  <c r="N36" i="1" s="1"/>
  <c r="N46" i="1" s="1"/>
  <c r="O40" i="9"/>
  <c r="O36" i="1" s="1"/>
  <c r="O46" i="1" s="1"/>
  <c r="D40" i="9"/>
  <c r="D36" i="1" s="1"/>
  <c r="D46" i="1" s="1"/>
  <c r="P24" i="9"/>
  <c r="P25" i="9"/>
  <c r="P26" i="9"/>
  <c r="P27" i="9"/>
  <c r="P28" i="9"/>
  <c r="P29" i="9"/>
  <c r="P30" i="9"/>
  <c r="P31" i="9"/>
  <c r="P32" i="9"/>
  <c r="P33" i="9"/>
  <c r="P34" i="9"/>
  <c r="P35" i="9"/>
  <c r="P37" i="9"/>
  <c r="P38" i="9"/>
  <c r="P22" i="9"/>
  <c r="P40" i="9" l="1"/>
  <c r="R21" i="10"/>
  <c r="R23" i="10"/>
  <c r="R25" i="10"/>
  <c r="R27" i="10"/>
  <c r="R29" i="10"/>
  <c r="R31" i="10"/>
  <c r="R33" i="10"/>
  <c r="R35" i="10"/>
  <c r="R37" i="10"/>
  <c r="R39" i="10"/>
  <c r="R41" i="10"/>
  <c r="R44" i="10"/>
  <c r="R46" i="10"/>
  <c r="R48" i="10"/>
  <c r="R22" i="10"/>
  <c r="R24" i="10"/>
  <c r="R26" i="10"/>
  <c r="R28" i="10"/>
  <c r="R30" i="10"/>
  <c r="R32" i="10"/>
  <c r="R34" i="10"/>
  <c r="R36" i="10"/>
  <c r="R38" i="10"/>
  <c r="R40" i="10"/>
  <c r="R43" i="10"/>
  <c r="R45" i="10"/>
  <c r="R47" i="10"/>
  <c r="Q76" i="10"/>
  <c r="R42" i="10"/>
  <c r="R20" i="10"/>
  <c r="R76" i="10" l="1"/>
  <c r="P179" i="7" l="1"/>
  <c r="Q179" i="7"/>
  <c r="P186" i="7"/>
  <c r="Q186" i="7"/>
  <c r="P187" i="7"/>
  <c r="Q187" i="7"/>
  <c r="P116" i="7"/>
  <c r="Q116" i="7"/>
  <c r="P146" i="7"/>
  <c r="Q146" i="7"/>
  <c r="P147" i="7"/>
  <c r="Q147" i="7"/>
  <c r="R147" i="7" l="1"/>
  <c r="R146" i="7"/>
  <c r="R186" i="7"/>
  <c r="R187" i="7"/>
  <c r="R179" i="7"/>
  <c r="R116" i="7"/>
  <c r="P167" i="7"/>
  <c r="Q167" i="7"/>
  <c r="R167" i="7" l="1"/>
  <c r="Q136" i="7" l="1"/>
  <c r="Q120" i="7"/>
  <c r="Q138" i="7"/>
  <c r="Q141" i="7"/>
  <c r="Q121" i="7"/>
  <c r="Q130" i="7"/>
  <c r="Q133" i="7"/>
  <c r="P136" i="7"/>
  <c r="P120" i="7"/>
  <c r="P138" i="7"/>
  <c r="P141" i="7"/>
  <c r="P121" i="7"/>
  <c r="P130" i="7"/>
  <c r="P133" i="7"/>
  <c r="Q127" i="7"/>
  <c r="Q115" i="7"/>
  <c r="Q143" i="7"/>
  <c r="Q128" i="7"/>
  <c r="P127" i="7"/>
  <c r="P115" i="7"/>
  <c r="P143" i="7"/>
  <c r="P128" i="7"/>
  <c r="Q77" i="7"/>
  <c r="P77" i="7" s="1"/>
  <c r="Q94" i="7"/>
  <c r="P94" i="7" s="1"/>
  <c r="Q88" i="7"/>
  <c r="P88" i="7" s="1"/>
  <c r="Q91" i="7"/>
  <c r="P91" i="7" s="1"/>
  <c r="Q96" i="7"/>
  <c r="P96" i="7" s="1"/>
  <c r="Q97" i="7"/>
  <c r="P97" i="7" s="1"/>
  <c r="Q89" i="7"/>
  <c r="P89" i="7" s="1"/>
  <c r="Q75" i="7"/>
  <c r="P75" i="7" s="1"/>
  <c r="Q92" i="7"/>
  <c r="P92" i="7" s="1"/>
  <c r="Q98" i="7"/>
  <c r="P98" i="7" s="1"/>
  <c r="Q90" i="7"/>
  <c r="P90" i="7" s="1"/>
  <c r="Q99" i="7"/>
  <c r="P99" i="7" s="1"/>
  <c r="Q100" i="7"/>
  <c r="P100" i="7" s="1"/>
  <c r="Q101" i="7"/>
  <c r="P101" i="7" s="1"/>
  <c r="Q68" i="7"/>
  <c r="P68" i="7" s="1"/>
  <c r="Q93" i="7"/>
  <c r="P93" i="7" s="1"/>
  <c r="Q49" i="7"/>
  <c r="Q51" i="7"/>
  <c r="P49" i="7"/>
  <c r="Q36" i="7"/>
  <c r="Q24" i="7"/>
  <c r="Q32" i="7"/>
  <c r="Q33" i="7"/>
  <c r="Q34" i="7"/>
  <c r="Q37" i="7"/>
  <c r="Q38" i="7"/>
  <c r="P36" i="7"/>
  <c r="P24" i="7"/>
  <c r="P32" i="7"/>
  <c r="P33" i="7"/>
  <c r="P34" i="7"/>
  <c r="P37" i="7"/>
  <c r="P38" i="7"/>
  <c r="P40" i="7"/>
  <c r="Q175" i="7"/>
  <c r="Q181" i="7"/>
  <c r="Q174" i="7"/>
  <c r="P175" i="7"/>
  <c r="P174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P223" i="7"/>
  <c r="P224" i="7"/>
  <c r="P225" i="7"/>
  <c r="P226" i="7"/>
  <c r="P227" i="7"/>
  <c r="P228" i="7"/>
  <c r="P229" i="7"/>
  <c r="P230" i="7"/>
  <c r="P231" i="7"/>
  <c r="P232" i="7"/>
  <c r="P233" i="7"/>
  <c r="D236" i="7"/>
  <c r="O102" i="7"/>
  <c r="N102" i="7"/>
  <c r="M102" i="7"/>
  <c r="L102" i="7"/>
  <c r="K102" i="7"/>
  <c r="J102" i="7"/>
  <c r="I102" i="7"/>
  <c r="H102" i="7"/>
  <c r="G102" i="7"/>
  <c r="F102" i="7"/>
  <c r="D102" i="7"/>
  <c r="E102" i="7"/>
  <c r="R133" i="7" l="1"/>
  <c r="R143" i="7"/>
  <c r="R127" i="7"/>
  <c r="R128" i="7"/>
  <c r="R115" i="7"/>
  <c r="R130" i="7"/>
  <c r="R141" i="7"/>
  <c r="R120" i="7"/>
  <c r="R121" i="7"/>
  <c r="R138" i="7"/>
  <c r="R136" i="7"/>
  <c r="R93" i="7"/>
  <c r="R97" i="7"/>
  <c r="R88" i="7"/>
  <c r="R77" i="7"/>
  <c r="R68" i="7"/>
  <c r="R96" i="7"/>
  <c r="R91" i="7"/>
  <c r="R94" i="7"/>
  <c r="R49" i="7"/>
  <c r="R38" i="7"/>
  <c r="R34" i="7"/>
  <c r="R32" i="7"/>
  <c r="R37" i="7"/>
  <c r="R33" i="7"/>
  <c r="R24" i="7"/>
  <c r="R36" i="7"/>
  <c r="R175" i="7"/>
  <c r="R174" i="7"/>
  <c r="R181" i="7"/>
  <c r="R233" i="7"/>
  <c r="R231" i="7"/>
  <c r="R229" i="7"/>
  <c r="R227" i="7"/>
  <c r="R225" i="7"/>
  <c r="R223" i="7"/>
  <c r="R232" i="7"/>
  <c r="R230" i="7"/>
  <c r="R228" i="7"/>
  <c r="R226" i="7"/>
  <c r="R224" i="7"/>
  <c r="R101" i="7"/>
  <c r="R99" i="7"/>
  <c r="R98" i="7"/>
  <c r="R75" i="7"/>
  <c r="R100" i="7"/>
  <c r="R90" i="7"/>
  <c r="R92" i="7"/>
  <c r="R89" i="7"/>
  <c r="D155" i="7"/>
  <c r="O52" i="7"/>
  <c r="N52" i="7"/>
  <c r="M52" i="7"/>
  <c r="L52" i="7"/>
  <c r="K52" i="7"/>
  <c r="J52" i="7"/>
  <c r="I52" i="7"/>
  <c r="H52" i="7"/>
  <c r="G52" i="7"/>
  <c r="F52" i="7"/>
  <c r="E52" i="7"/>
  <c r="D52" i="7"/>
  <c r="O155" i="7"/>
  <c r="N155" i="7"/>
  <c r="M155" i="7"/>
  <c r="L155" i="7"/>
  <c r="K155" i="7"/>
  <c r="J155" i="7"/>
  <c r="I155" i="7"/>
  <c r="H155" i="7"/>
  <c r="G155" i="7"/>
  <c r="F155" i="7"/>
  <c r="E155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E236" i="7"/>
  <c r="F236" i="7"/>
  <c r="G236" i="7"/>
  <c r="H236" i="7"/>
  <c r="I236" i="7"/>
  <c r="J236" i="7"/>
  <c r="K236" i="7"/>
  <c r="L236" i="7"/>
  <c r="M236" i="7"/>
  <c r="N236" i="7"/>
  <c r="O236" i="7"/>
  <c r="D22" i="1"/>
  <c r="Q235" i="7"/>
  <c r="P235" i="7"/>
  <c r="P234" i="7"/>
  <c r="R234" i="7" s="1"/>
  <c r="Q222" i="7"/>
  <c r="P222" i="7"/>
  <c r="Q221" i="7"/>
  <c r="P221" i="7"/>
  <c r="Q220" i="7"/>
  <c r="P220" i="7"/>
  <c r="Q219" i="7"/>
  <c r="P219" i="7"/>
  <c r="Q218" i="7"/>
  <c r="P218" i="7"/>
  <c r="Q217" i="7"/>
  <c r="Q216" i="7"/>
  <c r="P216" i="7"/>
  <c r="Q215" i="7"/>
  <c r="P215" i="7"/>
  <c r="Q214" i="7"/>
  <c r="P214" i="7"/>
  <c r="Q213" i="7"/>
  <c r="P213" i="7"/>
  <c r="Q212" i="7"/>
  <c r="P212" i="7"/>
  <c r="Q211" i="7"/>
  <c r="P211" i="7"/>
  <c r="Q203" i="7"/>
  <c r="P203" i="7"/>
  <c r="Q209" i="7"/>
  <c r="P209" i="7"/>
  <c r="Q207" i="7"/>
  <c r="P207" i="7"/>
  <c r="Q206" i="7"/>
  <c r="P206" i="7"/>
  <c r="Q208" i="7"/>
  <c r="P208" i="7"/>
  <c r="Q210" i="7"/>
  <c r="P210" i="7"/>
  <c r="Q183" i="7"/>
  <c r="P183" i="7"/>
  <c r="Q182" i="7"/>
  <c r="P182" i="7"/>
  <c r="Q180" i="7"/>
  <c r="Q178" i="7"/>
  <c r="P178" i="7"/>
  <c r="Q172" i="7"/>
  <c r="P172" i="7"/>
  <c r="Q169" i="7"/>
  <c r="P169" i="7"/>
  <c r="Q168" i="7"/>
  <c r="P168" i="7"/>
  <c r="Q184" i="7"/>
  <c r="P184" i="7"/>
  <c r="Q173" i="7"/>
  <c r="P173" i="7"/>
  <c r="Q164" i="7"/>
  <c r="P164" i="7"/>
  <c r="Q176" i="7"/>
  <c r="P176" i="7"/>
  <c r="Q185" i="7"/>
  <c r="P185" i="7"/>
  <c r="Q165" i="7"/>
  <c r="P165" i="7"/>
  <c r="Q166" i="7"/>
  <c r="P166" i="7"/>
  <c r="Q170" i="7"/>
  <c r="P170" i="7"/>
  <c r="Q177" i="7"/>
  <c r="P177" i="7"/>
  <c r="Q87" i="7"/>
  <c r="P87" i="7" s="1"/>
  <c r="Q86" i="7"/>
  <c r="P86" i="7" s="1"/>
  <c r="Q85" i="7"/>
  <c r="P85" i="7" s="1"/>
  <c r="Q82" i="7"/>
  <c r="P82" i="7" s="1"/>
  <c r="Q83" i="7"/>
  <c r="P83" i="7" s="1"/>
  <c r="Q81" i="7"/>
  <c r="P81" i="7" s="1"/>
  <c r="Q80" i="7"/>
  <c r="P80" i="7" s="1"/>
  <c r="Q79" i="7"/>
  <c r="P79" i="7" s="1"/>
  <c r="Q78" i="7"/>
  <c r="P78" i="7" s="1"/>
  <c r="Q76" i="7"/>
  <c r="P76" i="7" s="1"/>
  <c r="Q74" i="7"/>
  <c r="P74" i="7" s="1"/>
  <c r="Q73" i="7"/>
  <c r="P73" i="7" s="1"/>
  <c r="Q72" i="7"/>
  <c r="P72" i="7" s="1"/>
  <c r="Q71" i="7"/>
  <c r="P71" i="7" s="1"/>
  <c r="Q70" i="7"/>
  <c r="P70" i="7" s="1"/>
  <c r="Q69" i="7"/>
  <c r="P69" i="7" s="1"/>
  <c r="Q67" i="7"/>
  <c r="P67" i="7" s="1"/>
  <c r="Q66" i="7"/>
  <c r="P66" i="7" s="1"/>
  <c r="Q65" i="7"/>
  <c r="P65" i="7" s="1"/>
  <c r="Q84" i="7"/>
  <c r="P84" i="7" s="1"/>
  <c r="Q64" i="7"/>
  <c r="P64" i="7" s="1"/>
  <c r="Q63" i="7"/>
  <c r="P63" i="7" s="1"/>
  <c r="Q62" i="7"/>
  <c r="P62" i="7" s="1"/>
  <c r="Q144" i="7"/>
  <c r="P144" i="7"/>
  <c r="Q123" i="7"/>
  <c r="P123" i="7"/>
  <c r="Q126" i="7"/>
  <c r="P126" i="7"/>
  <c r="Q134" i="7"/>
  <c r="P134" i="7"/>
  <c r="Q132" i="7"/>
  <c r="P132" i="7"/>
  <c r="Q140" i="7"/>
  <c r="P140" i="7"/>
  <c r="Q112" i="7"/>
  <c r="P112" i="7"/>
  <c r="Q129" i="7"/>
  <c r="P129" i="7"/>
  <c r="Q114" i="7"/>
  <c r="P114" i="7"/>
  <c r="Q145" i="7"/>
  <c r="P145" i="7"/>
  <c r="Q125" i="7"/>
  <c r="P125" i="7"/>
  <c r="Q117" i="7"/>
  <c r="P117" i="7"/>
  <c r="Q142" i="7"/>
  <c r="P142" i="7"/>
  <c r="Q119" i="7"/>
  <c r="P119" i="7"/>
  <c r="Q137" i="7"/>
  <c r="P137" i="7"/>
  <c r="Q122" i="7"/>
  <c r="P122" i="7"/>
  <c r="Q118" i="7"/>
  <c r="P118" i="7"/>
  <c r="Q139" i="7"/>
  <c r="P139" i="7"/>
  <c r="Q113" i="7"/>
  <c r="P113" i="7"/>
  <c r="Q135" i="7"/>
  <c r="P135" i="7"/>
  <c r="Q131" i="7"/>
  <c r="P131" i="7"/>
  <c r="Q124" i="7"/>
  <c r="P124" i="7"/>
  <c r="P20" i="7"/>
  <c r="Q21" i="7"/>
  <c r="Q22" i="7"/>
  <c r="Q23" i="7"/>
  <c r="Q25" i="7"/>
  <c r="Q26" i="7"/>
  <c r="Q27" i="7"/>
  <c r="Q28" i="7"/>
  <c r="Q29" i="7"/>
  <c r="Q30" i="7"/>
  <c r="Q31" i="7"/>
  <c r="Q35" i="7"/>
  <c r="Q39" i="7"/>
  <c r="Q41" i="7"/>
  <c r="Q42" i="7"/>
  <c r="Q44" i="7"/>
  <c r="Q46" i="7"/>
  <c r="Q40" i="7"/>
  <c r="R40" i="7" s="1"/>
  <c r="Q45" i="7"/>
  <c r="Q48" i="7"/>
  <c r="Q43" i="7"/>
  <c r="Q47" i="7"/>
  <c r="P21" i="7"/>
  <c r="P22" i="7"/>
  <c r="P23" i="7"/>
  <c r="P25" i="7"/>
  <c r="P26" i="7"/>
  <c r="P27" i="7"/>
  <c r="P28" i="7"/>
  <c r="P29" i="7"/>
  <c r="P30" i="7"/>
  <c r="P31" i="7"/>
  <c r="P35" i="7"/>
  <c r="P39" i="7"/>
  <c r="P41" i="7"/>
  <c r="P42" i="7"/>
  <c r="P44" i="7"/>
  <c r="P46" i="7"/>
  <c r="P45" i="7"/>
  <c r="P48" i="7"/>
  <c r="P43" i="7"/>
  <c r="P47" i="7"/>
  <c r="P51" i="7"/>
  <c r="R51" i="7" s="1"/>
  <c r="Q20" i="7"/>
  <c r="R123" i="7" l="1"/>
  <c r="Q102" i="7"/>
  <c r="R21" i="7"/>
  <c r="R45" i="7"/>
  <c r="R182" i="7"/>
  <c r="D23" i="1"/>
  <c r="D31" i="1" s="1"/>
  <c r="D51" i="1" s="1"/>
  <c r="B4" i="16" s="1"/>
  <c r="R79" i="7"/>
  <c r="R81" i="7"/>
  <c r="R82" i="7"/>
  <c r="R87" i="7"/>
  <c r="R165" i="7"/>
  <c r="R207" i="7"/>
  <c r="R76" i="7"/>
  <c r="M23" i="1"/>
  <c r="M31" i="1" s="1"/>
  <c r="M51" i="1" s="1"/>
  <c r="K4" i="16" s="1"/>
  <c r="R20" i="7"/>
  <c r="R113" i="7"/>
  <c r="R70" i="7"/>
  <c r="R74" i="7"/>
  <c r="R235" i="7"/>
  <c r="R112" i="7"/>
  <c r="R222" i="7"/>
  <c r="R124" i="7"/>
  <c r="R135" i="7"/>
  <c r="R63" i="7"/>
  <c r="R66" i="7"/>
  <c r="R69" i="7"/>
  <c r="P192" i="7"/>
  <c r="R173" i="7"/>
  <c r="R48" i="7"/>
  <c r="R41" i="7"/>
  <c r="E23" i="1"/>
  <c r="E31" i="1" s="1"/>
  <c r="E51" i="1" s="1"/>
  <c r="C4" i="16" s="1"/>
  <c r="P52" i="7"/>
  <c r="R118" i="7"/>
  <c r="R137" i="7"/>
  <c r="R142" i="7"/>
  <c r="R125" i="7"/>
  <c r="R114" i="7"/>
  <c r="R86" i="7"/>
  <c r="R177" i="7"/>
  <c r="R185" i="7"/>
  <c r="R168" i="7"/>
  <c r="R178" i="7"/>
  <c r="P236" i="7"/>
  <c r="R203" i="7"/>
  <c r="R214" i="7"/>
  <c r="R218" i="7"/>
  <c r="F23" i="1"/>
  <c r="F31" i="1" s="1"/>
  <c r="F51" i="1" s="1"/>
  <c r="D4" i="16" s="1"/>
  <c r="J23" i="1"/>
  <c r="J31" i="1" s="1"/>
  <c r="J51" i="1" s="1"/>
  <c r="H4" i="16" s="1"/>
  <c r="N23" i="1"/>
  <c r="N31" i="1" s="1"/>
  <c r="N51" i="1" s="1"/>
  <c r="L4" i="16" s="1"/>
  <c r="R30" i="7"/>
  <c r="P155" i="7"/>
  <c r="R132" i="7"/>
  <c r="R126" i="7"/>
  <c r="R65" i="7"/>
  <c r="R72" i="7"/>
  <c r="G23" i="1"/>
  <c r="G31" i="1" s="1"/>
  <c r="G51" i="1" s="1"/>
  <c r="E4" i="16" s="1"/>
  <c r="K23" i="1"/>
  <c r="K31" i="1" s="1"/>
  <c r="K51" i="1" s="1"/>
  <c r="I4" i="16" s="1"/>
  <c r="O23" i="1"/>
  <c r="O31" i="1" s="1"/>
  <c r="O51" i="1" s="1"/>
  <c r="M4" i="16" s="1"/>
  <c r="R26" i="7"/>
  <c r="I23" i="1"/>
  <c r="I31" i="1" s="1"/>
  <c r="I51" i="1" s="1"/>
  <c r="G4" i="16" s="1"/>
  <c r="R180" i="7"/>
  <c r="R215" i="7"/>
  <c r="R217" i="7"/>
  <c r="H23" i="1"/>
  <c r="H31" i="1" s="1"/>
  <c r="H51" i="1" s="1"/>
  <c r="F4" i="16" s="1"/>
  <c r="L23" i="1"/>
  <c r="L31" i="1" s="1"/>
  <c r="L51" i="1" s="1"/>
  <c r="J4" i="16" s="1"/>
  <c r="R46" i="7"/>
  <c r="R29" i="7"/>
  <c r="R25" i="7"/>
  <c r="R139" i="7"/>
  <c r="R122" i="7"/>
  <c r="R119" i="7"/>
  <c r="R117" i="7"/>
  <c r="R145" i="7"/>
  <c r="R129" i="7"/>
  <c r="R144" i="7"/>
  <c r="R64" i="7"/>
  <c r="R71" i="7"/>
  <c r="R73" i="7"/>
  <c r="R85" i="7"/>
  <c r="R166" i="7"/>
  <c r="R169" i="7"/>
  <c r="R204" i="7"/>
  <c r="R206" i="7"/>
  <c r="R212" i="7"/>
  <c r="R219" i="7"/>
  <c r="R221" i="7"/>
  <c r="R39" i="7"/>
  <c r="R47" i="7"/>
  <c r="R44" i="7"/>
  <c r="R35" i="7"/>
  <c r="R28" i="7"/>
  <c r="R23" i="7"/>
  <c r="R131" i="7"/>
  <c r="R140" i="7"/>
  <c r="R134" i="7"/>
  <c r="R67" i="7"/>
  <c r="R78" i="7"/>
  <c r="R80" i="7"/>
  <c r="R83" i="7"/>
  <c r="R164" i="7"/>
  <c r="R183" i="7"/>
  <c r="R209" i="7"/>
  <c r="R216" i="7"/>
  <c r="R43" i="7"/>
  <c r="R42" i="7"/>
  <c r="R31" i="7"/>
  <c r="R27" i="7"/>
  <c r="R176" i="7"/>
  <c r="Q236" i="7"/>
  <c r="R208" i="7"/>
  <c r="R211" i="7"/>
  <c r="R213" i="7"/>
  <c r="R220" i="7"/>
  <c r="Q192" i="7"/>
  <c r="R184" i="7"/>
  <c r="R172" i="7"/>
  <c r="R170" i="7"/>
  <c r="R210" i="7"/>
  <c r="R62" i="7"/>
  <c r="Q155" i="7"/>
  <c r="Q52" i="7"/>
  <c r="R22" i="7"/>
  <c r="R155" i="7" l="1"/>
  <c r="R236" i="7"/>
  <c r="R192" i="7"/>
  <c r="R52" i="7"/>
  <c r="P102" i="7"/>
  <c r="R84" i="7"/>
  <c r="R102" i="7" s="1"/>
</calcChain>
</file>

<file path=xl/comments1.xml><?xml version="1.0" encoding="utf-8"?>
<comments xmlns="http://schemas.openxmlformats.org/spreadsheetml/2006/main">
  <authors>
    <author>Autor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duvidas sobre propina</t>
        </r>
      </text>
    </comment>
    <comment ref="B3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começou com 2.500 mas agora paga 4000 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Desistiu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duvidas sobre propina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Propina 2500 ou 3000
</t>
        </r>
      </text>
    </comment>
    <comment ref="B14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Não Pagou Janeiro mas Pagou Dezembro</t>
        </r>
      </text>
    </comment>
    <comment ref="A18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Desistiu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duvidas sobre propina</t>
        </r>
      </text>
    </comment>
    <comment ref="B3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começou com 2.500 mas agora paga 4000 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Desistiu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duvidas sobre propina</t>
        </r>
      </text>
    </comment>
    <comment ref="A12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Propina 2500 ou 3000
</t>
        </r>
      </text>
    </comment>
    <comment ref="B14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Não Pagou Janeiro mas Pagou Dezembro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Desistiu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06" author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21" authorId="0">
      <text>
        <r>
          <rPr>
            <b/>
            <sz val="9"/>
            <color indexed="81"/>
            <rFont val="Tahoma"/>
            <charset val="1"/>
          </rPr>
          <t>Escolinha
Duvidas sobre propina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2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Dezembro?</t>
        </r>
      </text>
    </comment>
    <comment ref="B2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Dezembro?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Dezembro?</t>
        </r>
      </text>
    </comment>
    <comment ref="B2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Dezembro?</t>
        </r>
      </text>
    </comment>
    <comment ref="B3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Dezembro?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2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Novembro e Dezembro??</t>
        </r>
      </text>
    </comment>
    <comment ref="B3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mês Dezembro?
</t>
        </r>
      </text>
    </comment>
    <comment ref="B38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mês Dezembro</t>
        </r>
      </text>
    </comment>
    <comment ref="B4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Não pagou Novembro e Dezembro</t>
        </r>
      </text>
    </comment>
    <comment ref="B4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dezembro?'</t>
        </r>
      </text>
    </comment>
    <comment ref="B4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Novembro e Dezembro?</t>
        </r>
      </text>
    </comment>
    <comment ref="B5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Novembro e Dezembro??</t>
        </r>
      </text>
    </comment>
    <comment ref="B6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Não Pagou mês Janeiro</t>
        </r>
      </text>
    </comment>
    <comment ref="B6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Não Pagou mês Janeiro</t>
        </r>
      </text>
    </comment>
    <comment ref="B6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Dezembro??</t>
        </r>
      </text>
    </comment>
    <comment ref="B6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Pagou Dezembro</t>
        </r>
      </text>
    </comment>
  </commentList>
</comments>
</file>

<file path=xl/sharedStrings.xml><?xml version="1.0" encoding="utf-8"?>
<sst xmlns="http://schemas.openxmlformats.org/spreadsheetml/2006/main" count="4665" uniqueCount="741">
  <si>
    <t>Nome</t>
  </si>
  <si>
    <t>Sexo</t>
  </si>
  <si>
    <t>Data Nascimento</t>
  </si>
  <si>
    <t>Alcunha</t>
  </si>
  <si>
    <t>Nº PMI</t>
  </si>
  <si>
    <t>Morada</t>
  </si>
  <si>
    <t>Propina</t>
  </si>
  <si>
    <t>Nº</t>
  </si>
  <si>
    <t>ANO LECTIVO 2017/2018</t>
  </si>
  <si>
    <t>Masculino</t>
  </si>
  <si>
    <t>Feminino</t>
  </si>
  <si>
    <t>Gilson Silva Santos</t>
  </si>
  <si>
    <t>Estado</t>
  </si>
  <si>
    <t>Idade</t>
  </si>
  <si>
    <t>Entradas de Dinheiro</t>
  </si>
  <si>
    <t>Saidas de Dinheiro</t>
  </si>
  <si>
    <t>Agosto</t>
  </si>
  <si>
    <t>Setembro</t>
  </si>
  <si>
    <t>Outubro</t>
  </si>
  <si>
    <t>ANO - 2017</t>
  </si>
  <si>
    <t>ANO - 2018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</si>
  <si>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</si>
  <si>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</si>
  <si>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</si>
  <si>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</si>
  <si>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</si>
  <si>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</si>
  <si>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</si>
  <si>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</si>
  <si>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 xml:space="preserve">Tipos </t>
  </si>
  <si>
    <t>Inscrição</t>
  </si>
  <si>
    <t>Tipos</t>
  </si>
  <si>
    <t>Salário</t>
  </si>
  <si>
    <t>Nome Pai</t>
  </si>
  <si>
    <t>Nome Mãe</t>
  </si>
  <si>
    <t>Telefone</t>
  </si>
  <si>
    <t>Móvel</t>
  </si>
  <si>
    <t>Encarregado Educação</t>
  </si>
  <si>
    <t>Nome Sala</t>
  </si>
  <si>
    <t>Responsável</t>
  </si>
  <si>
    <t>Achada Grande Tráz</t>
  </si>
  <si>
    <t>AChada Grande Frente</t>
  </si>
  <si>
    <t>Achada Mato</t>
  </si>
  <si>
    <t>Plateau</t>
  </si>
  <si>
    <t>Coqueiro</t>
  </si>
  <si>
    <t>Lem Cachoro</t>
  </si>
  <si>
    <t>Vila Nova</t>
  </si>
  <si>
    <t>Achadinha</t>
  </si>
  <si>
    <t>Fazenda</t>
  </si>
  <si>
    <t>Achada Santo António</t>
  </si>
  <si>
    <t>Várzea</t>
  </si>
  <si>
    <t>Palmarejo</t>
  </si>
  <si>
    <t>Terra Branca</t>
  </si>
  <si>
    <t>Puiol</t>
  </si>
  <si>
    <t>São Filipe</t>
  </si>
  <si>
    <t>Informações Criança</t>
  </si>
  <si>
    <t>Pagamentos</t>
  </si>
  <si>
    <t>Dividas</t>
  </si>
  <si>
    <t>Saldo</t>
  </si>
  <si>
    <t>Dividas/Pagamento</t>
  </si>
  <si>
    <t>TOTAL</t>
  </si>
  <si>
    <t>Preço Inscrição</t>
  </si>
  <si>
    <t>Zonas</t>
  </si>
  <si>
    <t>Nome de Salas</t>
  </si>
  <si>
    <t>Responsavel Sala</t>
  </si>
  <si>
    <t>Julho</t>
  </si>
  <si>
    <t>###</t>
  </si>
  <si>
    <t>Gilson</t>
  </si>
  <si>
    <t>Electra</t>
  </si>
  <si>
    <t>Agua</t>
  </si>
  <si>
    <t>Rahí dos Reis Raimundo</t>
  </si>
  <si>
    <t>279/16</t>
  </si>
  <si>
    <t>Manuel Fonseca Raimundo</t>
  </si>
  <si>
    <t xml:space="preserve">Sandra Helena dos Reis Lima Raimundo </t>
  </si>
  <si>
    <t>Ainah Nzingha Soares Barros</t>
  </si>
  <si>
    <t>Data Nasc.</t>
  </si>
  <si>
    <t>Palmarejo Grande</t>
  </si>
  <si>
    <t>Nuno Miguel Teixeira Veiga Ramos</t>
  </si>
  <si>
    <t>Ema Helena Soares de Barros</t>
  </si>
  <si>
    <t>Jayson  Hendrix Ribeiro Semedo Lopes</t>
  </si>
  <si>
    <t>Marco Aurelio Evora Semedo Lopes</t>
  </si>
  <si>
    <t>Stacy Patricia Gomes Pereira Ribeiro</t>
  </si>
  <si>
    <t>Aylla Pinto Lopes</t>
  </si>
  <si>
    <t>Adilson Moreira</t>
  </si>
  <si>
    <t>Liana Cristina Pinto Lopes</t>
  </si>
  <si>
    <t>Iris Sofia Fernandes Monteiro</t>
  </si>
  <si>
    <t>David Oscar Ribeiro Monteiro</t>
  </si>
  <si>
    <t>Veronica Eveline Andrade Fernandes</t>
  </si>
  <si>
    <t>Antonielle Shannara de Oliveira de Melo</t>
  </si>
  <si>
    <t>31/2016</t>
  </si>
  <si>
    <t>Gilson Monteiro Carvalho De Nello</t>
  </si>
  <si>
    <t>Monica Sanchez De Oliveira</t>
  </si>
  <si>
    <t>Ponta de Agua</t>
  </si>
  <si>
    <t>Isael Davi Rendal Rocha Levy</t>
  </si>
  <si>
    <t>Nuno Miguel Fonseca Santos Levy</t>
  </si>
  <si>
    <t>Susana Soraia Rendal Rocha</t>
  </si>
  <si>
    <t>Leandro Hilario Nascimento Correia</t>
  </si>
  <si>
    <t>68/2016</t>
  </si>
  <si>
    <t>Laurentino Baessa Correia</t>
  </si>
  <si>
    <t>Suzilene Monteiro Nascimento</t>
  </si>
  <si>
    <t>Mayra Fernandes Gomes</t>
  </si>
  <si>
    <t>Carleny</t>
  </si>
  <si>
    <t>Carminia Fernandes Gomes</t>
  </si>
  <si>
    <t>Carlos Jose Gomes</t>
  </si>
  <si>
    <t>Flavia Gissimara Carvalho Moreno</t>
  </si>
  <si>
    <t>Flavia</t>
  </si>
  <si>
    <t>123/2015</t>
  </si>
  <si>
    <t>Ivaldino Moreno Vaz</t>
  </si>
  <si>
    <t>Humara Jandira Carvalho da Veiga</t>
  </si>
  <si>
    <t>Djassy Patrick Brito Costa Duarte</t>
  </si>
  <si>
    <t>Carlos Amilcar Costa Duarte</t>
  </si>
  <si>
    <t xml:space="preserve">Katia Cesaltina </t>
  </si>
  <si>
    <t>Djanyr Patrick Brito Costa Duarte</t>
  </si>
  <si>
    <t>Tiago Anderson Barros de Sa Nogueira</t>
  </si>
  <si>
    <t>243/2015</t>
  </si>
  <si>
    <t>Wagner Abubakar de Sa Nogueira</t>
  </si>
  <si>
    <t>Carla Lopes Barros</t>
  </si>
  <si>
    <t>153/15</t>
  </si>
  <si>
    <t>Fernando Jorge da Veiga Tavares</t>
  </si>
  <si>
    <t>Neusa Aline Barros de Pina Rocha</t>
  </si>
  <si>
    <t>Mateus Rocha Tavares</t>
  </si>
  <si>
    <t>Derick Borges da Costa Furtado</t>
  </si>
  <si>
    <t>Achadina Cima</t>
  </si>
  <si>
    <t>Endres Herculano da Costa Furtado</t>
  </si>
  <si>
    <t>Sandy Angela da Veiga Borges</t>
  </si>
  <si>
    <t>Achadina Baixo</t>
  </si>
  <si>
    <t>Jonathan Emanuel Cardoso Vaz</t>
  </si>
  <si>
    <t>215/2015</t>
  </si>
  <si>
    <t>542/2015</t>
  </si>
  <si>
    <t>Emanuel Maria Gomes Vaz</t>
  </si>
  <si>
    <t>Claudia Janete Vaz Cardoso</t>
  </si>
  <si>
    <t>Sidney Paulo Fernades Vicente Barbosa</t>
  </si>
  <si>
    <t>Sneed Paulo Vicente Barbosa Fernandes Gomes</t>
  </si>
  <si>
    <t>Keila Elisa Fernades Borges</t>
  </si>
  <si>
    <t>Ellen Kataleya Moreno da Veiga</t>
  </si>
  <si>
    <t>Crestino Elisio Tavares da Veiga</t>
  </si>
  <si>
    <t>Auzira Carolina Furtado Moreno</t>
  </si>
  <si>
    <t>Ellen Victoria Andrade Fonseca</t>
  </si>
  <si>
    <t>382/2015</t>
  </si>
  <si>
    <t>Nilton Jorge Fonseca</t>
  </si>
  <si>
    <t>Isaura Eugenia Dos Santos A. Barros</t>
  </si>
  <si>
    <t>Eliane Sofia da Cunga</t>
  </si>
  <si>
    <t>301/2015</t>
  </si>
  <si>
    <t>Lem Ferreira</t>
  </si>
  <si>
    <t>Elisangela Neves Chantre da Cunha</t>
  </si>
  <si>
    <t>Isaana Cristina Garcia Teixeira</t>
  </si>
  <si>
    <t>Isaac Antonio Mascarenhas Mendes Teixeira</t>
  </si>
  <si>
    <t>Ana Cristina Afonso Garcia</t>
  </si>
  <si>
    <t>Nayla Vitoria Batista Cardoso</t>
  </si>
  <si>
    <t>Castelao</t>
  </si>
  <si>
    <t>Manuel de Jesus Cardoso Gomes</t>
  </si>
  <si>
    <t>Maria Teixeira Batista</t>
  </si>
  <si>
    <t>Lohanna  Malya Alfama da Silva</t>
  </si>
  <si>
    <t>Moinho</t>
  </si>
  <si>
    <t>Oldair Barros Pina da Silva</t>
  </si>
  <si>
    <t>Solange Salome Fortes Alfama</t>
  </si>
  <si>
    <t>Marcello Marques Pinto Coelho Martins</t>
  </si>
  <si>
    <t>Flavio Coelho Martins</t>
  </si>
  <si>
    <t>Alzira Jesus Marques Pinto</t>
  </si>
  <si>
    <t>Ravi Barbosa Vicente Gomes</t>
  </si>
  <si>
    <t>Pensamento</t>
  </si>
  <si>
    <t>Albertino Humberto Tavares Gomes</t>
  </si>
  <si>
    <t>Vanessa Patricia Barbosa Vicente Mendes</t>
  </si>
  <si>
    <t>Hian dos Reis Batista</t>
  </si>
  <si>
    <t>187/2015</t>
  </si>
  <si>
    <t>240/2015</t>
  </si>
  <si>
    <t>191/2015</t>
  </si>
  <si>
    <t>381/2015</t>
  </si>
  <si>
    <t>Joao Augusto Vieira Batista</t>
  </si>
  <si>
    <t>Denise Patricia Pires dos Reis</t>
  </si>
  <si>
    <t>Kaio Rafael Lopes Freire Semedo</t>
  </si>
  <si>
    <t>Safende</t>
  </si>
  <si>
    <t>Joaquin Freire Semedo</t>
  </si>
  <si>
    <t>Carla Ivania Lopes Cabral</t>
  </si>
  <si>
    <t>Hayla Victoria Teixeira Oquendo</t>
  </si>
  <si>
    <t>Alberto Vladimir Oquendo Llanes</t>
  </si>
  <si>
    <t>Iraima Patricia Tavares Teixeira</t>
  </si>
  <si>
    <t>Leandro Mascarenha Tavares Fereira</t>
  </si>
  <si>
    <t>Leandro</t>
  </si>
  <si>
    <t>Joao David Tavares Ferreira</t>
  </si>
  <si>
    <t>Tamirse Mascarenhas Fernades Cabral</t>
  </si>
  <si>
    <t>Miguel de Pina da Luz</t>
  </si>
  <si>
    <t>Wilson da luz Fortes de Pina</t>
  </si>
  <si>
    <t>Escolastica Jesus Silva de Pina da Luz</t>
  </si>
  <si>
    <t>Aila Liticia Varela da Afonseca</t>
  </si>
  <si>
    <t>Frederico Augusto Carlos Tavares da Afonseca</t>
  </si>
  <si>
    <t>Ana Leonor Rodrigues Varela</t>
  </si>
  <si>
    <t>Fabricio Carlos Semedo Lopes Moreira</t>
  </si>
  <si>
    <t>Carlos Manuel Gomes Morreira</t>
  </si>
  <si>
    <t>Helida Licinia Semedo Lopes</t>
  </si>
  <si>
    <t>Raylson Amarildo Oliveira Pererira</t>
  </si>
  <si>
    <t>São Francisco</t>
  </si>
  <si>
    <t>Jailson Amarildo Pereira Silva</t>
  </si>
  <si>
    <t>Cely Oliveira Pereira</t>
  </si>
  <si>
    <t>Calheta</t>
  </si>
  <si>
    <t>Irineu Tavares Lopes da Silva</t>
  </si>
  <si>
    <t>Maria Jesus da Silva Goncalves Tavares</t>
  </si>
  <si>
    <t>Enzo Quinze da Silva Teixeira Barbosa</t>
  </si>
  <si>
    <t>276/2014</t>
  </si>
  <si>
    <t>18/2014</t>
  </si>
  <si>
    <t>Nilson Albertino Silva Barreto Teixeira Barbosa</t>
  </si>
  <si>
    <t>Beatriz barbosa da Silva</t>
  </si>
  <si>
    <t>Nilton de Pina</t>
  </si>
  <si>
    <t>382/2014</t>
  </si>
  <si>
    <t>Albertina de Pina Tavares</t>
  </si>
  <si>
    <t>Dilma Celine Moreno dos Santos</t>
  </si>
  <si>
    <t>Mario dos Santos Fernandes</t>
  </si>
  <si>
    <t>Dilce Aline Moreno Fernandes</t>
  </si>
  <si>
    <t>Thais Filipa Cardoso de pina da Rosa</t>
  </si>
  <si>
    <t>Cristiano Santo Amado da Rosa</t>
  </si>
  <si>
    <t>Tatiana Cardoso de Pina</t>
  </si>
  <si>
    <t>Bryan Joao Barbosa Silva</t>
  </si>
  <si>
    <t>Calabaceira</t>
  </si>
  <si>
    <t>Jose Silva Correia da Naura Junior</t>
  </si>
  <si>
    <t>Nelida Sofia Barbosa Fernandes</t>
  </si>
  <si>
    <t>Heaven Noah Oliveira de Brito Gomes</t>
  </si>
  <si>
    <t>Edmilson Lopes de Brito Gomes</t>
  </si>
  <si>
    <t>Patricia Semedo Oliveira</t>
  </si>
  <si>
    <t>Willziane Samiris Ramos Barros</t>
  </si>
  <si>
    <t>Wilson Andreny Barros de Almeida</t>
  </si>
  <si>
    <t>Samira Ramos de Pina</t>
  </si>
  <si>
    <t>Alan Nathan Gonçalves Andrade Cardoso</t>
  </si>
  <si>
    <t>Nuno Alexandre Costa Cardoso</t>
  </si>
  <si>
    <t>Eunice Suely Gonçalves A. Cardoso</t>
  </si>
  <si>
    <t>Kennedy Noel Garcia Osorio</t>
  </si>
  <si>
    <t>Jailson Pedro do Carmo C. Osorio</t>
  </si>
  <si>
    <t>Nilva Karine Semedo Garcia Moreno</t>
  </si>
  <si>
    <t>Adriel Lopes Oliveira</t>
  </si>
  <si>
    <t>80/2014</t>
  </si>
  <si>
    <t>Admilson Antonio Garcia Oliveira</t>
  </si>
  <si>
    <t>Jorcelina Lopes Monteiro</t>
  </si>
  <si>
    <t>Ricardo Anilson Semedo de O. G. Rodrigues</t>
  </si>
  <si>
    <t>131/2014</t>
  </si>
  <si>
    <t>Cecilio Lopes Rodrigues</t>
  </si>
  <si>
    <t>Ana Sofia Semedo Oliveira Garcia</t>
  </si>
  <si>
    <t>Lenilson Da Luz Moreno Sanchez</t>
  </si>
  <si>
    <t>517/2014</t>
  </si>
  <si>
    <t>Faustino Moreno Sanchez</t>
  </si>
  <si>
    <t>Nelita Tavares</t>
  </si>
  <si>
    <t>Marcos Eduardo Gomes Fortes</t>
  </si>
  <si>
    <t>193/2014</t>
  </si>
  <si>
    <t>Adilson Cesar Fortes</t>
  </si>
  <si>
    <t>Naria Auxiliadora Santos Gomes</t>
  </si>
  <si>
    <t>Hildimara Solange Soares de Carvalho N. Dias</t>
  </si>
  <si>
    <t>615/2014</t>
  </si>
  <si>
    <t>Hidilberto do Nascimento Dias</t>
  </si>
  <si>
    <t>Jalina Francisca P.A.s de Carvalho</t>
  </si>
  <si>
    <t>Igor Paulo Semedo Fernandes  Rodrigues</t>
  </si>
  <si>
    <t>Ailton Fernandes Lopes Rodrigues</t>
  </si>
  <si>
    <t>Rosangela Teresa Evora Semedo Lopes</t>
  </si>
  <si>
    <t>Andre Alexandre Furtado Almeida Borges</t>
  </si>
  <si>
    <t>Deonildo Patricia Almeida Barros</t>
  </si>
  <si>
    <t>Adozinda Correia Furtado</t>
  </si>
  <si>
    <t>Thalia Olimpia Sanchez S. S. Tavares</t>
  </si>
  <si>
    <t>Carlos Odair Pina Semedo Tavares</t>
  </si>
  <si>
    <t>Conceiçao Socorro Sanchez dos Santos</t>
  </si>
  <si>
    <t>Jailine Evilise Pereira Alves Miranda</t>
  </si>
  <si>
    <t>Jailson Alves Miranda</t>
  </si>
  <si>
    <t>Josenilde do Rosario Pereira</t>
  </si>
  <si>
    <t xml:space="preserve">Moises Patricio de Pina Cabral </t>
  </si>
  <si>
    <t>150/2014</t>
  </si>
  <si>
    <t>Moises Barbosa Gomes Cabral</t>
  </si>
  <si>
    <t>Patricia Pereira de Pina</t>
  </si>
  <si>
    <t>Edmara Helena Tavares Monteiro</t>
  </si>
  <si>
    <t>Edmilson Fabio Montero Mendes</t>
  </si>
  <si>
    <t>Dirce Helena Tavares de Pina</t>
  </si>
  <si>
    <t>Olivia Ogechi Obi</t>
  </si>
  <si>
    <t>320/14</t>
  </si>
  <si>
    <t>Jamaica</t>
  </si>
  <si>
    <t>Elijah Chijike IBE</t>
  </si>
  <si>
    <t>Ozioma Goodness UDE</t>
  </si>
  <si>
    <t>.05/2014</t>
  </si>
  <si>
    <t>Samiara Miranda Moreno</t>
  </si>
  <si>
    <t>Evanilson de Jesus Almeida Moreno</t>
  </si>
  <si>
    <t>Sandra Maria Semedo Miranda</t>
  </si>
  <si>
    <t>Ellen Evilin Almeida Teixeira</t>
  </si>
  <si>
    <t>563/2014</t>
  </si>
  <si>
    <t>Bairro</t>
  </si>
  <si>
    <t>Anderson Fernandes Teixeira</t>
  </si>
  <si>
    <t>Ana Mafalda Moreia Almeida</t>
  </si>
  <si>
    <t>Emily Paola Moniz Barreto</t>
  </si>
  <si>
    <t>Emilio Paulino Freire Barreto</t>
  </si>
  <si>
    <t>Sandra Heloisa Gomes Moniz</t>
  </si>
  <si>
    <t>Larrissa Isabel Vieira Cardoso</t>
  </si>
  <si>
    <t>323/2014</t>
  </si>
  <si>
    <t>420/2014</t>
  </si>
  <si>
    <t>Madueno Semedo Cardoso</t>
  </si>
  <si>
    <t>Maria Isabel Vieria Ferreira Barbosa</t>
  </si>
  <si>
    <t xml:space="preserve">Alicia Krisma Tavares Gonçalves </t>
  </si>
  <si>
    <t>Adelino Fernandes Gonçalves</t>
  </si>
  <si>
    <t>Antonieta Mendes Tavares</t>
  </si>
  <si>
    <t>Brenda Hayla Barros de Lima</t>
  </si>
  <si>
    <t>Tayla Yara Conceicao da Luz</t>
  </si>
  <si>
    <t>Maximiliano Jorge Silva da Cruz</t>
  </si>
  <si>
    <t>Clara Silva de Conceiçao</t>
  </si>
  <si>
    <t>167/13</t>
  </si>
  <si>
    <t>Euclides Marques Martins</t>
  </si>
  <si>
    <t>Yara Patricia Xavier Tavares</t>
  </si>
  <si>
    <t>Diana Cristina Pereira Bento Monteiro</t>
  </si>
  <si>
    <t>Adilson Bento Monteiro</t>
  </si>
  <si>
    <t>Sonia Cristina Pereira Sousa Varela</t>
  </si>
  <si>
    <t>Angela Aniela Monteiro Tavares</t>
  </si>
  <si>
    <t>Manuel Antonio de Oliveira Lopes Tavares</t>
  </si>
  <si>
    <t>Emilia de Carvalho Garcia Monteiro Tavares</t>
  </si>
  <si>
    <t>159/2013</t>
  </si>
  <si>
    <t>Fanuel de Carvalho Frederico Tavares</t>
  </si>
  <si>
    <t>Maria Elicina Moreno Brito</t>
  </si>
  <si>
    <t>Maura Patricia Tavares de Carvalho Cabral</t>
  </si>
  <si>
    <t>126/13</t>
  </si>
  <si>
    <t>Mauro David de Carvalho Cabral</t>
  </si>
  <si>
    <t>Vera Patricia Tavares Ferreira</t>
  </si>
  <si>
    <t>Adione Patricia Furtado A. Borges</t>
  </si>
  <si>
    <t>Elina Mandaleny Moreno Frederico Tavares</t>
  </si>
  <si>
    <t>324/2013</t>
  </si>
  <si>
    <t>DeonildoPatricia Almeida Borges</t>
  </si>
  <si>
    <t>Magda Helena Tavares Andrade</t>
  </si>
  <si>
    <t>Leticia Victória de Sousa Furtado</t>
  </si>
  <si>
    <t>266/2013</t>
  </si>
  <si>
    <t>Floriano Cabral Barros Furtado</t>
  </si>
  <si>
    <t>Cláudia Virgínia Elisângela Castro de Sousa</t>
  </si>
  <si>
    <t>Keoma Daniela Garcia Pimentel</t>
  </si>
  <si>
    <t>245/2013</t>
  </si>
  <si>
    <t>Daniel da Comceição Pimenta Lopes</t>
  </si>
  <si>
    <t>Adalberta Isabel Afonso Garcia</t>
  </si>
  <si>
    <t>242/2013</t>
  </si>
  <si>
    <t>Mamadu Sabani Djaló</t>
  </si>
  <si>
    <t>Jassina Cardoso Fernades</t>
  </si>
  <si>
    <t>Adilson Francisco Pereira Bento Monteiro</t>
  </si>
  <si>
    <t>Sónia Cristina Pereira Sousa Varela</t>
  </si>
  <si>
    <t>Alexandre da Moura Barbosa</t>
  </si>
  <si>
    <t>Alexandre Herculano Barbosa</t>
  </si>
  <si>
    <t>Arcângela da Costa da Moura</t>
  </si>
  <si>
    <t>Anildo Alves Neves</t>
  </si>
  <si>
    <t>Azinildo Duarte Neves</t>
  </si>
  <si>
    <t>Karina Lopes Alves</t>
  </si>
  <si>
    <t>Anderson Joel Rodrigues dos Santos Ferreira</t>
  </si>
  <si>
    <t>Olivio Fernades dos Santos Ferreira</t>
  </si>
  <si>
    <t>Hélida Andreia Rodrigues Varela</t>
  </si>
  <si>
    <t>Caike Heberson Pereira da Rosa Andrade de Pina</t>
  </si>
  <si>
    <t>Héber Cláudio A. De Pina</t>
  </si>
  <si>
    <t>Carla Euridece Pereira Costa da Rosa</t>
  </si>
  <si>
    <t>Carlos Jorge Rosa do Rosário</t>
  </si>
  <si>
    <t>Lavadouro</t>
  </si>
  <si>
    <t>José Carlos Fortes do Rosário</t>
  </si>
  <si>
    <t>Ana Andreia Lopes da Veiga Rosa</t>
  </si>
  <si>
    <t>Diego Alves Timas Mendes</t>
  </si>
  <si>
    <t>Eugénio Lima</t>
  </si>
  <si>
    <t>Fernando Timas Mendes Alves</t>
  </si>
  <si>
    <t>Janice de Fátima Alves Timas</t>
  </si>
  <si>
    <t>Dírcio Helano Tavares de Pina</t>
  </si>
  <si>
    <t>João Carlos de Pina Teixeira</t>
  </si>
  <si>
    <t>Dulce Helena Tavares dos Santos</t>
  </si>
  <si>
    <t>Noah Gabriel Borges da Rosa Gonçalves</t>
  </si>
  <si>
    <t>Votorino Teixeira Gonçalves</t>
  </si>
  <si>
    <t>Nídia Margarida da Rosa</t>
  </si>
  <si>
    <t>Michael José Lopes Tavares</t>
  </si>
  <si>
    <t>José Eduardo Lopes Tavares</t>
  </si>
  <si>
    <t>Mulu Gesit Hailegiorgis</t>
  </si>
  <si>
    <t>Ricardo Jorge Semedo Lopes</t>
  </si>
  <si>
    <t>Lem Cachorro</t>
  </si>
  <si>
    <t>Antonio Pedro Moreno Lopes</t>
  </si>
  <si>
    <t>Eneida Cristina Horta Semedo</t>
  </si>
  <si>
    <t>Vitsel Andrade Etouh</t>
  </si>
  <si>
    <t>Barnabé Kodjo Etouh</t>
  </si>
  <si>
    <t>Willston Samir Ramos Barros de Almeida</t>
  </si>
  <si>
    <t>Yoanne Júnior Mendonça Andrade</t>
  </si>
  <si>
    <t>Patrício Fernades Andrade</t>
  </si>
  <si>
    <t>Samira Maria Lopes Furtado Mendonça</t>
  </si>
  <si>
    <t>Rachid Francisco Neves Semedo</t>
  </si>
  <si>
    <t>José Francisco Évora Tavares Semedo</t>
  </si>
  <si>
    <t>Celsa do Céu Limas Neves</t>
  </si>
  <si>
    <t>Lucas Guilherme Soares Moreira</t>
  </si>
  <si>
    <t>Admir de Fátima Varela Moreira</t>
  </si>
  <si>
    <t>Ana Lourde Soares Furtado</t>
  </si>
  <si>
    <t>Chistian Elias Santos da Veiga</t>
  </si>
  <si>
    <t>Elias José da Silva da Veiga</t>
  </si>
  <si>
    <t>Nádia do Rosário Gomes Santos</t>
  </si>
  <si>
    <t>Diego Edmilson Silva Tavares</t>
  </si>
  <si>
    <t>Edmilson Corsino Moreno Tavares</t>
  </si>
  <si>
    <t>Marisa Sofia Moniz Silva</t>
  </si>
  <si>
    <t>Ronilson da Veiga Barbosa</t>
  </si>
  <si>
    <t>Carlos Alberto Barbosa</t>
  </si>
  <si>
    <t>Nelida de Fátima da Veiga Barradas</t>
  </si>
  <si>
    <t>Zé Elvis Monteiro Rodrigues</t>
  </si>
  <si>
    <t>José Carlos Rodrigues</t>
  </si>
  <si>
    <t>Maria António Silva Monteiro</t>
  </si>
  <si>
    <t>Raydeer Mendes Baptista Semedo</t>
  </si>
  <si>
    <t>Rodnelo Fernandes Mendes Baptista da Silva</t>
  </si>
  <si>
    <t>Verónica Sofia Rocha Semedo</t>
  </si>
  <si>
    <t>256/2013</t>
  </si>
  <si>
    <t>Joaquim José Tavares de Lima</t>
  </si>
  <si>
    <t>Maria de Fátima de Pina Barros</t>
  </si>
  <si>
    <t>Adrielle Eulicia Almeida Pereira</t>
  </si>
  <si>
    <t>António Manuel Fonseca Pereira</t>
  </si>
  <si>
    <t>Adalgisa Almeida Gomes</t>
  </si>
  <si>
    <t>Anilce Patrícia Semedo Varela</t>
  </si>
  <si>
    <t>Anilton Mendes Varela</t>
  </si>
  <si>
    <t>Joana Eniza Semedo Ferreira</t>
  </si>
  <si>
    <t>Dymara Soares da Luz</t>
  </si>
  <si>
    <t>638/12</t>
  </si>
  <si>
    <t>Adilson Freire da Luz</t>
  </si>
  <si>
    <t>Vera Lúcia Moreira Soares</t>
  </si>
  <si>
    <t>Elen Evanissa Cardoso Afonso</t>
  </si>
  <si>
    <t>Evanilson da Luz Afonso Landim</t>
  </si>
  <si>
    <t>Sandra Sofia Cardoso Duarte</t>
  </si>
  <si>
    <t>Ellen Vaz Monteiro</t>
  </si>
  <si>
    <t>Carlos Soares Monteiro</t>
  </si>
  <si>
    <t>Diva Cármen Mendes Araújo Vaz</t>
  </si>
  <si>
    <t>Francyelle Gomes da Costa Tavares</t>
  </si>
  <si>
    <t>Francisco da Costa Tavares</t>
  </si>
  <si>
    <t>Adelcia Gomes dos Reis</t>
  </si>
  <si>
    <t>Diana Ramos Nunes</t>
  </si>
  <si>
    <t>38/2012</t>
  </si>
  <si>
    <t>Jailson Pereira Silva</t>
  </si>
  <si>
    <t>Dilma Helena Ramos Alves</t>
  </si>
  <si>
    <t>Jennifer Kleynira Lopes M0nteiro</t>
  </si>
  <si>
    <t>.09/2012</t>
  </si>
  <si>
    <t>Jerry Kleyne Gonçalves Soares Monteiro</t>
  </si>
  <si>
    <t>Lenira Oswaldina de Jesus Lopes Semedo</t>
  </si>
  <si>
    <t>Laiza Maria Santos Cardoso</t>
  </si>
  <si>
    <t>149/2012</t>
  </si>
  <si>
    <t>José Luis Santos Cardoso</t>
  </si>
  <si>
    <t>Viviane Santos Cruz</t>
  </si>
  <si>
    <t xml:space="preserve">Laura Karina de Pina Correia </t>
  </si>
  <si>
    <t>.14/2013</t>
  </si>
  <si>
    <t>Inácio de Oliveira Correia</t>
  </si>
  <si>
    <t>Carla Helena Tavares de Pina</t>
  </si>
  <si>
    <t>Oridiany Teresa Alves de Pina</t>
  </si>
  <si>
    <t>Odair António Lopes de Pina</t>
  </si>
  <si>
    <t>Elisângela Ledo Pontes Alves</t>
  </si>
  <si>
    <t>Sara Eunice Spinola Timoteo</t>
  </si>
  <si>
    <t>410/2013</t>
  </si>
  <si>
    <t>Filde Temóteo Mubiala</t>
  </si>
  <si>
    <t>Leila Revania Moniz barbosa Spínola</t>
  </si>
  <si>
    <t>Henrique Michael Fortes Almeida</t>
  </si>
  <si>
    <t>Bruno Michael Almeida Varela</t>
  </si>
  <si>
    <t>Euridice Tatiana Fortes Monteiro</t>
  </si>
  <si>
    <t>Alexandre Wagner Varela Monteiro</t>
  </si>
  <si>
    <t>Elisidro Lopes Monteiro</t>
  </si>
  <si>
    <t>Adelcia Maria Varela Sanchez</t>
  </si>
  <si>
    <t>Chistian Addison Lopes Varela Moreira</t>
  </si>
  <si>
    <t>Adilson Lucílio Varela Silva Moreira</t>
  </si>
  <si>
    <t>Danilson Pires Gonçalves</t>
  </si>
  <si>
    <t>José Maria Gonçalves Semedo</t>
  </si>
  <si>
    <t>Deolinda Semedo Pires</t>
  </si>
  <si>
    <t>David Chinedu Ibe</t>
  </si>
  <si>
    <t>.31/13</t>
  </si>
  <si>
    <t>Delcio Gomes Lopes Fernades</t>
  </si>
  <si>
    <t>Delvair Lopes Fernandes</t>
  </si>
  <si>
    <t>Sandra Manuela Gomes da Silva</t>
  </si>
  <si>
    <t>Edmauro Barbosa de Pina</t>
  </si>
  <si>
    <t>188/2012</t>
  </si>
  <si>
    <t>Celestino de Pina Pires</t>
  </si>
  <si>
    <t>Verónica de Pina Barbosa Cardoso</t>
  </si>
  <si>
    <t>Ender Rodrigues</t>
  </si>
  <si>
    <t>134/2012</t>
  </si>
  <si>
    <t>Daneila Gomes Tavares Rodrigues</t>
  </si>
  <si>
    <t>Enzo Miguel Almeida Melícia Assunção</t>
  </si>
  <si>
    <t>Joel Jorge Melício Pires Assunção</t>
  </si>
  <si>
    <t>Suzete de Jesus Pires Almeida</t>
  </si>
  <si>
    <t>Erickson da Cunha dos Santos Andrade</t>
  </si>
  <si>
    <t>168/2013</t>
  </si>
  <si>
    <t>António Pedro dos Santos Andrade</t>
  </si>
  <si>
    <t>Elisangela Neves da Cunha Chantre</t>
  </si>
  <si>
    <t>Ivan Mauricio Nunes de Sá Nogueira S. Frederico</t>
  </si>
  <si>
    <t>349/2012</t>
  </si>
  <si>
    <t>José Augusto de Sá Nogueira S. Frederico</t>
  </si>
  <si>
    <t>Ivânia Sofia Nunes da Costa Fernandes</t>
  </si>
  <si>
    <t>Jair Jorge Gomes Andrade</t>
  </si>
  <si>
    <t>Jorge Manuel Sanchez Correia Andrade</t>
  </si>
  <si>
    <t>Janile Gomes Correia Varela</t>
  </si>
  <si>
    <t>Alberto Bastos da Costa Mendonça</t>
  </si>
  <si>
    <t>Isolinda Lopes castro</t>
  </si>
  <si>
    <t>Said de Pina Pontes Rodrigues</t>
  </si>
  <si>
    <t>Ailtom Saidy Teixeira Paiva Rodrigues</t>
  </si>
  <si>
    <t>Sandra Eloisa de Pina Pontes Rodrigues</t>
  </si>
  <si>
    <t>Wilson Jorge Semedo Tavares</t>
  </si>
  <si>
    <t>Avelino Jorge Tavares</t>
  </si>
  <si>
    <t>Maria do Rosário Semedo Correia</t>
  </si>
  <si>
    <t>Dario Irineu Goncalves Tavares</t>
  </si>
  <si>
    <t>Lara Xavier Tavares Marques</t>
  </si>
  <si>
    <t>Valdir</t>
  </si>
  <si>
    <t>Asael Davi Rendel Rocha Levy</t>
  </si>
  <si>
    <t>Alimentos</t>
  </si>
  <si>
    <t>materiais de limpeza</t>
  </si>
  <si>
    <t>Batas</t>
  </si>
  <si>
    <t xml:space="preserve"> </t>
  </si>
  <si>
    <t>Didáticos - 5 Anos</t>
  </si>
  <si>
    <t>Flores - 3 Anos</t>
  </si>
  <si>
    <t>Maravilhas do Mar - 4 Anos</t>
  </si>
  <si>
    <t>Palhaços - 2 Anos</t>
  </si>
  <si>
    <t>Ursinhos - 1 Ano</t>
  </si>
  <si>
    <t>Ediane Sofia Gomes</t>
  </si>
  <si>
    <t>116/2015</t>
  </si>
  <si>
    <t>Zélia Denise Soares de Carvalho Gomes</t>
  </si>
  <si>
    <t>Eriane Sofia da Cunha</t>
  </si>
  <si>
    <t>Elisângela Sofia da Cunha</t>
  </si>
  <si>
    <t>Allana Manuela Rendall Carvalho Gonçalves</t>
  </si>
  <si>
    <t>Allana</t>
  </si>
  <si>
    <t>Valter Emanuel Pereira Carvalho Gonçalves</t>
  </si>
  <si>
    <t>Célia Patricia Rendall Neves de Pina</t>
  </si>
  <si>
    <t>163/2013</t>
  </si>
  <si>
    <t>27/2013</t>
  </si>
  <si>
    <t>Vitória Andrade Etouh</t>
  </si>
  <si>
    <t>Christian Elias Santos da Veiga</t>
  </si>
  <si>
    <t>Christian Addison Lopes Varela Moreira</t>
  </si>
  <si>
    <t>Kelvin Alberto Castro Mendonça</t>
  </si>
  <si>
    <t>Jaqueline e Vanessa</t>
  </si>
  <si>
    <t xml:space="preserve">Dilce e Vandira </t>
  </si>
  <si>
    <t xml:space="preserve">Edelmira </t>
  </si>
  <si>
    <t>Ricardina</t>
  </si>
  <si>
    <t>Veronica Suzete</t>
  </si>
  <si>
    <t>Mamediarra Bousso Diagne</t>
  </si>
  <si>
    <t>.03/2013</t>
  </si>
  <si>
    <t>Amar Diagne</t>
  </si>
  <si>
    <t>Fatoumata Zahra Thiam</t>
  </si>
  <si>
    <t>OBS: tirar duvidas sobre Danilson</t>
  </si>
  <si>
    <t>Nome Funcinários</t>
  </si>
  <si>
    <t>Hairis António Fernandes Vaz</t>
  </si>
  <si>
    <t>Hairis</t>
  </si>
  <si>
    <t>45/2014</t>
  </si>
  <si>
    <t>António Carlos Borges Vaz</t>
  </si>
  <si>
    <t>Evelise Estela Tavares Silva Fernandes</t>
  </si>
  <si>
    <t>Thiago Filipe Silva Rodrigues</t>
  </si>
  <si>
    <t>Helmer</t>
  </si>
  <si>
    <t>503/2014</t>
  </si>
  <si>
    <t>Domingos Fernades Rodrigues</t>
  </si>
  <si>
    <t>Ionilde Semedo Fonseca silva Marques</t>
  </si>
  <si>
    <t>Awa</t>
  </si>
  <si>
    <t>Matar Sokhina</t>
  </si>
  <si>
    <t>Mame Astou Dioum</t>
  </si>
  <si>
    <t>Awa Sokhna</t>
  </si>
  <si>
    <t>Sabrine de Pina Pontes Rodrigues</t>
  </si>
  <si>
    <t>Sabrine</t>
  </si>
  <si>
    <t>Ailton Sady Teixeira Paiva Roduigues</t>
  </si>
  <si>
    <t>Safir</t>
  </si>
  <si>
    <t>Safir Maxwell Silva Andrade</t>
  </si>
  <si>
    <t>Alexis Andrade Monteiro</t>
  </si>
  <si>
    <t>Mirian Eunice dos Reis Silva</t>
  </si>
  <si>
    <t>Tiago Micael Ferreira Cabral</t>
  </si>
  <si>
    <t>310/2012</t>
  </si>
  <si>
    <t>Filomena Ferreira Cabral</t>
  </si>
  <si>
    <t>Abdel Malik fernandes Djaló</t>
  </si>
  <si>
    <t>Adriel Stalin Tavares Correia</t>
  </si>
  <si>
    <t>Adilson Stalin Fortes Correia</t>
  </si>
  <si>
    <t>Janira Semedo Lopes Tavares Correia</t>
  </si>
  <si>
    <t>Rahí</t>
  </si>
  <si>
    <t>Funcionarios</t>
  </si>
  <si>
    <t>Maria Socorro Santos Silva</t>
  </si>
  <si>
    <t>Jaqueline Gomes Correia</t>
  </si>
  <si>
    <t>Veronica Barbosa Pina Cardoso</t>
  </si>
  <si>
    <t>Vandira Helena Fernandes Teixeira</t>
  </si>
  <si>
    <t xml:space="preserve">Edelmira Varela Moreira </t>
  </si>
  <si>
    <t>Vanessa Alexandra</t>
  </si>
  <si>
    <t>Dilce Aline</t>
  </si>
  <si>
    <t>Total</t>
  </si>
  <si>
    <t>Contabilidade</t>
  </si>
  <si>
    <t>Propinas Mensal</t>
  </si>
  <si>
    <t>Almoço</t>
  </si>
  <si>
    <t>Aula Inglês</t>
  </si>
  <si>
    <t>Desistiu</t>
  </si>
  <si>
    <t>Leidina Suzete</t>
  </si>
  <si>
    <t>Ricardina Mendes Tavares</t>
  </si>
  <si>
    <t>Line Maria Semedo Tavares</t>
  </si>
  <si>
    <t>Walter António- Professor Inglês</t>
  </si>
  <si>
    <t>Christelle - Professora Françês</t>
  </si>
  <si>
    <t>Laurinda - Cozinheira</t>
  </si>
  <si>
    <t>Rendas</t>
  </si>
  <si>
    <t>Quantidade</t>
  </si>
  <si>
    <t>Preço</t>
  </si>
  <si>
    <t>Pagou</t>
  </si>
  <si>
    <t>Divida</t>
  </si>
  <si>
    <t>chris</t>
  </si>
  <si>
    <t>Carlene - Maira Sofia</t>
  </si>
  <si>
    <t>Qual Diana</t>
  </si>
  <si>
    <t>Neymara Marline Gomes Barros</t>
  </si>
  <si>
    <t>Sidney Gomes Cardoso</t>
  </si>
  <si>
    <t>Jaqueline Andrade Barros</t>
  </si>
  <si>
    <t>84/2015</t>
  </si>
  <si>
    <t>Ney</t>
  </si>
  <si>
    <t>Ayanne Sophia Silva Barreto de Carvalho</t>
  </si>
  <si>
    <t>Ayanne</t>
  </si>
  <si>
    <t>Danilo Lopes Barreto de Carvalho</t>
  </si>
  <si>
    <t>Jocimara Romina Silva Neves</t>
  </si>
  <si>
    <t>Valentina dos Anjos Lopes Pereira</t>
  </si>
  <si>
    <t>Valentina</t>
  </si>
  <si>
    <t>Janilton Noel Carvalho Pereira</t>
  </si>
  <si>
    <t>Magda Patricia Lopes de Pina</t>
  </si>
  <si>
    <t>sab</t>
  </si>
  <si>
    <t>Gabriel Patrick Semedo de Brito</t>
  </si>
  <si>
    <t>Gaby</t>
  </si>
  <si>
    <t>José Victor Almeida de Brito</t>
  </si>
  <si>
    <t>Deolinda Veiga Semedo</t>
  </si>
  <si>
    <t>Denir</t>
  </si>
  <si>
    <t>Jaydon da Costa Soares de Carvalho</t>
  </si>
  <si>
    <t>Jay</t>
  </si>
  <si>
    <t>Janito Soares de Carvalho</t>
  </si>
  <si>
    <t>Doris de Fátima Ramos da Costa</t>
  </si>
  <si>
    <t>Thais Sophia Vieira</t>
  </si>
  <si>
    <t>Kelvin Reis Lopes Santos</t>
  </si>
  <si>
    <t>Dilma Ramos Vieira</t>
  </si>
  <si>
    <t>Christian Maciel Monteiro Lopes</t>
  </si>
  <si>
    <t>Chistisan</t>
  </si>
  <si>
    <t>Praia Formosa</t>
  </si>
  <si>
    <t>Gilson Jorge Varela Lopes</t>
  </si>
  <si>
    <t>Kátia Milucy Fátima Monteiro</t>
  </si>
  <si>
    <t>Aula Françês</t>
  </si>
  <si>
    <t>Dionisio Sergio Semedo</t>
  </si>
  <si>
    <t>Sue Ellen Silva Brito</t>
  </si>
  <si>
    <t>Nelcyanne Adileny de Brito Lopes</t>
  </si>
  <si>
    <t>Nelcyanne</t>
  </si>
  <si>
    <t>360/2014</t>
  </si>
  <si>
    <t>Adilson Jorge da Silva Lopes</t>
  </si>
  <si>
    <t>Elexandrina Patrícia Varela de Brito</t>
  </si>
  <si>
    <t>Zélia Giovanna Rodrigues Monteiro</t>
  </si>
  <si>
    <t>Zélia</t>
  </si>
  <si>
    <t>Elisidio Lopes Monteiro</t>
  </si>
  <si>
    <t>Hélia de Rosário</t>
  </si>
  <si>
    <t>Kéggner Kedir Pires Dias</t>
  </si>
  <si>
    <t>31-02-2014</t>
  </si>
  <si>
    <t>Weslley</t>
  </si>
  <si>
    <t>Adérito Quedir Dias de Barros</t>
  </si>
  <si>
    <t>Carine Ilisa Alves Pires</t>
  </si>
  <si>
    <t>152/2014</t>
  </si>
  <si>
    <t>Elina Tavares Ferreira</t>
  </si>
  <si>
    <t>Nº Fatura</t>
  </si>
  <si>
    <t>Local de Compra</t>
  </si>
  <si>
    <t>Firma Fernando Jorge</t>
  </si>
  <si>
    <t>Faturas Mês Fevereiro 2018</t>
  </si>
  <si>
    <t>932/2018</t>
  </si>
  <si>
    <t>Jose Maria Comercial</t>
  </si>
  <si>
    <t>Data</t>
  </si>
  <si>
    <t>C2018/2833</t>
  </si>
  <si>
    <t>SUN, Lda</t>
  </si>
  <si>
    <t>Firma Cabral e Morais</t>
  </si>
  <si>
    <t>Faturas Mês Janeiro 2018</t>
  </si>
  <si>
    <t>Faturas Mês Março 2018</t>
  </si>
  <si>
    <t>Concerto de uma Janela trabalhador individual</t>
  </si>
  <si>
    <t>Livraria Diocesana</t>
  </si>
  <si>
    <t>MP Serviços</t>
  </si>
  <si>
    <t>SITA</t>
  </si>
  <si>
    <t>Manuel Gomes dos Anjos</t>
  </si>
  <si>
    <t>Enacol</t>
  </si>
  <si>
    <t>3338/2018</t>
  </si>
  <si>
    <t>Varandona</t>
  </si>
  <si>
    <t>Nini Mercado Mimosa</t>
  </si>
  <si>
    <t>Orca</t>
  </si>
  <si>
    <t>Sem Nome</t>
  </si>
  <si>
    <t>Loja Bodona</t>
  </si>
  <si>
    <t>Despesas Mensais</t>
  </si>
  <si>
    <t>0001187</t>
  </si>
  <si>
    <t>Minimercado wang</t>
  </si>
  <si>
    <t>SUN Lda</t>
  </si>
  <si>
    <t>C2018/2031</t>
  </si>
  <si>
    <t>Confeções Alves Monteiro</t>
  </si>
  <si>
    <t>59/2019</t>
  </si>
  <si>
    <t>Printer Center</t>
  </si>
  <si>
    <t>Mini Mercado Mimosa</t>
  </si>
  <si>
    <t>Táxi</t>
  </si>
  <si>
    <t>C2018/1279</t>
  </si>
  <si>
    <t>Pereira e Correia</t>
  </si>
  <si>
    <t>Firma Braz Andrade</t>
  </si>
  <si>
    <t>Josemar Comercial</t>
  </si>
  <si>
    <t>Finanças - Imposto</t>
  </si>
  <si>
    <t>000 124</t>
  </si>
  <si>
    <t>Izileno Furtado - Serviço de Pintura</t>
  </si>
  <si>
    <t>Drograria Lima</t>
  </si>
  <si>
    <t>Drogaria Lima</t>
  </si>
  <si>
    <t>Cyber Foto Djajujo</t>
  </si>
  <si>
    <t>850/2018</t>
  </si>
  <si>
    <t>Info - Tecnica Lda</t>
  </si>
  <si>
    <t>Bimex</t>
  </si>
  <si>
    <t>Gabriel Varela Gomes</t>
  </si>
  <si>
    <t>Admilson Antonio Cardoso Gomes Pires</t>
  </si>
  <si>
    <t>Silvina Correia Varela</t>
  </si>
  <si>
    <t>Disistiu</t>
  </si>
  <si>
    <t>Mérida Luana Marques Tavares Barbosa</t>
  </si>
  <si>
    <t>Luana</t>
  </si>
  <si>
    <t>549/14</t>
  </si>
  <si>
    <t>Jaime Luis Tavares Barbosa</t>
  </si>
  <si>
    <t>Djanina Betania da Costa Correia Marques</t>
  </si>
  <si>
    <t>Victor Rafael Rocha Semedo</t>
  </si>
  <si>
    <t>Victor</t>
  </si>
  <si>
    <t>146/17</t>
  </si>
  <si>
    <t>Caiada</t>
  </si>
  <si>
    <t>Natalino Lopes Vaz Semedo</t>
  </si>
  <si>
    <t>Graça Aline Barros de Pina Rocha Semedo</t>
  </si>
  <si>
    <t>Incio Jardim em 11-04-2018</t>
  </si>
  <si>
    <t xml:space="preserve">Emilya Latifa Correia Mendes de Barros </t>
  </si>
  <si>
    <t>Emily</t>
  </si>
  <si>
    <t>483/13</t>
  </si>
  <si>
    <t>Edson Arantes Rocha Gomes de Barros</t>
  </si>
  <si>
    <t>Elisângela Mendes Varela Ramos Correia</t>
  </si>
  <si>
    <t>Inicio Jardim 17-04-2018</t>
  </si>
  <si>
    <t>Adn</t>
  </si>
  <si>
    <t>Tu</t>
  </si>
  <si>
    <t>sd</t>
  </si>
  <si>
    <t>sdsd</t>
  </si>
  <si>
    <t>Fecho Conta Mensal</t>
  </si>
  <si>
    <t>Mês</t>
  </si>
  <si>
    <t>Total Criança por Sexo</t>
  </si>
  <si>
    <t>Total de Crianças por Sexo</t>
  </si>
  <si>
    <t>Total Crianças por Zonas</t>
  </si>
  <si>
    <t>Nome Zona</t>
  </si>
  <si>
    <t>Carla Daisy Santos Silva</t>
  </si>
  <si>
    <t>1 Periodo</t>
  </si>
  <si>
    <t>2 Periodo</t>
  </si>
  <si>
    <t xml:space="preserve">Almoco </t>
  </si>
  <si>
    <t xml:space="preserve">Frances </t>
  </si>
  <si>
    <t xml:space="preserve">Ingles </t>
  </si>
  <si>
    <t>Bebes</t>
  </si>
  <si>
    <t xml:space="preserve">Tabela Precos </t>
  </si>
  <si>
    <t>2500$</t>
  </si>
  <si>
    <t>1000$</t>
  </si>
  <si>
    <t>500$</t>
  </si>
  <si>
    <t xml:space="preserve">Despes Jardin </t>
  </si>
  <si>
    <t xml:space="preserve">Despesas Casa </t>
  </si>
  <si>
    <t>Fimaq</t>
  </si>
  <si>
    <t>Papel Higenico</t>
  </si>
  <si>
    <t>transporte lixo</t>
  </si>
  <si>
    <t>Comida Jardin</t>
  </si>
  <si>
    <t>Comida Casa</t>
  </si>
  <si>
    <t xml:space="preserve">agua </t>
  </si>
  <si>
    <t>copias</t>
  </si>
  <si>
    <t>Almoco</t>
  </si>
  <si>
    <t>3000$</t>
  </si>
  <si>
    <t>6000$</t>
  </si>
  <si>
    <t>1500$</t>
  </si>
  <si>
    <t>Gasto Predio</t>
  </si>
  <si>
    <t>Despeza Nezinho</t>
  </si>
  <si>
    <t>V24</t>
  </si>
  <si>
    <t>Fechadura</t>
  </si>
  <si>
    <t>DIVIDA</t>
  </si>
  <si>
    <t>PAGO</t>
  </si>
  <si>
    <t>Gilsianny Thais Martins Rodrigues</t>
  </si>
  <si>
    <t>210/2012</t>
  </si>
  <si>
    <t>Gilberto Martins de Pina</t>
  </si>
  <si>
    <t>Tânia Cristina Rodrigues Fernandes</t>
  </si>
  <si>
    <t>Matriculado</t>
  </si>
  <si>
    <t>Inicio Jardim dia ???</t>
  </si>
  <si>
    <t>Iniciou Jardim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</si>
</sst>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.00\ _€;[Red]#,##0.00\ _€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" xfId="0" applyBorder="1"/>
    <xf numFmtId="0" fontId="2" fillId="3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Protection="1">
      <protection hidden="1"/>
    </xf>
    <xf numFmtId="0" fontId="0" fillId="0" borderId="0" xfId="0" applyBorder="1"/>
    <xf numFmtId="0" fontId="4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7" fontId="3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165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/>
    <xf numFmtId="165" fontId="0" fillId="0" borderId="1" xfId="0" applyNumberFormat="1" applyFont="1" applyBorder="1"/>
    <xf numFmtId="164" fontId="5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/>
    <xf numFmtId="0" fontId="0" fillId="0" borderId="2" xfId="0" applyFont="1" applyBorder="1" applyAlignment="1"/>
    <xf numFmtId="0" fontId="0" fillId="0" borderId="2" xfId="0" applyFont="1" applyBorder="1" applyAlignment="1">
      <alignment horizontal="left"/>
    </xf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/>
    <xf numFmtId="0" fontId="12" fillId="0" borderId="1" xfId="0" applyFont="1" applyBorder="1"/>
    <xf numFmtId="165" fontId="12" fillId="0" borderId="1" xfId="0" applyNumberFormat="1" applyFont="1" applyBorder="1" applyAlignment="1"/>
    <xf numFmtId="165" fontId="12" fillId="0" borderId="1" xfId="0" applyNumberFormat="1" applyFont="1" applyBorder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7" fillId="3" borderId="1" xfId="0" applyNumberFormat="1" applyFont="1" applyFill="1" applyBorder="1" applyAlignment="1">
      <alignment horizontal="center"/>
    </xf>
    <xf numFmtId="165" fontId="13" fillId="0" borderId="1" xfId="0" applyNumberFormat="1" applyFont="1" applyBorder="1" applyAlignment="1"/>
    <xf numFmtId="165" fontId="13" fillId="0" borderId="1" xfId="0" applyNumberFormat="1" applyFont="1" applyBorder="1" applyAlignment="1">
      <alignment horizontal="center"/>
    </xf>
    <xf numFmtId="0" fontId="18" fillId="0" borderId="0" xfId="0" applyFont="1"/>
    <xf numFmtId="0" fontId="4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center"/>
    </xf>
    <xf numFmtId="0" fontId="4" fillId="3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3" fillId="3" borderId="1" xfId="0" applyFont="1" applyFill="1" applyBorder="1"/>
    <xf numFmtId="14" fontId="13" fillId="3" borderId="1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12" fillId="0" borderId="1" xfId="0" applyFont="1" applyBorder="1" applyAlignment="1">
      <alignment horizontal="center"/>
    </xf>
    <xf numFmtId="0" fontId="15" fillId="3" borderId="1" xfId="0" applyFont="1" applyFill="1" applyBorder="1"/>
    <xf numFmtId="0" fontId="16" fillId="0" borderId="1" xfId="0" applyFont="1" applyBorder="1"/>
    <xf numFmtId="0" fontId="15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17" fillId="9" borderId="1" xfId="0" applyFont="1" applyFill="1" applyBorder="1"/>
    <xf numFmtId="164" fontId="17" fillId="9" borderId="1" xfId="0" applyNumberFormat="1" applyFont="1" applyFill="1" applyBorder="1" applyAlignment="1">
      <alignment horizontal="center"/>
    </xf>
    <xf numFmtId="0" fontId="18" fillId="9" borderId="0" xfId="0" applyFont="1" applyFill="1"/>
    <xf numFmtId="0" fontId="15" fillId="9" borderId="1" xfId="0" applyFont="1" applyFill="1" applyBorder="1"/>
    <xf numFmtId="164" fontId="15" fillId="9" borderId="1" xfId="0" applyNumberFormat="1" applyFont="1" applyFill="1" applyBorder="1" applyAlignment="1">
      <alignment horizontal="center"/>
    </xf>
    <xf numFmtId="0" fontId="16" fillId="9" borderId="0" xfId="0" applyFont="1" applyFill="1"/>
    <xf numFmtId="0" fontId="2" fillId="9" borderId="1" xfId="0" applyFont="1" applyFill="1" applyBorder="1"/>
    <xf numFmtId="164" fontId="2" fillId="9" borderId="1" xfId="0" applyNumberFormat="1" applyFont="1" applyFill="1" applyBorder="1" applyAlignment="1">
      <alignment horizontal="center"/>
    </xf>
    <xf numFmtId="0" fontId="12" fillId="9" borderId="0" xfId="0" applyFont="1" applyFill="1"/>
    <xf numFmtId="0" fontId="19" fillId="2" borderId="1" xfId="0" applyFont="1" applyFill="1" applyBorder="1" applyAlignment="1">
      <alignment horizontal="center"/>
    </xf>
    <xf numFmtId="17" fontId="13" fillId="0" borderId="1" xfId="0" applyNumberFormat="1" applyFont="1" applyBorder="1"/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left"/>
    </xf>
    <xf numFmtId="0" fontId="18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9" borderId="0" xfId="0" applyFont="1" applyFill="1"/>
    <xf numFmtId="0" fontId="4" fillId="0" borderId="0" xfId="0" applyFont="1" applyAlignment="1">
      <alignment horizontal="center"/>
    </xf>
    <xf numFmtId="0" fontId="23" fillId="0" borderId="1" xfId="0" applyFont="1" applyBorder="1"/>
    <xf numFmtId="164" fontId="2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/>
    </xf>
    <xf numFmtId="14" fontId="4" fillId="0" borderId="1" xfId="0" applyNumberFormat="1" applyFont="1" applyBorder="1"/>
    <xf numFmtId="0" fontId="4" fillId="0" borderId="2" xfId="0" applyFont="1" applyBorder="1"/>
    <xf numFmtId="14" fontId="18" fillId="0" borderId="1" xfId="0" applyNumberFormat="1" applyFont="1" applyBorder="1"/>
    <xf numFmtId="164" fontId="4" fillId="0" borderId="1" xfId="0" applyNumberFormat="1" applyFont="1" applyBorder="1"/>
    <xf numFmtId="49" fontId="2" fillId="3" borderId="2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18" fillId="0" borderId="0" xfId="0" applyFont="1" applyBorder="1"/>
    <xf numFmtId="0" fontId="4" fillId="0" borderId="1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2" borderId="0" xfId="0" applyFill="1"/>
    <xf numFmtId="0" fontId="0" fillId="12" borderId="1" xfId="0" applyFont="1" applyFill="1" applyBorder="1"/>
    <xf numFmtId="0" fontId="4" fillId="0" borderId="1" xfId="0" applyFont="1" applyBorder="1" applyAlignment="1" applyProtection="1">
      <alignment horizontal="center"/>
      <protection locked="0" hidden="1"/>
    </xf>
    <xf numFmtId="0" fontId="0" fillId="0" borderId="1" xfId="0" applyFont="1" applyBorder="1" applyProtection="1">
      <protection locked="0" hidden="1"/>
    </xf>
    <xf numFmtId="0" fontId="4" fillId="0" borderId="1" xfId="0" applyFont="1" applyBorder="1" applyProtection="1">
      <protection locked="0" hidden="1"/>
    </xf>
    <xf numFmtId="0" fontId="0" fillId="12" borderId="1" xfId="0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164" fontId="17" fillId="13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0" fontId="2" fillId="13" borderId="1" xfId="0" applyFont="1" applyFill="1" applyBorder="1"/>
    <xf numFmtId="0" fontId="0" fillId="13" borderId="1" xfId="0" applyFont="1" applyFill="1" applyBorder="1"/>
    <xf numFmtId="164" fontId="17" fillId="14" borderId="1" xfId="0" applyNumberFormat="1" applyFont="1" applyFill="1" applyBorder="1" applyAlignment="1">
      <alignment horizontal="center"/>
    </xf>
    <xf numFmtId="0" fontId="13" fillId="13" borderId="1" xfId="0" applyFont="1" applyFill="1" applyBorder="1"/>
    <xf numFmtId="0" fontId="2" fillId="15" borderId="1" xfId="0" applyFont="1" applyFill="1" applyBorder="1"/>
    <xf numFmtId="0" fontId="0" fillId="9" borderId="1" xfId="0" applyFont="1" applyFill="1" applyBorder="1"/>
    <xf numFmtId="0" fontId="13" fillId="9" borderId="1" xfId="0" applyFont="1" applyFill="1" applyBorder="1"/>
    <xf numFmtId="0" fontId="2" fillId="0" borderId="0" xfId="0" applyFont="1"/>
    <xf numFmtId="0" fontId="5" fillId="0" borderId="0" xfId="0" applyFont="1"/>
    <xf numFmtId="0" fontId="7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2" fillId="3" borderId="1" xfId="0" applyFont="1" applyFill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3" borderId="4" xfId="0" applyNumberFormat="1" applyFont="1" applyFill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" fillId="13" borderId="1" xfId="0" applyFont="1" applyFill="1" applyBorder="1" applyAlignment="1">
      <alignment horizontal="center"/>
    </xf>
    <xf numFmtId="165" fontId="0" fillId="13" borderId="1" xfId="0" applyNumberFormat="1" applyFont="1" applyFill="1" applyBorder="1" applyAlignment="1">
      <alignment horizontal="center"/>
    </xf>
    <xf numFmtId="165" fontId="0" fillId="13" borderId="1" xfId="0" applyNumberFormat="1" applyFont="1" applyFill="1" applyBorder="1" applyAlignment="1"/>
    <xf numFmtId="0" fontId="4" fillId="13" borderId="0" xfId="0" applyFont="1" applyFill="1"/>
    <xf numFmtId="165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13" fillId="3" borderId="1" xfId="0" applyNumberFormat="1" applyFont="1" applyFill="1" applyBorder="1" applyAlignment="1"/>
    <xf numFmtId="165" fontId="13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5" fontId="12" fillId="3" borderId="1" xfId="0" applyNumberFormat="1" applyFont="1" applyFill="1" applyBorder="1" applyAlignment="1"/>
    <xf numFmtId="165" fontId="12" fillId="3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4" fillId="3" borderId="1" xfId="0" applyFont="1" applyFill="1" applyBorder="1"/>
    <xf numFmtId="0" fontId="18" fillId="3" borderId="1" xfId="0" applyFont="1" applyFill="1" applyBorder="1"/>
    <xf numFmtId="0" fontId="16" fillId="3" borderId="1" xfId="0" applyFont="1" applyFill="1" applyBorder="1"/>
    <xf numFmtId="0" fontId="29" fillId="0" borderId="0" xfId="0" applyFont="1"/>
    <xf numFmtId="0" fontId="12" fillId="0" borderId="0" xfId="0" applyFont="1"/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6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4" fontId="15" fillId="3" borderId="2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4" fontId="15" fillId="3" borderId="4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center"/>
      <protection locked="0" hidden="1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Graficos!$A$4</c:f>
              <c:strCache>
                <c:ptCount val="1"/>
                <c:pt idx="0">
                  <c:v>Saldo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</c:spPr>
          <c:invertIfNegative val="0"/>
          <c:cat>
            <c:strRef>
              <c:f>Graficos!$B$3:$M$3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Graficos!$B$4:$M$4</c:f>
              <c:numCache>
                <c:formatCode>#,##0.00;[Red]#,##0.00</c:formatCode>
                <c:ptCount val="12"/>
                <c:pt idx="0">
                  <c:v>45320</c:v>
                </c:pt>
                <c:pt idx="1">
                  <c:v>178610</c:v>
                </c:pt>
                <c:pt idx="2">
                  <c:v>205135</c:v>
                </c:pt>
                <c:pt idx="3">
                  <c:v>203128</c:v>
                </c:pt>
                <c:pt idx="4">
                  <c:v>-489</c:v>
                </c:pt>
                <c:pt idx="5">
                  <c:v>103894</c:v>
                </c:pt>
                <c:pt idx="6">
                  <c:v>30807</c:v>
                </c:pt>
                <c:pt idx="7">
                  <c:v>264329</c:v>
                </c:pt>
                <c:pt idx="8">
                  <c:v>36500</c:v>
                </c:pt>
                <c:pt idx="9">
                  <c:v>2000</c:v>
                </c:pt>
                <c:pt idx="10">
                  <c:v>-500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1392"/>
        <c:axId val="75532928"/>
      </c:barChart>
      <c:catAx>
        <c:axId val="755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532928"/>
        <c:crosses val="autoZero"/>
        <c:auto val="1"/>
        <c:lblAlgn val="ctr"/>
        <c:lblOffset val="100"/>
        <c:noMultiLvlLbl val="0"/>
      </c:catAx>
      <c:valAx>
        <c:axId val="75532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7553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Graficos!$P$3:$P$4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Graficos!$Q$3:$Q$4</c:f>
              <c:numCache>
                <c:formatCode>General</c:formatCode>
                <c:ptCount val="2"/>
                <c:pt idx="0">
                  <c:v>82</c:v>
                </c:pt>
                <c:pt idx="1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Graficos!$A$35:$A$68</c:f>
              <c:strCache>
                <c:ptCount val="34"/>
                <c:pt idx="0">
                  <c:v>Nome Zona</c:v>
                </c:pt>
                <c:pt idx="1">
                  <c:v>AChada Grande Frente</c:v>
                </c:pt>
                <c:pt idx="2">
                  <c:v>Achada Grande Tráz</c:v>
                </c:pt>
                <c:pt idx="3">
                  <c:v>Achada Mato</c:v>
                </c:pt>
                <c:pt idx="4">
                  <c:v>Achada Santo António</c:v>
                </c:pt>
                <c:pt idx="5">
                  <c:v>Achadina Baixo</c:v>
                </c:pt>
                <c:pt idx="6">
                  <c:v>Achadina Cima</c:v>
                </c:pt>
                <c:pt idx="7">
                  <c:v>Achadinha</c:v>
                </c:pt>
                <c:pt idx="8">
                  <c:v>Bairro</c:v>
                </c:pt>
                <c:pt idx="9">
                  <c:v>Calabaceira</c:v>
                </c:pt>
                <c:pt idx="10">
                  <c:v>Calheta</c:v>
                </c:pt>
                <c:pt idx="11">
                  <c:v>Castelao</c:v>
                </c:pt>
                <c:pt idx="12">
                  <c:v>Coqueiro</c:v>
                </c:pt>
                <c:pt idx="13">
                  <c:v>Eugénio Lima</c:v>
                </c:pt>
                <c:pt idx="14">
                  <c:v>Fazenda</c:v>
                </c:pt>
                <c:pt idx="15">
                  <c:v>Jamaica</c:v>
                </c:pt>
                <c:pt idx="16">
                  <c:v>Lavadouro</c:v>
                </c:pt>
                <c:pt idx="17">
                  <c:v>Lem Cachorro</c:v>
                </c:pt>
                <c:pt idx="18">
                  <c:v>Lem Ferreira</c:v>
                </c:pt>
                <c:pt idx="19">
                  <c:v>Moinho</c:v>
                </c:pt>
                <c:pt idx="20">
                  <c:v>Palmarejo</c:v>
                </c:pt>
                <c:pt idx="21">
                  <c:v>Palmarejo Grande</c:v>
                </c:pt>
                <c:pt idx="22">
                  <c:v>Pensamento</c:v>
                </c:pt>
                <c:pt idx="23">
                  <c:v>Plateau</c:v>
                </c:pt>
                <c:pt idx="24">
                  <c:v>Ponta de Agua</c:v>
                </c:pt>
                <c:pt idx="25">
                  <c:v>Puiol</c:v>
                </c:pt>
                <c:pt idx="26">
                  <c:v>Safende</c:v>
                </c:pt>
                <c:pt idx="27">
                  <c:v>São Filipe</c:v>
                </c:pt>
                <c:pt idx="28">
                  <c:v>São Francisco</c:v>
                </c:pt>
                <c:pt idx="29">
                  <c:v>Terra Branca</c:v>
                </c:pt>
                <c:pt idx="30">
                  <c:v>Várzea</c:v>
                </c:pt>
                <c:pt idx="31">
                  <c:v>Vila Nova</c:v>
                </c:pt>
                <c:pt idx="32">
                  <c:v>Praia Formosa</c:v>
                </c:pt>
                <c:pt idx="33">
                  <c:v>Caiada</c:v>
                </c:pt>
              </c:strCache>
            </c:strRef>
          </c:cat>
          <c:val>
            <c:numRef>
              <c:f>Graficos!$B$35:$B$68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33</c:v>
                </c:pt>
                <c:pt idx="14">
                  <c:v>5</c:v>
                </c:pt>
                <c:pt idx="15">
                  <c:v>1</c:v>
                </c:pt>
                <c:pt idx="16">
                  <c:v>10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6</c:v>
                </c:pt>
                <c:pt idx="24">
                  <c:v>17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43360"/>
        <c:axId val="82544896"/>
      </c:barChart>
      <c:catAx>
        <c:axId val="825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544896"/>
        <c:crosses val="autoZero"/>
        <c:auto val="1"/>
        <c:lblAlgn val="ctr"/>
        <c:lblOffset val="100"/>
        <c:noMultiLvlLbl val="0"/>
      </c:catAx>
      <c:valAx>
        <c:axId val="825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276224</xdr:colOff>
      <xdr:row>3</xdr:row>
      <xdr:rowOff>19050</xdr:rowOff>
    </xdr:from>
    <xdr:to>
      <xdr:col>3</xdr:col>
      <xdr:colOff>570939</xdr:colOff>
      <xdr:row>12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459" y="590550"/>
          <a:ext cx="1919568" cy="1771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276224</xdr:colOff>
      <xdr:row>3</xdr:row>
      <xdr:rowOff>19050</xdr:rowOff>
    </xdr:from>
    <xdr:to>
      <xdr:col>2</xdr:col>
      <xdr:colOff>2195792</xdr:colOff>
      <xdr:row>12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4" y="590550"/>
          <a:ext cx="1914525" cy="1771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5</xdr:row>
      <xdr:rowOff>166686</xdr:rowOff>
    </xdr:from>
    <xdr:to>
      <xdr:col>12</xdr:col>
      <xdr:colOff>523874</xdr:colOff>
      <xdr:row>28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8</xdr:row>
      <xdr:rowOff>14287</xdr:rowOff>
    </xdr:from>
    <xdr:to>
      <xdr:col>22</xdr:col>
      <xdr:colOff>295275</xdr:colOff>
      <xdr:row>22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34</xdr:row>
      <xdr:rowOff>28575</xdr:rowOff>
    </xdr:from>
    <xdr:to>
      <xdr:col>13</xdr:col>
      <xdr:colOff>485775</xdr:colOff>
      <xdr:row>67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95250"/>
          <a:ext cx="1914525" cy="1771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95250</xdr:rowOff>
    </xdr:from>
    <xdr:to>
      <xdr:col>1</xdr:col>
      <xdr:colOff>2085974</xdr:colOff>
      <xdr:row>9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95250"/>
          <a:ext cx="1914525" cy="177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rgb="FF0070C0"/>
  </sheetPr>
  <dimension ref="C4:Z51"/>
  <sheetViews>
    <sheetView showGridLines="0" topLeftCell="A16" zoomScale="85" zoomScaleNormal="85" workbookViewId="0">
      <selection activeCell="J51" sqref="J51"/>
    </sheetView>
  </sheetViews>
  <sheetFormatPr defaultRowHeight="15" x14ac:dyDescent="0.25"/>
  <cols>
    <col min="3" max="3" width="24.28515625" bestFit="1" customWidth="1"/>
    <col min="4" max="4" width="15.7109375" customWidth="1"/>
    <col min="5" max="5" width="18.85546875" customWidth="1"/>
    <col min="6" max="6" width="16.5703125" customWidth="1"/>
    <col min="7" max="7" width="20" customWidth="1"/>
    <col min="8" max="8" width="16.85546875" customWidth="1"/>
    <col min="9" max="9" width="13.5703125" customWidth="1"/>
    <col min="10" max="10" width="15.28515625" customWidth="1"/>
    <col min="11" max="11" width="19.85546875" customWidth="1"/>
    <col min="12" max="12" width="17.5703125" customWidth="1"/>
    <col min="13" max="14" width="18.28515625" customWidth="1"/>
    <col min="15" max="15" width="23.140625" customWidth="1"/>
  </cols>
  <sheetData>
    <row r="4" spans="3:8" x14ac:dyDescent="0.25">
      <c r="C4" s="203"/>
      <c r="D4" s="203"/>
    </row>
    <row r="5" spans="3:8" x14ac:dyDescent="0.25">
      <c r="C5" s="203"/>
      <c r="D5" s="203"/>
    </row>
    <row r="6" spans="3:8" x14ac:dyDescent="0.25">
      <c r="C6" s="203"/>
      <c r="D6" s="203"/>
    </row>
    <row r="7" spans="3:8" x14ac:dyDescent="0.25">
      <c r="C7" s="203"/>
      <c r="D7" s="203"/>
    </row>
    <row r="8" spans="3:8" x14ac:dyDescent="0.25">
      <c r="C8" s="203"/>
      <c r="D8" s="203"/>
    </row>
    <row r="9" spans="3:8" x14ac:dyDescent="0.25">
      <c r="C9" s="203"/>
      <c r="D9" s="203"/>
    </row>
    <row r="10" spans="3:8" x14ac:dyDescent="0.25">
      <c r="C10" s="203"/>
      <c r="D10" s="203"/>
    </row>
    <row r="11" spans="3:8" x14ac:dyDescent="0.25">
      <c r="C11" s="203"/>
      <c r="D11" s="203"/>
    </row>
    <row r="12" spans="3:8" x14ac:dyDescent="0.25">
      <c r="C12" s="203"/>
      <c r="D12" s="203"/>
    </row>
    <row r="13" spans="3:8" x14ac:dyDescent="0.25">
      <c r="C13" s="203"/>
      <c r="D13" s="203"/>
    </row>
    <row r="14" spans="3:8" x14ac:dyDescent="0.25">
      <c r="C14" s="204" t="s">
        <v>8</v>
      </c>
      <c r="D14" s="204"/>
      <c r="E14" s="204"/>
      <c r="F14" s="204"/>
      <c r="G14" s="204"/>
      <c r="H14" s="13"/>
    </row>
    <row r="15" spans="3:8" x14ac:dyDescent="0.25">
      <c r="C15" s="204"/>
      <c r="D15" s="204"/>
      <c r="E15" s="204"/>
      <c r="F15" s="204"/>
      <c r="G15" s="204"/>
      <c r="H15" s="13"/>
    </row>
    <row r="18" spans="3:26" ht="15" customHeight="1" x14ac:dyDescent="0.25">
      <c r="C18" s="188" t="s">
        <v>14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90"/>
    </row>
    <row r="19" spans="3:26" ht="15" customHeight="1" x14ac:dyDescent="0.25">
      <c r="C19" s="191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3"/>
    </row>
    <row r="20" spans="3:26" ht="18.75" x14ac:dyDescent="0.3">
      <c r="C20" s="12"/>
      <c r="D20" s="200" t="s">
        <v>19</v>
      </c>
      <c r="E20" s="201"/>
      <c r="F20" s="201"/>
      <c r="G20" s="201"/>
      <c r="H20" s="200" t="s">
        <v>20</v>
      </c>
      <c r="I20" s="201"/>
      <c r="J20" s="201"/>
      <c r="K20" s="201"/>
      <c r="L20" s="201"/>
      <c r="M20" s="202"/>
      <c r="N20" s="1"/>
      <c r="O20" s="1"/>
    </row>
    <row r="21" spans="3:26" ht="18.75" x14ac:dyDescent="0.3">
      <c r="C21" s="11" t="s">
        <v>29</v>
      </c>
      <c r="D21" s="51" t="s">
        <v>17</v>
      </c>
      <c r="E21" s="51" t="s">
        <v>18</v>
      </c>
      <c r="F21" s="51" t="s">
        <v>21</v>
      </c>
      <c r="G21" s="51" t="s">
        <v>22</v>
      </c>
      <c r="H21" s="51" t="s">
        <v>23</v>
      </c>
      <c r="I21" s="51" t="s">
        <v>24</v>
      </c>
      <c r="J21" s="51" t="s">
        <v>25</v>
      </c>
      <c r="K21" s="51" t="s">
        <v>26</v>
      </c>
      <c r="L21" s="51" t="s">
        <v>27</v>
      </c>
      <c r="M21" s="51" t="s">
        <v>28</v>
      </c>
      <c r="N21" s="51" t="s">
        <v>65</v>
      </c>
      <c r="O21" s="51" t="s">
        <v>16</v>
      </c>
    </row>
    <row r="22" spans="3:26" ht="18.75" x14ac:dyDescent="0.3">
      <c r="C22" s="11" t="s">
        <v>30</v>
      </c>
      <c r="D22" s="43">
        <f>SUM(Ficha_Registo!M16:'Ficha_Registo'!M114)</f>
        <v>19800</v>
      </c>
      <c r="E22" s="43" t="s">
        <v>66</v>
      </c>
      <c r="F22" s="43" t="s">
        <v>66</v>
      </c>
      <c r="G22" s="43" t="s">
        <v>66</v>
      </c>
      <c r="H22" s="43" t="s">
        <v>66</v>
      </c>
      <c r="I22" s="43" t="s">
        <v>66</v>
      </c>
      <c r="J22" s="43" t="s">
        <v>66</v>
      </c>
      <c r="K22" s="43" t="s">
        <v>66</v>
      </c>
      <c r="L22" s="43" t="s">
        <v>66</v>
      </c>
      <c r="M22" s="43" t="s">
        <v>66</v>
      </c>
      <c r="N22" s="43" t="s">
        <v>66</v>
      </c>
      <c r="O22" s="43" t="s">
        <v>66</v>
      </c>
      <c r="P22" s="6"/>
      <c r="Q22" s="14"/>
      <c r="R22" s="7"/>
      <c r="S22" s="7"/>
      <c r="T22" s="7"/>
      <c r="U22" s="7"/>
      <c r="V22" s="7"/>
      <c r="W22" s="7"/>
      <c r="X22" s="7"/>
      <c r="Y22" s="7"/>
      <c r="Z22" s="7"/>
    </row>
    <row r="23" spans="3:26" ht="18.75" x14ac:dyDescent="0.3">
      <c r="C23" s="11" t="s">
        <v>557</v>
      </c>
      <c r="D23" s="43">
        <f>SUM(Salas!D52,Salas!D155,Salas!D102,Salas!D192,Salas!D236)</f>
        <v>277020</v>
      </c>
      <c r="E23" s="43">
        <f>SUM(Salas!E52,Salas!E155,Salas!E102,Salas!E192,Salas!E236)</f>
        <v>404900</v>
      </c>
      <c r="F23" s="43">
        <f>SUM(Salas!F52,Salas!F155,Salas!F102,Salas!F192,Salas!F236)</f>
        <v>425090</v>
      </c>
      <c r="G23" s="43">
        <f>SUM(Salas!G52,Salas!G155,Salas!G102,Salas!G192,Salas!G236)</f>
        <v>419000</v>
      </c>
      <c r="H23" s="43">
        <f>SUM(Salas!H52,Salas!H155,Salas!H102,Salas!H192,Salas!H236)</f>
        <v>406250</v>
      </c>
      <c r="I23" s="43">
        <f>SUM(Salas!I52,Salas!I155,Salas!I102,Salas!I192,Salas!I236)</f>
        <v>396000</v>
      </c>
      <c r="J23" s="43">
        <f>SUM(Salas!J52,Salas!J155,Salas!J102,Salas!J192,Salas!J236)</f>
        <v>348500</v>
      </c>
      <c r="K23" s="43">
        <f>SUM(Salas!K52,Salas!K155,Salas!K102,Salas!K192,Salas!K236)</f>
        <v>240829</v>
      </c>
      <c r="L23" s="43">
        <f>SUM(Salas!L52,Salas!L155,Salas!L102,Salas!L192,Salas!L236)</f>
        <v>33500</v>
      </c>
      <c r="M23" s="43">
        <f>SUM(Salas!M52,Salas!M155,Salas!M102,Salas!M192,Salas!M236)</f>
        <v>2500</v>
      </c>
      <c r="N23" s="43">
        <f>SUM(Salas!N52,Salas!N155,Salas!N102,Salas!N192,Salas!N236)</f>
        <v>2500</v>
      </c>
      <c r="O23" s="43">
        <f>SUM(Salas!O52,Salas!O155,Salas!O102,Salas!O192,Salas!O236)</f>
        <v>0</v>
      </c>
      <c r="P23" s="6"/>
      <c r="Q23" s="14"/>
      <c r="R23" s="8"/>
      <c r="S23" s="8"/>
      <c r="T23" s="8"/>
      <c r="U23" s="8"/>
      <c r="V23" s="8"/>
      <c r="W23" s="8"/>
      <c r="X23" s="8"/>
      <c r="Y23" s="8"/>
      <c r="Z23" s="8"/>
    </row>
    <row r="24" spans="3:26" ht="18.75" x14ac:dyDescent="0.3">
      <c r="C24" s="11" t="s">
        <v>485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52"/>
      <c r="O24" s="52"/>
      <c r="P24" s="6"/>
      <c r="Q24" s="14"/>
      <c r="R24" s="8"/>
      <c r="S24" s="8"/>
      <c r="T24" s="8"/>
      <c r="U24" s="8"/>
      <c r="V24" s="8"/>
      <c r="W24" s="8"/>
      <c r="X24" s="8"/>
      <c r="Y24" s="8"/>
      <c r="Z24" s="8"/>
    </row>
    <row r="25" spans="3:26" ht="18.75" x14ac:dyDescent="0.3">
      <c r="C25" s="11" t="s">
        <v>558</v>
      </c>
      <c r="D25" s="31">
        <f>SUM(Almoço!D76)</f>
        <v>36500</v>
      </c>
      <c r="E25" s="31">
        <f>SUM(Almoço!E76)</f>
        <v>42000</v>
      </c>
      <c r="F25" s="31">
        <f>SUM(Almoço!F76)</f>
        <v>48550</v>
      </c>
      <c r="G25" s="31">
        <f>SUM(Almoço!G76)</f>
        <v>43500</v>
      </c>
      <c r="H25" s="31">
        <f>SUM(Almoço!H76)</f>
        <v>35100</v>
      </c>
      <c r="I25" s="31">
        <f>SUM(Almoço!I76)</f>
        <v>32500</v>
      </c>
      <c r="J25" s="31">
        <f>SUM(Almoço!J76)</f>
        <v>27000</v>
      </c>
      <c r="K25" s="31">
        <f>SUM(Almoço!K76)</f>
        <v>14000</v>
      </c>
      <c r="L25" s="31">
        <f>SUM(Almoço!L76)</f>
        <v>3000</v>
      </c>
      <c r="M25" s="31">
        <f>SUM(Almoço!M76)</f>
        <v>1500</v>
      </c>
      <c r="N25" s="31">
        <f>SUM(Almoço!N76)</f>
        <v>0</v>
      </c>
      <c r="O25" s="31">
        <f>SUM(Almoço!O76)</f>
        <v>0</v>
      </c>
      <c r="P25" s="6"/>
      <c r="Q25" s="14"/>
      <c r="R25" s="8"/>
      <c r="S25" s="8"/>
      <c r="T25" s="8"/>
      <c r="U25" s="8"/>
      <c r="V25" s="8"/>
      <c r="W25" s="8"/>
      <c r="X25" s="8"/>
      <c r="Y25" s="8"/>
      <c r="Z25" s="8"/>
    </row>
    <row r="26" spans="3:26" ht="18.75" x14ac:dyDescent="0.3">
      <c r="C26" s="11" t="s">
        <v>559</v>
      </c>
      <c r="D26" s="31">
        <f>SUM(Inglês!D89)</f>
        <v>0</v>
      </c>
      <c r="E26" s="31">
        <f>SUM(Inglês!E89)</f>
        <v>24000</v>
      </c>
      <c r="F26" s="31">
        <f>SUM(Inglês!F89)</f>
        <v>25500</v>
      </c>
      <c r="G26" s="31">
        <f>SUM(Inglês!G89)</f>
        <v>23000</v>
      </c>
      <c r="H26" s="31">
        <f>SUM(Inglês!H89)</f>
        <v>25000</v>
      </c>
      <c r="I26" s="31">
        <f>SUM(Inglês!I89)</f>
        <v>23000</v>
      </c>
      <c r="J26" s="31">
        <f>SUM(Inglês!J89)</f>
        <v>16000</v>
      </c>
      <c r="K26" s="31">
        <f>SUM(Inglês!K89)</f>
        <v>11500</v>
      </c>
      <c r="L26" s="31">
        <f>SUM(Inglês!L89)</f>
        <v>2500</v>
      </c>
      <c r="M26" s="31">
        <f>SUM(Inglês!M89)</f>
        <v>500</v>
      </c>
      <c r="N26" s="31">
        <f>SUM(Inglês!N89)</f>
        <v>500</v>
      </c>
      <c r="O26" s="31">
        <f>SUM(Inglês!O89)</f>
        <v>0</v>
      </c>
      <c r="P26" s="6"/>
      <c r="Q26" s="14"/>
      <c r="R26" s="7"/>
      <c r="S26" s="7"/>
      <c r="T26" s="7"/>
      <c r="U26" s="7"/>
      <c r="V26" s="7"/>
      <c r="W26" s="7"/>
      <c r="X26" s="7"/>
      <c r="Y26" s="7"/>
      <c r="Z26" s="7"/>
    </row>
    <row r="27" spans="3:26" ht="18.75" x14ac:dyDescent="0.3">
      <c r="C27" s="11" t="s">
        <v>606</v>
      </c>
      <c r="D27" s="31">
        <f>SUM(Francês!D42)</f>
        <v>0</v>
      </c>
      <c r="E27" s="31">
        <f>SUM(Francês!E42)</f>
        <v>6000</v>
      </c>
      <c r="F27" s="31">
        <f>SUM(Francês!F42)</f>
        <v>6000</v>
      </c>
      <c r="G27" s="31">
        <f>SUM(Francês!G42)</f>
        <v>5500</v>
      </c>
      <c r="H27" s="31">
        <f>SUM(Francês!H42)</f>
        <v>6000</v>
      </c>
      <c r="I27" s="31">
        <f>SUM(Francês!I42)</f>
        <v>4000</v>
      </c>
      <c r="J27" s="31">
        <f>SUM(Francês!J42)</f>
        <v>4500</v>
      </c>
      <c r="K27" s="31">
        <f>SUM(Francês!K42)</f>
        <v>2000</v>
      </c>
      <c r="L27" s="31">
        <f>SUM(Francês!L42)</f>
        <v>1500</v>
      </c>
      <c r="M27" s="31">
        <f>SUM(Francês!M42)</f>
        <v>1500</v>
      </c>
      <c r="N27" s="31">
        <f>SUM(Francês!N42)</f>
        <v>500</v>
      </c>
      <c r="O27" s="31">
        <f>SUM(Francês!O42)</f>
        <v>0</v>
      </c>
      <c r="P27" s="6"/>
      <c r="Q27" s="14"/>
      <c r="R27" s="7"/>
      <c r="S27" s="7"/>
      <c r="T27" s="7"/>
      <c r="U27" s="7"/>
      <c r="V27" s="7"/>
      <c r="W27" s="7"/>
      <c r="X27" s="7"/>
      <c r="Y27" s="7"/>
      <c r="Z27" s="7"/>
    </row>
    <row r="28" spans="3:26" ht="18.75" x14ac:dyDescent="0.3">
      <c r="C28" s="1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1"/>
      <c r="O28" s="1"/>
      <c r="P28" s="6"/>
      <c r="Q28" s="14"/>
      <c r="R28" s="7"/>
      <c r="S28" s="7"/>
      <c r="T28" s="7"/>
      <c r="U28" s="7"/>
      <c r="V28" s="7"/>
      <c r="W28" s="7"/>
      <c r="X28" s="7"/>
      <c r="Y28" s="7"/>
      <c r="Z28" s="7"/>
    </row>
    <row r="29" spans="3:26" ht="18.75" x14ac:dyDescent="0.3">
      <c r="C29" s="1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1"/>
      <c r="O29" s="1"/>
      <c r="P29" s="6"/>
      <c r="Q29" s="14"/>
      <c r="R29" s="7"/>
      <c r="S29" s="7"/>
      <c r="T29" s="7"/>
      <c r="U29" s="7"/>
      <c r="V29" s="7"/>
      <c r="W29" s="7"/>
      <c r="X29" s="7"/>
      <c r="Y29" s="7"/>
      <c r="Z29" s="7"/>
    </row>
    <row r="30" spans="3:26" ht="18.75" x14ac:dyDescent="0.3">
      <c r="C30" s="1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1"/>
      <c r="O30" s="1"/>
      <c r="P30" s="6"/>
      <c r="Q30" s="14"/>
      <c r="R30" s="7"/>
      <c r="S30" s="7"/>
      <c r="T30" s="7"/>
      <c r="U30" s="7"/>
      <c r="V30" s="7"/>
      <c r="W30" s="7"/>
      <c r="X30" s="7"/>
      <c r="Y30" s="7"/>
      <c r="Z30" s="7"/>
    </row>
    <row r="31" spans="3:26" ht="18.75" x14ac:dyDescent="0.3">
      <c r="C31" s="11" t="s">
        <v>555</v>
      </c>
      <c r="D31" s="31">
        <f>SUM(D22:D30)</f>
        <v>333320</v>
      </c>
      <c r="E31" s="31">
        <f>SUM(E22:E30)</f>
        <v>476900</v>
      </c>
      <c r="F31" s="31">
        <f t="shared" ref="F31:O31" si="0">SUM(F22:F30)</f>
        <v>505140</v>
      </c>
      <c r="G31" s="31">
        <f t="shared" si="0"/>
        <v>491000</v>
      </c>
      <c r="H31" s="31">
        <f t="shared" si="0"/>
        <v>472350</v>
      </c>
      <c r="I31" s="31">
        <f t="shared" si="0"/>
        <v>455500</v>
      </c>
      <c r="J31" s="31">
        <f t="shared" si="0"/>
        <v>396000</v>
      </c>
      <c r="K31" s="31">
        <f t="shared" si="0"/>
        <v>268329</v>
      </c>
      <c r="L31" s="31">
        <f t="shared" si="0"/>
        <v>40500</v>
      </c>
      <c r="M31" s="31">
        <f t="shared" si="0"/>
        <v>6000</v>
      </c>
      <c r="N31" s="31">
        <f t="shared" si="0"/>
        <v>3500</v>
      </c>
      <c r="O31" s="31">
        <f t="shared" si="0"/>
        <v>0</v>
      </c>
      <c r="P31" s="6"/>
      <c r="Q31" s="14"/>
      <c r="R31" s="7"/>
      <c r="S31" s="7"/>
      <c r="T31" s="7"/>
      <c r="U31" s="7"/>
      <c r="V31" s="7"/>
      <c r="W31" s="7"/>
      <c r="X31" s="7"/>
      <c r="Y31" s="7"/>
      <c r="Z31" s="7"/>
    </row>
    <row r="32" spans="3:26" ht="15" customHeight="1" x14ac:dyDescent="0.25">
      <c r="C32" s="194" t="s">
        <v>15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6"/>
      <c r="P32" s="6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3:26" ht="15" customHeight="1" x14ac:dyDescent="0.25">
      <c r="C33" s="197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9"/>
      <c r="P33" s="6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3:26" ht="18.75" x14ac:dyDescent="0.3">
      <c r="C34" s="11"/>
      <c r="D34" s="200" t="s">
        <v>19</v>
      </c>
      <c r="E34" s="201"/>
      <c r="F34" s="201"/>
      <c r="G34" s="201"/>
      <c r="H34" s="200" t="s">
        <v>20</v>
      </c>
      <c r="I34" s="201"/>
      <c r="J34" s="201"/>
      <c r="K34" s="201"/>
      <c r="L34" s="201"/>
      <c r="M34" s="202"/>
      <c r="N34" s="1"/>
      <c r="O34" s="1"/>
      <c r="P34" s="6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3:26" ht="18.75" x14ac:dyDescent="0.3">
      <c r="C35" s="11" t="s">
        <v>31</v>
      </c>
      <c r="D35" s="51" t="s">
        <v>17</v>
      </c>
      <c r="E35" s="51" t="s">
        <v>18</v>
      </c>
      <c r="F35" s="51" t="s">
        <v>21</v>
      </c>
      <c r="G35" s="51" t="s">
        <v>22</v>
      </c>
      <c r="H35" s="51" t="s">
        <v>23</v>
      </c>
      <c r="I35" s="51" t="s">
        <v>24</v>
      </c>
      <c r="J35" s="51" t="s">
        <v>25</v>
      </c>
      <c r="K35" s="51" t="s">
        <v>26</v>
      </c>
      <c r="L35" s="51" t="s">
        <v>27</v>
      </c>
      <c r="M35" s="51" t="s">
        <v>28</v>
      </c>
      <c r="N35" s="51" t="s">
        <v>65</v>
      </c>
      <c r="O35" s="51" t="s">
        <v>16</v>
      </c>
    </row>
    <row r="36" spans="3:26" ht="18.75" x14ac:dyDescent="0.3">
      <c r="C36" s="11" t="s">
        <v>32</v>
      </c>
      <c r="D36" s="43">
        <f>SUM(Funcionario!D40)</f>
        <v>204000</v>
      </c>
      <c r="E36" s="43">
        <f>SUM(Funcionario!E40)</f>
        <v>210000</v>
      </c>
      <c r="F36" s="43">
        <f>SUM(Funcionario!F40)</f>
        <v>210000</v>
      </c>
      <c r="G36" s="43">
        <f>SUM(Funcionario!G40)</f>
        <v>202800</v>
      </c>
      <c r="H36" s="43">
        <f>SUM(Funcionario!H40)</f>
        <v>250000</v>
      </c>
      <c r="I36" s="43">
        <f>SUM(Funcionario!I40)</f>
        <v>250000</v>
      </c>
      <c r="J36" s="43">
        <f>SUM(Funcionario!J40)</f>
        <v>250000</v>
      </c>
      <c r="K36" s="43">
        <f>SUM(Funcionario!K40)</f>
        <v>0</v>
      </c>
      <c r="L36" s="43">
        <f>SUM(Funcionario!L40)</f>
        <v>0</v>
      </c>
      <c r="M36" s="43">
        <f>SUM(Funcionario!M40)</f>
        <v>0</v>
      </c>
      <c r="N36" s="43">
        <f>SUM(Funcionario!N40)</f>
        <v>0</v>
      </c>
      <c r="O36" s="43">
        <f>SUM(Funcionario!O40)</f>
        <v>0</v>
      </c>
    </row>
    <row r="37" spans="3:26" ht="18.75" x14ac:dyDescent="0.3">
      <c r="C37" s="11" t="s">
        <v>68</v>
      </c>
      <c r="D37" s="43">
        <f>SUM(Funcionario!D41)</f>
        <v>0</v>
      </c>
      <c r="E37" s="43">
        <v>4290</v>
      </c>
      <c r="F37" s="43">
        <v>4909</v>
      </c>
      <c r="G37" s="43">
        <f>SUM(Funcionario!G41)</f>
        <v>0</v>
      </c>
      <c r="H37" s="43">
        <v>4600</v>
      </c>
      <c r="I37" s="43">
        <v>3428</v>
      </c>
      <c r="J37" s="43">
        <v>3634</v>
      </c>
      <c r="K37" s="43">
        <f>SUM(Funcionario!K41)</f>
        <v>0</v>
      </c>
      <c r="L37" s="43">
        <f>SUM(Funcionario!L41)</f>
        <v>0</v>
      </c>
      <c r="M37" s="43">
        <f>SUM(Funcionario!M41)</f>
        <v>0</v>
      </c>
      <c r="N37" s="43">
        <f>SUM(Funcionario!N41)</f>
        <v>0</v>
      </c>
      <c r="O37" s="43">
        <f>SUM(Funcionario!O41)</f>
        <v>0</v>
      </c>
    </row>
    <row r="38" spans="3:26" ht="18.75" x14ac:dyDescent="0.3">
      <c r="C38" s="11" t="s">
        <v>69</v>
      </c>
      <c r="D38" s="43">
        <v>4000</v>
      </c>
      <c r="E38" s="43">
        <v>4000</v>
      </c>
      <c r="F38" s="43">
        <v>4000</v>
      </c>
      <c r="G38" s="43">
        <v>4000</v>
      </c>
      <c r="H38" s="43">
        <v>4000</v>
      </c>
      <c r="I38" s="43">
        <v>4000</v>
      </c>
      <c r="J38" s="43">
        <v>4000</v>
      </c>
      <c r="K38" s="43">
        <v>4000</v>
      </c>
      <c r="L38" s="43">
        <v>4000</v>
      </c>
      <c r="M38" s="43">
        <v>4000</v>
      </c>
      <c r="N38" s="43">
        <v>4000</v>
      </c>
      <c r="O38" s="43">
        <f>SUM(Funcionario!O42)</f>
        <v>0</v>
      </c>
    </row>
    <row r="39" spans="3:26" ht="18.75" x14ac:dyDescent="0.3">
      <c r="C39" s="11" t="s">
        <v>483</v>
      </c>
      <c r="D39" s="43">
        <f>SUM(Funcionario!D43)</f>
        <v>0</v>
      </c>
      <c r="E39" s="43">
        <f>SUM(Funcionario!E43)</f>
        <v>0</v>
      </c>
      <c r="F39" s="43">
        <f>SUM(Funcionario!F43)</f>
        <v>0</v>
      </c>
      <c r="G39" s="43">
        <f>SUM(Funcionario!G43)</f>
        <v>0</v>
      </c>
      <c r="H39" s="43">
        <f>SUM(Funcionario!H43)</f>
        <v>0</v>
      </c>
      <c r="I39" s="43">
        <f>SUM(Funcionario!I43)</f>
        <v>0</v>
      </c>
      <c r="J39" s="43">
        <f>SUM(Funcionario!J43)</f>
        <v>0</v>
      </c>
      <c r="K39" s="43">
        <f>SUM(Funcionario!K43)</f>
        <v>0</v>
      </c>
      <c r="L39" s="43">
        <f>SUM(Funcionario!L43)</f>
        <v>0</v>
      </c>
      <c r="M39" s="43">
        <f>SUM(Funcionario!M43)</f>
        <v>0</v>
      </c>
      <c r="N39" s="43">
        <f>SUM(Funcionario!N43)</f>
        <v>0</v>
      </c>
      <c r="O39" s="43">
        <f>SUM(Funcionario!O43)</f>
        <v>0</v>
      </c>
    </row>
    <row r="40" spans="3:26" ht="18.75" x14ac:dyDescent="0.3">
      <c r="C40" s="11" t="s">
        <v>484</v>
      </c>
      <c r="D40" s="43">
        <f>SUM(Funcionario!D44)</f>
        <v>0</v>
      </c>
      <c r="E40" s="43">
        <f>SUM(Funcionario!E44)</f>
        <v>0</v>
      </c>
      <c r="F40" s="43">
        <f>SUM(Funcionario!F44)</f>
        <v>0</v>
      </c>
      <c r="G40" s="43">
        <f>SUM(Funcionario!G44)</f>
        <v>0</v>
      </c>
      <c r="H40" s="43">
        <f>SUM(Funcionario!H44)</f>
        <v>0</v>
      </c>
      <c r="I40" s="43">
        <f>SUM(Funcionario!I44)</f>
        <v>0</v>
      </c>
      <c r="J40" s="43">
        <f>SUM(Funcionario!J44)</f>
        <v>0</v>
      </c>
      <c r="K40" s="43">
        <f>SUM(Funcionario!K44)</f>
        <v>0</v>
      </c>
      <c r="L40" s="43">
        <f>SUM(Funcionario!L44)</f>
        <v>0</v>
      </c>
      <c r="M40" s="43">
        <f>SUM(Funcionario!M44)</f>
        <v>0</v>
      </c>
      <c r="N40" s="43">
        <f>SUM(Funcionario!N44)</f>
        <v>0</v>
      </c>
      <c r="O40" s="43">
        <f>SUM(Funcionario!O44)</f>
        <v>0</v>
      </c>
    </row>
    <row r="41" spans="3:26" ht="18.75" x14ac:dyDescent="0.3">
      <c r="C41" s="11" t="s">
        <v>567</v>
      </c>
      <c r="D41" s="43">
        <v>80000</v>
      </c>
      <c r="E41" s="43">
        <v>80000</v>
      </c>
      <c r="F41" s="43">
        <v>80000</v>
      </c>
      <c r="G41" s="43">
        <v>80000</v>
      </c>
      <c r="H41" s="43">
        <v>80000</v>
      </c>
      <c r="I41" s="43">
        <f>SUM(Funcionario!I46)</f>
        <v>0</v>
      </c>
      <c r="J41" s="43">
        <f>SUM(Funcionario!J46)</f>
        <v>0</v>
      </c>
      <c r="K41" s="43">
        <f>SUM(Funcionario!K46)</f>
        <v>0</v>
      </c>
      <c r="L41" s="43">
        <f>SUM(Funcionario!L46)</f>
        <v>0</v>
      </c>
      <c r="M41" s="43">
        <f>SUM(Funcionario!M46)</f>
        <v>0</v>
      </c>
      <c r="N41" s="43">
        <f>SUM(Funcionario!N46)</f>
        <v>0</v>
      </c>
      <c r="O41" s="43">
        <f>SUM(Funcionario!O46)</f>
        <v>0</v>
      </c>
    </row>
    <row r="42" spans="3:26" ht="18.75" x14ac:dyDescent="0.3">
      <c r="C42" s="11" t="s">
        <v>35</v>
      </c>
      <c r="D42" s="43">
        <f>SUM(Funcionario!D47)</f>
        <v>0</v>
      </c>
      <c r="E42" s="43">
        <f>SUM(Funcionario!E47)</f>
        <v>0</v>
      </c>
      <c r="F42" s="43">
        <v>1096</v>
      </c>
      <c r="G42" s="43">
        <v>1068</v>
      </c>
      <c r="H42" s="43">
        <f>SUM(Funcionario!H47)</f>
        <v>0</v>
      </c>
      <c r="I42" s="43">
        <f>SUM(Funcionario!I47)</f>
        <v>0</v>
      </c>
      <c r="J42" s="43">
        <f>SUM(Funcionario!J47)</f>
        <v>0</v>
      </c>
      <c r="K42" s="43">
        <f>SUM(Funcionario!K47)</f>
        <v>0</v>
      </c>
      <c r="L42" s="43">
        <f>SUM(Funcionario!L47)</f>
        <v>0</v>
      </c>
      <c r="M42" s="43">
        <f>SUM(Funcionario!M47)</f>
        <v>0</v>
      </c>
      <c r="N42" s="43">
        <f>SUM(Funcionario!N47)</f>
        <v>0</v>
      </c>
      <c r="O42" s="43">
        <f>SUM(Funcionario!O47)</f>
        <v>0</v>
      </c>
    </row>
    <row r="43" spans="3:26" ht="18.75" x14ac:dyDescent="0.3">
      <c r="C43" s="11" t="s">
        <v>649</v>
      </c>
      <c r="D43" s="43">
        <f>SUM(Funcionario!D48)</f>
        <v>0</v>
      </c>
      <c r="E43" s="43">
        <f>SUM(Funcionario!E48)</f>
        <v>0</v>
      </c>
      <c r="F43" s="43">
        <f>SUM(Funcionario!F48)</f>
        <v>0</v>
      </c>
      <c r="G43" s="43">
        <v>4</v>
      </c>
      <c r="H43" s="43">
        <f>SUM('Despesas Mensais'!C69)</f>
        <v>134239</v>
      </c>
      <c r="I43" s="43">
        <f>SUM('Despesas Mensais'!J69)</f>
        <v>94178</v>
      </c>
      <c r="J43" s="43">
        <f>SUM('Despesas Mensais'!P69)</f>
        <v>107559</v>
      </c>
      <c r="K43" s="43">
        <f>SUM(Funcionario!C48)</f>
        <v>0</v>
      </c>
      <c r="L43" s="43">
        <f>SUM(Funcionario!L48)</f>
        <v>0</v>
      </c>
      <c r="M43" s="43">
        <f>SUM(Funcionario!M48)</f>
        <v>0</v>
      </c>
      <c r="N43" s="43">
        <f>SUM(Funcionario!N48)</f>
        <v>0</v>
      </c>
      <c r="O43" s="43">
        <f>SUM(Funcionario!O48)</f>
        <v>0</v>
      </c>
    </row>
    <row r="44" spans="3:26" ht="18.75" x14ac:dyDescent="0.3">
      <c r="C44" s="11"/>
      <c r="D44" s="43">
        <f>SUM(Funcionario!D49)</f>
        <v>0</v>
      </c>
      <c r="E44" s="43">
        <f>SUM(Funcionario!E49)</f>
        <v>0</v>
      </c>
      <c r="F44" s="43">
        <f>SUM(Funcionario!F49)</f>
        <v>0</v>
      </c>
      <c r="G44" s="43">
        <f>SUM(Funcionario!G49)</f>
        <v>0</v>
      </c>
      <c r="H44" s="43">
        <f>SUM(Funcionario!H49)</f>
        <v>0</v>
      </c>
      <c r="I44" s="43">
        <f>SUM(Funcionario!I49)</f>
        <v>0</v>
      </c>
      <c r="J44" s="43">
        <f>SUM(Funcionario!J49)</f>
        <v>0</v>
      </c>
      <c r="K44" s="43">
        <f>SUM(Funcionario!K49)</f>
        <v>0</v>
      </c>
      <c r="L44" s="43">
        <f>SUM(Funcionario!L49)</f>
        <v>0</v>
      </c>
      <c r="M44" s="43">
        <f>SUM(Funcionario!M49)</f>
        <v>0</v>
      </c>
      <c r="N44" s="43">
        <f>SUM(Funcionario!N49)</f>
        <v>0</v>
      </c>
      <c r="O44" s="43">
        <f>SUM(Funcionario!O49)</f>
        <v>0</v>
      </c>
    </row>
    <row r="45" spans="3:26" ht="18.75" x14ac:dyDescent="0.3">
      <c r="C45" s="11"/>
      <c r="D45" s="43">
        <f>SUM(Funcionario!D50)</f>
        <v>0</v>
      </c>
      <c r="E45" s="43">
        <f>SUM(Funcionario!E50)</f>
        <v>0</v>
      </c>
      <c r="F45" s="43">
        <f>SUM(Funcionario!F50)</f>
        <v>0</v>
      </c>
      <c r="G45" s="43">
        <f>SUM(Funcionario!G50)</f>
        <v>0</v>
      </c>
      <c r="H45" s="43">
        <f>SUM(Funcionario!H50)</f>
        <v>0</v>
      </c>
      <c r="I45" s="43">
        <f>SUM(Funcionario!I50)</f>
        <v>0</v>
      </c>
      <c r="J45" s="43">
        <f>SUM(Funcionario!J50)</f>
        <v>0</v>
      </c>
      <c r="K45" s="43">
        <f>SUM(Funcionario!K50)</f>
        <v>0</v>
      </c>
      <c r="L45" s="43">
        <f>SUM(Funcionario!L50)</f>
        <v>0</v>
      </c>
      <c r="M45" s="43">
        <f>SUM(Funcionario!M50)</f>
        <v>0</v>
      </c>
      <c r="N45" s="43">
        <f>SUM(Funcionario!N50)</f>
        <v>0</v>
      </c>
      <c r="O45" s="43">
        <f>SUM(Funcionario!O50)</f>
        <v>0</v>
      </c>
    </row>
    <row r="46" spans="3:26" ht="18.75" x14ac:dyDescent="0.3">
      <c r="C46" s="11" t="s">
        <v>555</v>
      </c>
      <c r="D46" s="43">
        <f t="shared" ref="D46:O46" si="1">SUM(D36:D45)</f>
        <v>288000</v>
      </c>
      <c r="E46" s="43">
        <f t="shared" si="1"/>
        <v>298290</v>
      </c>
      <c r="F46" s="43">
        <f t="shared" si="1"/>
        <v>300005</v>
      </c>
      <c r="G46" s="43">
        <f t="shared" si="1"/>
        <v>287872</v>
      </c>
      <c r="H46" s="43">
        <f t="shared" si="1"/>
        <v>472839</v>
      </c>
      <c r="I46" s="43">
        <f t="shared" si="1"/>
        <v>351606</v>
      </c>
      <c r="J46" s="43">
        <f t="shared" si="1"/>
        <v>365193</v>
      </c>
      <c r="K46" s="43">
        <f t="shared" si="1"/>
        <v>4000</v>
      </c>
      <c r="L46" s="43">
        <f t="shared" si="1"/>
        <v>4000</v>
      </c>
      <c r="M46" s="43">
        <f t="shared" si="1"/>
        <v>4000</v>
      </c>
      <c r="N46" s="43">
        <f t="shared" si="1"/>
        <v>4000</v>
      </c>
      <c r="O46" s="43">
        <f t="shared" si="1"/>
        <v>0</v>
      </c>
    </row>
    <row r="49" spans="3:15" x14ac:dyDescent="0.25">
      <c r="C49" t="s">
        <v>486</v>
      </c>
    </row>
    <row r="50" spans="3:15" x14ac:dyDescent="0.25">
      <c r="C50" s="52" t="s">
        <v>556</v>
      </c>
      <c r="D50" s="52" t="s">
        <v>17</v>
      </c>
      <c r="E50" s="52" t="s">
        <v>18</v>
      </c>
      <c r="F50" s="52" t="s">
        <v>21</v>
      </c>
      <c r="G50" s="52" t="s">
        <v>22</v>
      </c>
      <c r="H50" s="52" t="s">
        <v>23</v>
      </c>
      <c r="I50" s="52" t="s">
        <v>24</v>
      </c>
      <c r="J50" s="52" t="s">
        <v>25</v>
      </c>
      <c r="K50" s="52" t="s">
        <v>26</v>
      </c>
      <c r="L50" s="52" t="s">
        <v>27</v>
      </c>
      <c r="M50" s="52" t="s">
        <v>28</v>
      </c>
      <c r="N50" s="52" t="s">
        <v>65</v>
      </c>
      <c r="O50" s="52" t="s">
        <v>16</v>
      </c>
    </row>
    <row r="51" spans="3:15" x14ac:dyDescent="0.25">
      <c r="C51" s="52" t="s">
        <v>58</v>
      </c>
      <c r="D51" s="75">
        <f t="shared" ref="D51:O51" si="2">D31-D46</f>
        <v>45320</v>
      </c>
      <c r="E51" s="75">
        <f t="shared" si="2"/>
        <v>178610</v>
      </c>
      <c r="F51" s="75">
        <f t="shared" si="2"/>
        <v>205135</v>
      </c>
      <c r="G51" s="75">
        <f t="shared" si="2"/>
        <v>203128</v>
      </c>
      <c r="H51" s="75">
        <f t="shared" si="2"/>
        <v>-489</v>
      </c>
      <c r="I51" s="75">
        <f t="shared" si="2"/>
        <v>103894</v>
      </c>
      <c r="J51" s="75">
        <f t="shared" si="2"/>
        <v>30807</v>
      </c>
      <c r="K51" s="75">
        <f t="shared" si="2"/>
        <v>264329</v>
      </c>
      <c r="L51" s="75">
        <f t="shared" si="2"/>
        <v>36500</v>
      </c>
      <c r="M51" s="75">
        <f t="shared" si="2"/>
        <v>2000</v>
      </c>
      <c r="N51" s="75">
        <f t="shared" si="2"/>
        <v>-500</v>
      </c>
      <c r="O51" s="75">
        <f t="shared" si="2"/>
        <v>0</v>
      </c>
    </row>
  </sheetData>
  <mergeCells count="8">
    <mergeCell ref="C18:O19"/>
    <mergeCell ref="C32:O33"/>
    <mergeCell ref="D34:G34"/>
    <mergeCell ref="H34:M34"/>
    <mergeCell ref="C4:D13"/>
    <mergeCell ref="C14:G15"/>
    <mergeCell ref="D20:G20"/>
    <mergeCell ref="H20:M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0">
    <tabColor rgb="FF00B050"/>
  </sheetPr>
  <dimension ref="A1:R89"/>
  <sheetViews>
    <sheetView topLeftCell="A139" workbookViewId="0">
      <selection activeCell="A79" sqref="A79:XFD79"/>
    </sheetView>
  </sheetViews>
  <sheetFormatPr defaultRowHeight="15" x14ac:dyDescent="0.25"/>
  <cols>
    <col min="1" max="1" width="12.85546875" style="72" customWidth="1"/>
    <col min="2" max="2" width="47.140625" style="7" bestFit="1" customWidth="1"/>
    <col min="3" max="4" width="18" style="7" customWidth="1"/>
    <col min="5" max="5" width="13.42578125" style="7" customWidth="1"/>
    <col min="6" max="6" width="11.140625" style="7" customWidth="1"/>
    <col min="7" max="7" width="12.5703125" style="7" customWidth="1"/>
    <col min="8" max="8" width="12" style="7" customWidth="1"/>
    <col min="9" max="15" width="9.140625" style="7"/>
    <col min="16" max="16" width="11.42578125" style="7" bestFit="1" customWidth="1"/>
    <col min="17" max="17" width="15" style="7" bestFit="1" customWidth="1"/>
    <col min="18" max="18" width="13.28515625" style="7" bestFit="1" customWidth="1"/>
    <col min="19" max="16384" width="9.140625" style="7"/>
  </cols>
  <sheetData>
    <row r="1" spans="1:18" x14ac:dyDescent="0.25">
      <c r="B1" s="206"/>
    </row>
    <row r="2" spans="1:18" x14ac:dyDescent="0.25">
      <c r="B2" s="206"/>
      <c r="C2" s="8"/>
      <c r="D2" s="8"/>
      <c r="E2" s="8"/>
      <c r="F2" s="8"/>
      <c r="G2" s="8"/>
      <c r="H2" s="8"/>
      <c r="I2" s="8"/>
      <c r="J2" s="8"/>
      <c r="K2" s="8"/>
    </row>
    <row r="3" spans="1:18" x14ac:dyDescent="0.25">
      <c r="B3" s="206"/>
      <c r="C3" s="8"/>
      <c r="D3" s="8"/>
      <c r="E3" s="8"/>
      <c r="F3" s="8"/>
      <c r="G3" s="8"/>
      <c r="H3" s="8"/>
      <c r="I3" s="8"/>
      <c r="J3" s="8"/>
      <c r="K3" s="8"/>
    </row>
    <row r="4" spans="1:18" x14ac:dyDescent="0.25">
      <c r="B4" s="206"/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206"/>
    </row>
    <row r="6" spans="1:18" x14ac:dyDescent="0.25">
      <c r="B6" s="206"/>
    </row>
    <row r="7" spans="1:18" x14ac:dyDescent="0.25">
      <c r="B7" s="206"/>
    </row>
    <row r="8" spans="1:18" x14ac:dyDescent="0.25">
      <c r="B8" s="206"/>
    </row>
    <row r="9" spans="1:18" x14ac:dyDescent="0.25">
      <c r="B9" s="206"/>
    </row>
    <row r="10" spans="1:18" x14ac:dyDescent="0.25">
      <c r="B10" s="206"/>
    </row>
    <row r="11" spans="1:18" x14ac:dyDescent="0.25">
      <c r="B11" s="207" t="s">
        <v>8</v>
      </c>
      <c r="C11" s="207"/>
      <c r="D11" s="207"/>
      <c r="E11" s="207"/>
      <c r="F11" s="207"/>
      <c r="G11" s="207"/>
      <c r="H11" s="207"/>
      <c r="I11" s="207"/>
      <c r="J11" s="207"/>
    </row>
    <row r="12" spans="1:18" x14ac:dyDescent="0.25">
      <c r="B12" s="207"/>
      <c r="C12" s="207"/>
      <c r="D12" s="207"/>
      <c r="E12" s="207"/>
      <c r="F12" s="207"/>
      <c r="G12" s="207"/>
      <c r="H12" s="207"/>
      <c r="I12" s="207"/>
      <c r="J12" s="207"/>
    </row>
    <row r="13" spans="1:18" x14ac:dyDescent="0.25">
      <c r="B13" s="73"/>
      <c r="C13" s="73"/>
      <c r="D13" s="73"/>
      <c r="E13" s="73"/>
      <c r="F13" s="73"/>
      <c r="G13" s="73"/>
      <c r="H13" s="73"/>
      <c r="I13" s="73"/>
      <c r="J13" s="73"/>
    </row>
    <row r="14" spans="1:18" x14ac:dyDescent="0.25">
      <c r="A14" s="10"/>
      <c r="B14" s="22"/>
      <c r="C14" s="22"/>
      <c r="D14" s="22"/>
      <c r="E14" s="22"/>
      <c r="F14" s="22"/>
      <c r="G14" s="22"/>
      <c r="H14" s="22"/>
      <c r="I14" s="22"/>
      <c r="J14" s="22"/>
    </row>
    <row r="15" spans="1:18" x14ac:dyDescent="0.25">
      <c r="A15" s="19" t="s">
        <v>38</v>
      </c>
      <c r="B15" s="38" t="s">
        <v>487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x14ac:dyDescent="0.25">
      <c r="A16" s="19" t="s">
        <v>39</v>
      </c>
      <c r="B16" s="39" t="s">
        <v>507</v>
      </c>
      <c r="C16" s="41"/>
      <c r="D16" s="41"/>
      <c r="E16" s="41"/>
      <c r="F16" s="41"/>
      <c r="G16" s="41"/>
      <c r="H16" s="41"/>
      <c r="I16" s="41"/>
      <c r="J16" s="41"/>
      <c r="K16" s="42"/>
      <c r="L16" s="42"/>
      <c r="M16" s="42"/>
      <c r="N16" s="42"/>
      <c r="O16" s="42"/>
      <c r="P16" s="42"/>
      <c r="Q16" s="42"/>
      <c r="R16" s="42"/>
    </row>
    <row r="17" spans="1:18" ht="23.25" x14ac:dyDescent="0.35">
      <c r="A17" s="54"/>
      <c r="B17" s="54" t="s">
        <v>55</v>
      </c>
      <c r="C17" s="54"/>
      <c r="D17" s="208" t="s">
        <v>56</v>
      </c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5" t="s">
        <v>59</v>
      </c>
      <c r="Q17" s="205"/>
      <c r="R17" s="205"/>
    </row>
    <row r="18" spans="1:18" s="69" customFormat="1" ht="23.25" x14ac:dyDescent="0.35">
      <c r="A18" s="67"/>
      <c r="B18" s="6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</row>
    <row r="19" spans="1:18" ht="15.75" x14ac:dyDescent="0.25">
      <c r="A19" s="15" t="s">
        <v>7</v>
      </c>
      <c r="B19" s="15" t="s">
        <v>0</v>
      </c>
      <c r="C19" s="15" t="s">
        <v>6</v>
      </c>
      <c r="D19" s="23">
        <v>42979</v>
      </c>
      <c r="E19" s="23">
        <v>43009</v>
      </c>
      <c r="F19" s="23">
        <v>43040</v>
      </c>
      <c r="G19" s="23">
        <v>43070</v>
      </c>
      <c r="H19" s="23">
        <v>43101</v>
      </c>
      <c r="I19" s="23">
        <v>43132</v>
      </c>
      <c r="J19" s="23">
        <v>43160</v>
      </c>
      <c r="K19" s="23">
        <v>43191</v>
      </c>
      <c r="L19" s="23">
        <v>43221</v>
      </c>
      <c r="M19" s="23">
        <v>43252</v>
      </c>
      <c r="N19" s="23">
        <v>43282</v>
      </c>
      <c r="O19" s="23">
        <v>43313</v>
      </c>
      <c r="P19" s="44" t="s">
        <v>57</v>
      </c>
      <c r="Q19" s="45" t="s">
        <v>56</v>
      </c>
      <c r="R19" s="46" t="s">
        <v>58</v>
      </c>
    </row>
    <row r="20" spans="1:18" ht="15.75" x14ac:dyDescent="0.25">
      <c r="A20" s="16">
        <v>1</v>
      </c>
      <c r="B20" s="139" t="s">
        <v>542</v>
      </c>
      <c r="C20" s="136">
        <v>500</v>
      </c>
      <c r="D20" s="24">
        <v>0</v>
      </c>
      <c r="E20" s="136">
        <v>500</v>
      </c>
      <c r="F20" s="136">
        <v>500</v>
      </c>
      <c r="G20" s="136">
        <v>0</v>
      </c>
      <c r="H20" s="136">
        <v>500</v>
      </c>
      <c r="I20" s="136">
        <v>500</v>
      </c>
      <c r="J20" s="138">
        <v>0</v>
      </c>
      <c r="K20" s="138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8">
        <f t="shared" ref="Q20:Q51" si="0">SUM(D20:O20)</f>
        <v>2000</v>
      </c>
      <c r="R20" s="29">
        <f t="shared" ref="R20:R51" si="1">Q20-P20</f>
        <v>2000</v>
      </c>
    </row>
    <row r="21" spans="1:18" ht="15.75" x14ac:dyDescent="0.25">
      <c r="A21" s="16">
        <v>2</v>
      </c>
      <c r="B21" s="17" t="s">
        <v>311</v>
      </c>
      <c r="C21" s="24">
        <v>500</v>
      </c>
      <c r="D21" s="24">
        <v>0</v>
      </c>
      <c r="E21" s="24">
        <v>500</v>
      </c>
      <c r="F21" s="24">
        <v>500</v>
      </c>
      <c r="G21" s="24">
        <v>500</v>
      </c>
      <c r="H21" s="24">
        <v>500</v>
      </c>
      <c r="I21" s="24">
        <v>500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8">
        <f t="shared" si="0"/>
        <v>2500</v>
      </c>
      <c r="R21" s="29">
        <f t="shared" si="1"/>
        <v>2500</v>
      </c>
    </row>
    <row r="22" spans="1:18" ht="15.75" x14ac:dyDescent="0.25">
      <c r="A22" s="16">
        <v>3</v>
      </c>
      <c r="B22" s="17" t="s">
        <v>392</v>
      </c>
      <c r="C22" s="24">
        <v>500</v>
      </c>
      <c r="D22" s="24">
        <v>0</v>
      </c>
      <c r="E22" s="24">
        <v>500</v>
      </c>
      <c r="F22" s="24">
        <v>500</v>
      </c>
      <c r="G22" s="24">
        <v>500</v>
      </c>
      <c r="H22" s="24">
        <v>500</v>
      </c>
      <c r="I22" s="24">
        <v>500</v>
      </c>
      <c r="J22" s="24">
        <v>500</v>
      </c>
      <c r="K22" s="24">
        <v>500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8">
        <f t="shared" si="0"/>
        <v>3500</v>
      </c>
      <c r="R22" s="29">
        <f t="shared" si="1"/>
        <v>3500</v>
      </c>
    </row>
    <row r="23" spans="1:18" ht="15.75" x14ac:dyDescent="0.25">
      <c r="A23" s="16">
        <v>4</v>
      </c>
      <c r="B23" s="17" t="s">
        <v>437</v>
      </c>
      <c r="C23" s="24">
        <v>500</v>
      </c>
      <c r="D23" s="24">
        <v>0</v>
      </c>
      <c r="E23" s="24">
        <v>0</v>
      </c>
      <c r="F23" s="24">
        <v>500</v>
      </c>
      <c r="G23" s="24">
        <v>500</v>
      </c>
      <c r="H23" s="24">
        <v>500</v>
      </c>
      <c r="I23" s="24">
        <v>500</v>
      </c>
      <c r="J23" s="24">
        <v>500</v>
      </c>
      <c r="K23" s="24">
        <v>500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8">
        <f t="shared" si="0"/>
        <v>3000</v>
      </c>
      <c r="R23" s="29">
        <f t="shared" si="1"/>
        <v>3000</v>
      </c>
    </row>
    <row r="24" spans="1:18" ht="15.75" x14ac:dyDescent="0.25">
      <c r="A24" s="16">
        <v>5</v>
      </c>
      <c r="B24" s="17" t="s">
        <v>288</v>
      </c>
      <c r="C24" s="24">
        <v>500</v>
      </c>
      <c r="D24" s="24">
        <v>0</v>
      </c>
      <c r="E24" s="24">
        <v>500</v>
      </c>
      <c r="F24" s="24">
        <v>500</v>
      </c>
      <c r="G24" s="24">
        <v>500</v>
      </c>
      <c r="H24" s="24">
        <v>500</v>
      </c>
      <c r="I24" s="53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8">
        <f t="shared" si="0"/>
        <v>2000</v>
      </c>
      <c r="R24" s="29">
        <f t="shared" si="1"/>
        <v>2000</v>
      </c>
    </row>
    <row r="25" spans="1:18" ht="15.75" x14ac:dyDescent="0.25">
      <c r="A25" s="16">
        <v>6</v>
      </c>
      <c r="B25" s="17" t="s">
        <v>301</v>
      </c>
      <c r="C25" s="24">
        <v>500</v>
      </c>
      <c r="D25" s="24">
        <v>0</v>
      </c>
      <c r="E25" s="24">
        <v>500</v>
      </c>
      <c r="F25" s="24">
        <v>500</v>
      </c>
      <c r="G25" s="24">
        <v>500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8">
        <f t="shared" si="0"/>
        <v>1500</v>
      </c>
      <c r="R25" s="29">
        <f t="shared" si="1"/>
        <v>1500</v>
      </c>
    </row>
    <row r="26" spans="1:18" ht="15.75" x14ac:dyDescent="0.25">
      <c r="A26" s="16">
        <v>7</v>
      </c>
      <c r="B26" s="17" t="s">
        <v>395</v>
      </c>
      <c r="C26" s="24">
        <v>500</v>
      </c>
      <c r="D26" s="24">
        <v>0</v>
      </c>
      <c r="E26" s="24">
        <v>500</v>
      </c>
      <c r="F26" s="24">
        <v>500</v>
      </c>
      <c r="G26" s="24">
        <v>500</v>
      </c>
      <c r="H26" s="24">
        <v>500</v>
      </c>
      <c r="I26" s="24">
        <v>500</v>
      </c>
      <c r="J26" s="24">
        <v>500</v>
      </c>
      <c r="K26" s="24">
        <v>500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8">
        <f t="shared" si="0"/>
        <v>3500</v>
      </c>
      <c r="R26" s="29">
        <f t="shared" si="1"/>
        <v>3500</v>
      </c>
    </row>
    <row r="27" spans="1:18" ht="15.75" x14ac:dyDescent="0.25">
      <c r="A27" s="16">
        <v>8</v>
      </c>
      <c r="B27" s="17" t="s">
        <v>332</v>
      </c>
      <c r="C27" s="24">
        <v>500</v>
      </c>
      <c r="D27" s="24">
        <v>0</v>
      </c>
      <c r="E27" s="24">
        <v>500</v>
      </c>
      <c r="F27" s="24">
        <v>0</v>
      </c>
      <c r="G27" s="24">
        <v>0</v>
      </c>
      <c r="H27" s="24">
        <v>500</v>
      </c>
      <c r="I27" s="24">
        <v>500</v>
      </c>
      <c r="J27" s="24">
        <v>500</v>
      </c>
      <c r="K27" s="24">
        <v>500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63">
        <f t="shared" si="0"/>
        <v>2500</v>
      </c>
      <c r="R27" s="62">
        <f t="shared" si="1"/>
        <v>2500</v>
      </c>
    </row>
    <row r="28" spans="1:18" s="69" customFormat="1" ht="15.75" x14ac:dyDescent="0.25">
      <c r="A28" s="16">
        <v>9</v>
      </c>
      <c r="B28" s="17" t="s">
        <v>291</v>
      </c>
      <c r="C28" s="24">
        <v>500</v>
      </c>
      <c r="D28" s="24">
        <v>0</v>
      </c>
      <c r="E28" s="24">
        <v>0</v>
      </c>
      <c r="F28" s="136">
        <v>500</v>
      </c>
      <c r="G28" s="136">
        <v>500</v>
      </c>
      <c r="H28" s="136">
        <v>500</v>
      </c>
      <c r="I28" s="136">
        <v>500</v>
      </c>
      <c r="J28" s="136">
        <v>500</v>
      </c>
      <c r="K28" s="136">
        <v>500</v>
      </c>
      <c r="L28" s="136">
        <v>500</v>
      </c>
      <c r="M28" s="24">
        <v>0</v>
      </c>
      <c r="N28" s="24">
        <v>0</v>
      </c>
      <c r="O28" s="24">
        <v>0</v>
      </c>
      <c r="P28" s="24">
        <v>0</v>
      </c>
      <c r="Q28" s="164">
        <f t="shared" si="0"/>
        <v>3500</v>
      </c>
      <c r="R28" s="165">
        <f t="shared" si="1"/>
        <v>3500</v>
      </c>
    </row>
    <row r="29" spans="1:18" ht="15.75" x14ac:dyDescent="0.25">
      <c r="A29" s="16">
        <v>10</v>
      </c>
      <c r="B29" s="17" t="s">
        <v>338</v>
      </c>
      <c r="C29" s="24">
        <v>500</v>
      </c>
      <c r="D29" s="24">
        <v>0</v>
      </c>
      <c r="E29" s="136">
        <v>500</v>
      </c>
      <c r="F29" s="136">
        <v>500</v>
      </c>
      <c r="G29" s="136">
        <v>500</v>
      </c>
      <c r="H29" s="136">
        <v>500</v>
      </c>
      <c r="I29" s="136">
        <v>500</v>
      </c>
      <c r="J29" s="136">
        <v>500</v>
      </c>
      <c r="K29" s="136">
        <v>500</v>
      </c>
      <c r="L29" s="136">
        <v>500</v>
      </c>
      <c r="M29" s="24">
        <v>0</v>
      </c>
      <c r="N29" s="24">
        <v>0</v>
      </c>
      <c r="O29" s="24">
        <v>0</v>
      </c>
      <c r="P29" s="24">
        <v>0</v>
      </c>
      <c r="Q29" s="28">
        <f t="shared" si="0"/>
        <v>4000</v>
      </c>
      <c r="R29" s="29">
        <f t="shared" si="1"/>
        <v>4000</v>
      </c>
    </row>
    <row r="30" spans="1:18" ht="15.75" x14ac:dyDescent="0.25">
      <c r="A30" s="16">
        <v>11</v>
      </c>
      <c r="B30" s="17" t="s">
        <v>341</v>
      </c>
      <c r="C30" s="24">
        <v>500</v>
      </c>
      <c r="D30" s="24">
        <v>0</v>
      </c>
      <c r="E30" s="24">
        <v>500</v>
      </c>
      <c r="F30" s="24">
        <v>500</v>
      </c>
      <c r="G30" s="24">
        <v>500</v>
      </c>
      <c r="H30" s="24">
        <v>500</v>
      </c>
      <c r="I30" s="24">
        <v>500</v>
      </c>
      <c r="J30" s="24">
        <v>500</v>
      </c>
      <c r="K30" s="24">
        <v>500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8">
        <f t="shared" si="0"/>
        <v>3500</v>
      </c>
      <c r="R30" s="29">
        <f t="shared" si="1"/>
        <v>3500</v>
      </c>
    </row>
    <row r="31" spans="1:18" ht="15.75" x14ac:dyDescent="0.25">
      <c r="A31" s="16">
        <v>12</v>
      </c>
      <c r="B31" s="17" t="s">
        <v>505</v>
      </c>
      <c r="C31" s="24">
        <v>500</v>
      </c>
      <c r="D31" s="24">
        <v>0</v>
      </c>
      <c r="E31" s="24">
        <v>500</v>
      </c>
      <c r="F31" s="24">
        <v>500</v>
      </c>
      <c r="G31" s="24">
        <v>500</v>
      </c>
      <c r="H31" s="24">
        <v>500</v>
      </c>
      <c r="I31" s="24">
        <v>500</v>
      </c>
      <c r="J31" s="24">
        <v>500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8">
        <f t="shared" si="0"/>
        <v>3000</v>
      </c>
      <c r="R31" s="29">
        <f t="shared" si="1"/>
        <v>3000</v>
      </c>
    </row>
    <row r="32" spans="1:18" s="64" customFormat="1" ht="15.75" x14ac:dyDescent="0.25">
      <c r="A32" s="16">
        <v>13</v>
      </c>
      <c r="B32" s="17" t="s">
        <v>447</v>
      </c>
      <c r="C32" s="24">
        <v>500</v>
      </c>
      <c r="D32" s="24">
        <v>0</v>
      </c>
      <c r="E32" s="24">
        <v>0</v>
      </c>
      <c r="F32" s="24">
        <v>0</v>
      </c>
      <c r="G32" s="24">
        <v>0</v>
      </c>
      <c r="H32" s="24">
        <v>500</v>
      </c>
      <c r="I32" s="24">
        <v>500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8">
        <f t="shared" si="0"/>
        <v>1000</v>
      </c>
      <c r="R32" s="29">
        <f t="shared" si="1"/>
        <v>1000</v>
      </c>
    </row>
    <row r="33" spans="1:18" ht="15.75" x14ac:dyDescent="0.25">
      <c r="A33" s="16">
        <v>14</v>
      </c>
      <c r="B33" s="17" t="s">
        <v>205</v>
      </c>
      <c r="C33" s="24">
        <v>500</v>
      </c>
      <c r="D33" s="24">
        <v>0</v>
      </c>
      <c r="E33" s="24">
        <v>500</v>
      </c>
      <c r="F33" s="24">
        <v>500</v>
      </c>
      <c r="G33" s="24">
        <v>500</v>
      </c>
      <c r="H33" s="24">
        <v>500</v>
      </c>
      <c r="I33" s="24">
        <v>500</v>
      </c>
      <c r="J33" s="24">
        <v>500</v>
      </c>
      <c r="K33" s="95">
        <v>500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63">
        <f t="shared" si="0"/>
        <v>3500</v>
      </c>
      <c r="R33" s="62">
        <f t="shared" si="1"/>
        <v>3500</v>
      </c>
    </row>
    <row r="34" spans="1:18" ht="15.75" x14ac:dyDescent="0.25">
      <c r="A34" s="16">
        <v>15</v>
      </c>
      <c r="B34" s="17" t="s">
        <v>349</v>
      </c>
      <c r="C34" s="136">
        <v>500</v>
      </c>
      <c r="D34" s="136">
        <v>0</v>
      </c>
      <c r="E34" s="136">
        <v>500</v>
      </c>
      <c r="F34" s="136">
        <v>500</v>
      </c>
      <c r="G34" s="136">
        <v>500</v>
      </c>
      <c r="H34" s="136">
        <v>500</v>
      </c>
      <c r="I34" s="136">
        <v>500</v>
      </c>
      <c r="J34" s="136">
        <v>500</v>
      </c>
      <c r="K34" s="138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8">
        <f t="shared" si="0"/>
        <v>3000</v>
      </c>
      <c r="R34" s="29">
        <f t="shared" si="1"/>
        <v>3000</v>
      </c>
    </row>
    <row r="35" spans="1:18" ht="15.75" x14ac:dyDescent="0.25">
      <c r="A35" s="16">
        <v>16</v>
      </c>
      <c r="B35" s="17" t="s">
        <v>398</v>
      </c>
      <c r="C35" s="24">
        <v>500</v>
      </c>
      <c r="D35" s="24">
        <v>0</v>
      </c>
      <c r="E35" s="24">
        <v>500</v>
      </c>
      <c r="F35" s="24">
        <v>500</v>
      </c>
      <c r="G35" s="24">
        <v>500</v>
      </c>
      <c r="H35" s="24">
        <v>500</v>
      </c>
      <c r="I35" s="24">
        <v>500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8">
        <f t="shared" si="0"/>
        <v>2500</v>
      </c>
      <c r="R35" s="29">
        <f t="shared" si="1"/>
        <v>2500</v>
      </c>
    </row>
    <row r="36" spans="1:18" ht="15.75" x14ac:dyDescent="0.25">
      <c r="A36" s="16">
        <v>17</v>
      </c>
      <c r="B36" s="17" t="s">
        <v>402</v>
      </c>
      <c r="C36" s="24">
        <v>500</v>
      </c>
      <c r="D36" s="24">
        <v>0</v>
      </c>
      <c r="E36" s="24">
        <v>500</v>
      </c>
      <c r="F36" s="24">
        <v>500</v>
      </c>
      <c r="G36" s="24">
        <v>500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63">
        <f t="shared" si="0"/>
        <v>1500</v>
      </c>
      <c r="R36" s="62">
        <f t="shared" si="1"/>
        <v>1500</v>
      </c>
    </row>
    <row r="37" spans="1:18" s="64" customFormat="1" ht="15.75" x14ac:dyDescent="0.25">
      <c r="A37" s="16">
        <v>18</v>
      </c>
      <c r="B37" s="17" t="s">
        <v>457</v>
      </c>
      <c r="C37" s="24">
        <v>500</v>
      </c>
      <c r="D37" s="24">
        <v>0</v>
      </c>
      <c r="E37" s="24">
        <v>500</v>
      </c>
      <c r="F37" s="24">
        <v>500</v>
      </c>
      <c r="G37" s="24">
        <v>500</v>
      </c>
      <c r="H37" s="24">
        <v>500</v>
      </c>
      <c r="I37" s="24">
        <v>500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8">
        <f t="shared" si="0"/>
        <v>2500</v>
      </c>
      <c r="R37" s="29">
        <f t="shared" si="1"/>
        <v>2500</v>
      </c>
    </row>
    <row r="38" spans="1:18" ht="15.75" x14ac:dyDescent="0.25">
      <c r="A38" s="16">
        <v>19</v>
      </c>
      <c r="B38" s="17" t="s">
        <v>197</v>
      </c>
      <c r="C38" s="24">
        <v>500</v>
      </c>
      <c r="D38" s="24">
        <v>0</v>
      </c>
      <c r="E38" s="24">
        <v>500</v>
      </c>
      <c r="F38" s="24">
        <v>500</v>
      </c>
      <c r="G38" s="24">
        <v>500</v>
      </c>
      <c r="H38" s="24">
        <v>500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8">
        <f t="shared" si="0"/>
        <v>2000</v>
      </c>
      <c r="R38" s="29">
        <f t="shared" si="1"/>
        <v>2000</v>
      </c>
    </row>
    <row r="39" spans="1:18" s="64" customFormat="1" ht="15.75" x14ac:dyDescent="0.25">
      <c r="A39" s="16">
        <v>20</v>
      </c>
      <c r="B39" s="17" t="s">
        <v>408</v>
      </c>
      <c r="C39" s="24">
        <v>500</v>
      </c>
      <c r="D39" s="24">
        <v>0</v>
      </c>
      <c r="E39" s="24">
        <v>500</v>
      </c>
      <c r="F39" s="24">
        <v>500</v>
      </c>
      <c r="G39" s="24">
        <v>500</v>
      </c>
      <c r="H39" s="24">
        <v>500</v>
      </c>
      <c r="I39" s="24">
        <v>500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8">
        <f t="shared" si="0"/>
        <v>2500</v>
      </c>
      <c r="R39" s="29">
        <f t="shared" si="1"/>
        <v>2500</v>
      </c>
    </row>
    <row r="40" spans="1:18" s="64" customFormat="1" ht="15.75" x14ac:dyDescent="0.25">
      <c r="A40" s="16">
        <v>21</v>
      </c>
      <c r="B40" s="17" t="s">
        <v>434</v>
      </c>
      <c r="C40" s="24">
        <v>500</v>
      </c>
      <c r="D40" s="24">
        <v>0</v>
      </c>
      <c r="E40" s="24">
        <v>500</v>
      </c>
      <c r="F40" s="24">
        <v>500</v>
      </c>
      <c r="G40" s="24">
        <v>500</v>
      </c>
      <c r="H40" s="210" t="s">
        <v>560</v>
      </c>
      <c r="I40" s="214"/>
      <c r="J40" s="214"/>
      <c r="K40" s="214"/>
      <c r="L40" s="214"/>
      <c r="M40" s="214"/>
      <c r="N40" s="214"/>
      <c r="O40" s="214"/>
      <c r="P40" s="215"/>
      <c r="Q40" s="63">
        <f t="shared" si="0"/>
        <v>1500</v>
      </c>
      <c r="R40" s="62">
        <f t="shared" si="1"/>
        <v>1500</v>
      </c>
    </row>
    <row r="41" spans="1:18" ht="15.75" x14ac:dyDescent="0.25">
      <c r="A41" s="16">
        <v>22</v>
      </c>
      <c r="B41" s="17" t="s">
        <v>243</v>
      </c>
      <c r="C41" s="24">
        <v>500</v>
      </c>
      <c r="D41" s="24">
        <v>0</v>
      </c>
      <c r="E41" s="24">
        <v>500</v>
      </c>
      <c r="F41" s="24">
        <v>500</v>
      </c>
      <c r="G41" s="24">
        <v>500</v>
      </c>
      <c r="H41" s="24">
        <v>500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63">
        <f t="shared" si="0"/>
        <v>2000</v>
      </c>
      <c r="R41" s="62">
        <f t="shared" si="1"/>
        <v>2000</v>
      </c>
    </row>
    <row r="42" spans="1:18" ht="15.75" x14ac:dyDescent="0.25">
      <c r="A42" s="16">
        <v>23</v>
      </c>
      <c r="B42" s="17" t="s">
        <v>464</v>
      </c>
      <c r="C42" s="24">
        <v>500</v>
      </c>
      <c r="D42" s="24">
        <v>0</v>
      </c>
      <c r="E42" s="24">
        <v>500</v>
      </c>
      <c r="F42" s="24">
        <v>500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8">
        <f t="shared" si="0"/>
        <v>1000</v>
      </c>
      <c r="R42" s="29">
        <f t="shared" si="1"/>
        <v>1000</v>
      </c>
    </row>
    <row r="43" spans="1:18" ht="15.75" x14ac:dyDescent="0.25">
      <c r="A43" s="16">
        <v>24</v>
      </c>
      <c r="B43" s="17" t="s">
        <v>415</v>
      </c>
      <c r="C43" s="24">
        <v>500</v>
      </c>
      <c r="D43" s="24">
        <v>0</v>
      </c>
      <c r="E43" s="24">
        <v>500</v>
      </c>
      <c r="F43" s="24">
        <v>500</v>
      </c>
      <c r="G43" s="24">
        <v>500</v>
      </c>
      <c r="H43" s="24">
        <v>500</v>
      </c>
      <c r="I43" s="24">
        <v>500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8">
        <f t="shared" si="0"/>
        <v>2500</v>
      </c>
      <c r="R43" s="29">
        <f t="shared" si="1"/>
        <v>2500</v>
      </c>
    </row>
    <row r="44" spans="1:18" ht="15.75" x14ac:dyDescent="0.25">
      <c r="A44" s="16">
        <v>25</v>
      </c>
      <c r="B44" s="17" t="s">
        <v>506</v>
      </c>
      <c r="C44" s="24">
        <v>500</v>
      </c>
      <c r="D44" s="24">
        <v>0</v>
      </c>
      <c r="E44" s="24">
        <v>500</v>
      </c>
      <c r="F44" s="24">
        <v>0</v>
      </c>
      <c r="G44" s="24">
        <v>0</v>
      </c>
      <c r="H44" s="24">
        <v>500</v>
      </c>
      <c r="I44" s="24">
        <v>500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8">
        <f t="shared" si="0"/>
        <v>1500</v>
      </c>
      <c r="R44" s="29">
        <f t="shared" si="1"/>
        <v>1500</v>
      </c>
    </row>
    <row r="45" spans="1:18" ht="15.75" x14ac:dyDescent="0.25">
      <c r="A45" s="16">
        <v>26</v>
      </c>
      <c r="B45" s="17" t="s">
        <v>320</v>
      </c>
      <c r="C45" s="24">
        <v>500</v>
      </c>
      <c r="D45" s="24">
        <v>0</v>
      </c>
      <c r="E45" s="24">
        <v>500</v>
      </c>
      <c r="F45" s="24">
        <v>500</v>
      </c>
      <c r="G45" s="24">
        <v>500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8">
        <f t="shared" si="0"/>
        <v>1500</v>
      </c>
      <c r="R45" s="29">
        <f t="shared" si="1"/>
        <v>1500</v>
      </c>
    </row>
    <row r="46" spans="1:18" ht="15.75" x14ac:dyDescent="0.25">
      <c r="A46" s="16">
        <v>27</v>
      </c>
      <c r="B46" s="17" t="s">
        <v>480</v>
      </c>
      <c r="C46" s="24">
        <v>500</v>
      </c>
      <c r="D46" s="24">
        <v>0</v>
      </c>
      <c r="E46" s="24">
        <v>500</v>
      </c>
      <c r="F46" s="24">
        <v>500</v>
      </c>
      <c r="G46" s="24"/>
      <c r="H46" s="24">
        <v>500</v>
      </c>
      <c r="I46" s="24">
        <v>500</v>
      </c>
      <c r="J46" s="24">
        <v>500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8">
        <f t="shared" si="0"/>
        <v>2500</v>
      </c>
      <c r="R46" s="29">
        <f t="shared" si="1"/>
        <v>2500</v>
      </c>
    </row>
    <row r="47" spans="1:18" ht="15.75" x14ac:dyDescent="0.25">
      <c r="A47" s="16">
        <v>28</v>
      </c>
      <c r="B47" s="17" t="s">
        <v>283</v>
      </c>
      <c r="C47" s="24">
        <v>500</v>
      </c>
      <c r="D47" s="24">
        <v>0</v>
      </c>
      <c r="E47" s="24">
        <v>500</v>
      </c>
      <c r="F47" s="24">
        <v>0</v>
      </c>
      <c r="G47" s="24">
        <v>0</v>
      </c>
      <c r="H47" s="24">
        <v>500</v>
      </c>
      <c r="I47" s="24">
        <v>500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63">
        <f t="shared" si="0"/>
        <v>1500</v>
      </c>
      <c r="R47" s="62">
        <f t="shared" si="1"/>
        <v>1500</v>
      </c>
    </row>
    <row r="48" spans="1:18" ht="15.75" x14ac:dyDescent="0.25">
      <c r="A48" s="16">
        <v>29</v>
      </c>
      <c r="B48" s="17" t="s">
        <v>316</v>
      </c>
      <c r="C48" s="24">
        <v>500</v>
      </c>
      <c r="D48" s="24">
        <v>0</v>
      </c>
      <c r="E48" s="24">
        <v>500</v>
      </c>
      <c r="F48" s="24">
        <v>500</v>
      </c>
      <c r="G48" s="24">
        <v>500</v>
      </c>
      <c r="H48" s="24">
        <v>500</v>
      </c>
      <c r="I48" s="24">
        <v>500</v>
      </c>
      <c r="J48" s="24">
        <v>500</v>
      </c>
      <c r="K48" s="24">
        <v>500</v>
      </c>
      <c r="L48" s="24">
        <v>500</v>
      </c>
      <c r="M48" s="24">
        <v>500</v>
      </c>
      <c r="N48" s="24">
        <v>500</v>
      </c>
      <c r="O48" s="24">
        <v>0</v>
      </c>
      <c r="P48" s="24">
        <v>0</v>
      </c>
      <c r="Q48" s="28">
        <f t="shared" si="0"/>
        <v>5000</v>
      </c>
      <c r="R48" s="29">
        <f t="shared" si="1"/>
        <v>5000</v>
      </c>
    </row>
    <row r="49" spans="1:18" ht="15.75" x14ac:dyDescent="0.25">
      <c r="A49" s="16">
        <v>30</v>
      </c>
      <c r="B49" s="139" t="s">
        <v>371</v>
      </c>
      <c r="C49" s="136">
        <v>500</v>
      </c>
      <c r="D49" s="24">
        <v>0</v>
      </c>
      <c r="E49" s="24">
        <v>0</v>
      </c>
      <c r="F49" s="136">
        <v>500</v>
      </c>
      <c r="G49" s="136">
        <v>500</v>
      </c>
      <c r="H49" s="136">
        <v>500</v>
      </c>
      <c r="I49" s="136">
        <v>500</v>
      </c>
      <c r="J49" s="136">
        <v>500</v>
      </c>
      <c r="K49" s="136">
        <v>500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63">
        <f t="shared" si="0"/>
        <v>3000</v>
      </c>
      <c r="R49" s="62">
        <f t="shared" si="1"/>
        <v>3000</v>
      </c>
    </row>
    <row r="50" spans="1:18" ht="15.75" x14ac:dyDescent="0.25">
      <c r="A50" s="16">
        <v>31</v>
      </c>
      <c r="B50" s="17" t="s">
        <v>307</v>
      </c>
      <c r="C50" s="24">
        <v>500</v>
      </c>
      <c r="D50" s="24">
        <v>0</v>
      </c>
      <c r="E50" s="24">
        <v>500</v>
      </c>
      <c r="F50" s="24">
        <v>500</v>
      </c>
      <c r="G50" s="24">
        <v>500</v>
      </c>
      <c r="H50" s="24">
        <v>500</v>
      </c>
      <c r="I50" s="24">
        <v>500</v>
      </c>
      <c r="J50" s="24">
        <v>500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8">
        <f t="shared" si="0"/>
        <v>3000</v>
      </c>
      <c r="R50" s="29">
        <f t="shared" si="1"/>
        <v>3000</v>
      </c>
    </row>
    <row r="51" spans="1:18" ht="15.75" x14ac:dyDescent="0.25">
      <c r="A51" s="16">
        <v>32</v>
      </c>
      <c r="B51" s="17" t="s">
        <v>427</v>
      </c>
      <c r="C51" s="24">
        <v>500</v>
      </c>
      <c r="D51" s="24">
        <v>0</v>
      </c>
      <c r="E51" s="24">
        <v>500</v>
      </c>
      <c r="F51" s="24">
        <v>500</v>
      </c>
      <c r="G51" s="24">
        <v>500</v>
      </c>
      <c r="H51" s="24">
        <v>500</v>
      </c>
      <c r="I51" s="24">
        <v>500</v>
      </c>
      <c r="J51" s="24">
        <v>500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8">
        <f t="shared" si="0"/>
        <v>3000</v>
      </c>
      <c r="R51" s="29">
        <f t="shared" si="1"/>
        <v>3000</v>
      </c>
    </row>
    <row r="52" spans="1:18" ht="15.75" x14ac:dyDescent="0.25">
      <c r="A52" s="16">
        <v>33</v>
      </c>
      <c r="B52" s="17" t="s">
        <v>368</v>
      </c>
      <c r="C52" s="24">
        <v>500</v>
      </c>
      <c r="D52" s="24">
        <v>0</v>
      </c>
      <c r="E52" s="24">
        <v>0</v>
      </c>
      <c r="F52" s="24">
        <v>500</v>
      </c>
      <c r="G52" s="24">
        <v>500</v>
      </c>
      <c r="H52" s="24">
        <v>500</v>
      </c>
      <c r="I52" s="24">
        <v>500</v>
      </c>
      <c r="J52" s="24">
        <v>500</v>
      </c>
      <c r="K52" s="24">
        <v>500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8">
        <f t="shared" ref="Q52:Q88" si="2">SUM(D52:O52)</f>
        <v>3000</v>
      </c>
      <c r="R52" s="29">
        <f t="shared" ref="R52:R88" si="3">Q52-P52</f>
        <v>3000</v>
      </c>
    </row>
    <row r="53" spans="1:18" ht="15.75" x14ac:dyDescent="0.25">
      <c r="A53" s="16">
        <v>34</v>
      </c>
      <c r="B53" s="139" t="s">
        <v>386</v>
      </c>
      <c r="C53" s="136">
        <v>500</v>
      </c>
      <c r="D53" s="136">
        <v>0</v>
      </c>
      <c r="E53" s="136">
        <v>500</v>
      </c>
      <c r="F53" s="136">
        <v>500</v>
      </c>
      <c r="G53" s="136">
        <v>500</v>
      </c>
      <c r="H53" s="136">
        <v>500</v>
      </c>
      <c r="I53" s="136">
        <v>500</v>
      </c>
      <c r="J53" s="136">
        <v>500</v>
      </c>
      <c r="K53" s="138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8">
        <f t="shared" si="2"/>
        <v>3000</v>
      </c>
      <c r="R53" s="29">
        <f t="shared" si="3"/>
        <v>3000</v>
      </c>
    </row>
    <row r="54" spans="1:18" ht="15.75" x14ac:dyDescent="0.25">
      <c r="A54" s="16">
        <v>35</v>
      </c>
      <c r="B54" s="139" t="s">
        <v>190</v>
      </c>
      <c r="C54" s="136">
        <v>500</v>
      </c>
      <c r="D54" s="24">
        <v>0</v>
      </c>
      <c r="E54" s="136">
        <v>500</v>
      </c>
      <c r="F54" s="136">
        <v>500</v>
      </c>
      <c r="G54" s="136">
        <v>500</v>
      </c>
      <c r="H54" s="136">
        <v>500</v>
      </c>
      <c r="I54" s="136">
        <v>500</v>
      </c>
      <c r="J54" s="136">
        <v>500</v>
      </c>
      <c r="K54" s="136">
        <v>500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63">
        <f t="shared" si="2"/>
        <v>3500</v>
      </c>
      <c r="R54" s="62">
        <f t="shared" si="3"/>
        <v>3500</v>
      </c>
    </row>
    <row r="55" spans="1:18" ht="15.75" x14ac:dyDescent="0.25">
      <c r="A55" s="16">
        <v>36</v>
      </c>
      <c r="B55" s="17" t="s">
        <v>231</v>
      </c>
      <c r="C55" s="24">
        <v>500</v>
      </c>
      <c r="D55" s="24">
        <v>0</v>
      </c>
      <c r="E55" s="24">
        <v>500</v>
      </c>
      <c r="F55" s="24">
        <v>500</v>
      </c>
      <c r="G55" s="24">
        <v>500</v>
      </c>
      <c r="H55" s="24">
        <v>500</v>
      </c>
      <c r="I55" s="24">
        <v>500</v>
      </c>
      <c r="J55" s="24">
        <v>500</v>
      </c>
      <c r="K55" s="24">
        <v>500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63">
        <f t="shared" si="2"/>
        <v>3500</v>
      </c>
      <c r="R55" s="62">
        <f t="shared" si="3"/>
        <v>3500</v>
      </c>
    </row>
    <row r="56" spans="1:18" s="64" customFormat="1" ht="15.75" x14ac:dyDescent="0.25">
      <c r="A56" s="16">
        <v>37</v>
      </c>
      <c r="B56" s="139" t="s">
        <v>358</v>
      </c>
      <c r="C56" s="136">
        <v>500</v>
      </c>
      <c r="D56" s="24">
        <v>0</v>
      </c>
      <c r="E56" s="24">
        <v>0</v>
      </c>
      <c r="F56" s="136">
        <v>500</v>
      </c>
      <c r="G56" s="136">
        <v>500</v>
      </c>
      <c r="H56" s="136">
        <v>500</v>
      </c>
      <c r="I56" s="24">
        <v>0</v>
      </c>
      <c r="J56" s="24">
        <v>0</v>
      </c>
      <c r="K56" s="136">
        <v>500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63">
        <f t="shared" si="2"/>
        <v>2000</v>
      </c>
      <c r="R56" s="62">
        <f t="shared" si="3"/>
        <v>2000</v>
      </c>
    </row>
    <row r="57" spans="1:18" s="64" customFormat="1" ht="15.75" x14ac:dyDescent="0.25">
      <c r="A57" s="16">
        <v>38</v>
      </c>
      <c r="B57" s="17" t="s">
        <v>380</v>
      </c>
      <c r="C57" s="24">
        <v>500</v>
      </c>
      <c r="D57" s="24">
        <v>0</v>
      </c>
      <c r="E57" s="24">
        <v>500</v>
      </c>
      <c r="F57" s="24">
        <v>500</v>
      </c>
      <c r="G57" s="24">
        <v>500</v>
      </c>
      <c r="H57" s="24">
        <v>500</v>
      </c>
      <c r="I57" s="24">
        <v>500</v>
      </c>
      <c r="J57" s="24">
        <v>500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8">
        <f t="shared" si="2"/>
        <v>3000</v>
      </c>
      <c r="R57" s="29">
        <f t="shared" si="3"/>
        <v>3000</v>
      </c>
    </row>
    <row r="58" spans="1:18" s="64" customFormat="1" ht="15.75" x14ac:dyDescent="0.25">
      <c r="A58" s="16">
        <v>39</v>
      </c>
      <c r="B58" s="139" t="s">
        <v>292</v>
      </c>
      <c r="C58" s="136">
        <v>500</v>
      </c>
      <c r="D58" s="24">
        <v>0</v>
      </c>
      <c r="E58" s="136">
        <v>500</v>
      </c>
      <c r="F58" s="136">
        <v>500</v>
      </c>
      <c r="G58" s="136">
        <v>500</v>
      </c>
      <c r="H58" s="136">
        <v>500</v>
      </c>
      <c r="I58" s="136">
        <v>500</v>
      </c>
      <c r="J58" s="138">
        <v>0</v>
      </c>
      <c r="K58" s="136">
        <v>500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8">
        <f t="shared" si="2"/>
        <v>3000</v>
      </c>
      <c r="R58" s="29">
        <f t="shared" si="3"/>
        <v>3000</v>
      </c>
    </row>
    <row r="59" spans="1:18" s="64" customFormat="1" ht="15.75" x14ac:dyDescent="0.25">
      <c r="A59" s="16">
        <v>40</v>
      </c>
      <c r="B59" s="17" t="s">
        <v>253</v>
      </c>
      <c r="C59" s="24">
        <v>500</v>
      </c>
      <c r="D59" s="24">
        <v>0</v>
      </c>
      <c r="E59" s="24">
        <v>500</v>
      </c>
      <c r="F59" s="24">
        <v>500</v>
      </c>
      <c r="G59" s="24">
        <v>500</v>
      </c>
      <c r="H59" s="24">
        <v>500</v>
      </c>
      <c r="I59" s="24">
        <v>500</v>
      </c>
      <c r="J59" s="24">
        <v>500</v>
      </c>
      <c r="K59" s="24">
        <v>500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63">
        <f t="shared" si="2"/>
        <v>3500</v>
      </c>
      <c r="R59" s="62">
        <f t="shared" si="3"/>
        <v>3500</v>
      </c>
    </row>
    <row r="60" spans="1:18" s="64" customFormat="1" ht="15.75" x14ac:dyDescent="0.25">
      <c r="A60" s="16">
        <v>41</v>
      </c>
      <c r="B60" s="17" t="s">
        <v>503</v>
      </c>
      <c r="C60" s="24">
        <v>500</v>
      </c>
      <c r="D60" s="24">
        <v>0</v>
      </c>
      <c r="E60" s="24">
        <v>500</v>
      </c>
      <c r="F60" s="24">
        <v>500</v>
      </c>
      <c r="G60" s="24">
        <v>0</v>
      </c>
      <c r="H60" s="24">
        <v>500</v>
      </c>
      <c r="I60" s="24">
        <v>500</v>
      </c>
      <c r="J60" s="24">
        <v>500</v>
      </c>
      <c r="K60" s="24">
        <v>500</v>
      </c>
      <c r="L60" s="24">
        <v>500</v>
      </c>
      <c r="M60" s="24">
        <v>0</v>
      </c>
      <c r="N60" s="24">
        <v>0</v>
      </c>
      <c r="O60" s="24">
        <v>0</v>
      </c>
      <c r="P60" s="24">
        <v>0</v>
      </c>
      <c r="Q60" s="28">
        <f t="shared" si="2"/>
        <v>3500</v>
      </c>
      <c r="R60" s="29">
        <f t="shared" si="3"/>
        <v>3500</v>
      </c>
    </row>
    <row r="61" spans="1:18" s="64" customFormat="1" ht="15.75" x14ac:dyDescent="0.25">
      <c r="A61" s="16">
        <v>42</v>
      </c>
      <c r="B61" s="17" t="s">
        <v>362</v>
      </c>
      <c r="C61" s="24">
        <v>500</v>
      </c>
      <c r="D61" s="24">
        <v>0</v>
      </c>
      <c r="E61" s="24">
        <v>500</v>
      </c>
      <c r="F61" s="24">
        <v>500</v>
      </c>
      <c r="G61" s="24">
        <v>0</v>
      </c>
      <c r="H61" s="24">
        <v>500</v>
      </c>
      <c r="I61" s="24">
        <v>500</v>
      </c>
      <c r="J61" s="24">
        <v>500</v>
      </c>
      <c r="K61" s="24">
        <v>500</v>
      </c>
      <c r="L61" s="24">
        <v>500</v>
      </c>
      <c r="M61" s="24">
        <v>0</v>
      </c>
      <c r="N61" s="24">
        <v>0</v>
      </c>
      <c r="O61" s="24">
        <v>0</v>
      </c>
      <c r="P61" s="24">
        <v>0</v>
      </c>
      <c r="Q61" s="28">
        <f t="shared" si="2"/>
        <v>3500</v>
      </c>
      <c r="R61" s="29">
        <f t="shared" si="3"/>
        <v>3500</v>
      </c>
    </row>
    <row r="62" spans="1:18" s="64" customFormat="1" ht="15.75" x14ac:dyDescent="0.25">
      <c r="A62" s="16">
        <v>43</v>
      </c>
      <c r="B62" s="139" t="s">
        <v>364</v>
      </c>
      <c r="C62" s="136">
        <v>500</v>
      </c>
      <c r="D62" s="24">
        <v>0</v>
      </c>
      <c r="E62" s="136">
        <v>500</v>
      </c>
      <c r="F62" s="136">
        <v>500</v>
      </c>
      <c r="G62" s="136">
        <v>500</v>
      </c>
      <c r="H62" s="136">
        <v>500</v>
      </c>
      <c r="I62" s="136">
        <v>500</v>
      </c>
      <c r="J62" s="136">
        <v>500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63">
        <f t="shared" si="2"/>
        <v>3000</v>
      </c>
      <c r="R62" s="62">
        <f t="shared" si="3"/>
        <v>3000</v>
      </c>
    </row>
    <row r="63" spans="1:18" s="64" customFormat="1" ht="15.75" x14ac:dyDescent="0.25">
      <c r="A63" s="16">
        <v>44</v>
      </c>
      <c r="B63" s="17" t="s">
        <v>235</v>
      </c>
      <c r="C63" s="24">
        <v>500</v>
      </c>
      <c r="D63" s="24">
        <v>0</v>
      </c>
      <c r="E63" s="24">
        <v>500</v>
      </c>
      <c r="F63" s="24">
        <v>500</v>
      </c>
      <c r="G63" s="24">
        <v>500</v>
      </c>
      <c r="H63" s="24">
        <v>500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63">
        <f t="shared" si="2"/>
        <v>2000</v>
      </c>
      <c r="R63" s="62">
        <f t="shared" si="3"/>
        <v>2000</v>
      </c>
    </row>
    <row r="64" spans="1:18" s="64" customFormat="1" ht="15.75" x14ac:dyDescent="0.25">
      <c r="A64" s="16">
        <v>45</v>
      </c>
      <c r="B64" s="17" t="s">
        <v>247</v>
      </c>
      <c r="C64" s="24">
        <v>500</v>
      </c>
      <c r="D64" s="24">
        <v>0</v>
      </c>
      <c r="E64" s="24">
        <v>0</v>
      </c>
      <c r="F64" s="24">
        <v>500</v>
      </c>
      <c r="G64" s="24">
        <v>500</v>
      </c>
      <c r="H64" s="24">
        <v>500</v>
      </c>
      <c r="I64" s="24">
        <v>500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63">
        <f t="shared" si="2"/>
        <v>2000</v>
      </c>
      <c r="R64" s="62">
        <f t="shared" si="3"/>
        <v>2000</v>
      </c>
    </row>
    <row r="65" spans="1:18" s="64" customFormat="1" ht="15.75" x14ac:dyDescent="0.25">
      <c r="A65" s="16">
        <v>46</v>
      </c>
      <c r="B65" s="139" t="s">
        <v>352</v>
      </c>
      <c r="C65" s="136">
        <v>500</v>
      </c>
      <c r="D65" s="24">
        <v>0</v>
      </c>
      <c r="E65" s="136">
        <v>500</v>
      </c>
      <c r="F65" s="136">
        <v>500</v>
      </c>
      <c r="G65" s="136">
        <v>500</v>
      </c>
      <c r="H65" s="24">
        <v>0</v>
      </c>
      <c r="I65" s="24">
        <v>0</v>
      </c>
      <c r="J65" s="136">
        <v>500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63">
        <f t="shared" si="2"/>
        <v>2000</v>
      </c>
      <c r="R65" s="62">
        <f t="shared" si="3"/>
        <v>2000</v>
      </c>
    </row>
    <row r="66" spans="1:18" s="64" customFormat="1" ht="15.75" x14ac:dyDescent="0.25">
      <c r="A66" s="16">
        <v>47</v>
      </c>
      <c r="B66" s="17" t="s">
        <v>345</v>
      </c>
      <c r="C66" s="24">
        <v>500</v>
      </c>
      <c r="D66" s="24">
        <v>0</v>
      </c>
      <c r="E66" s="24">
        <v>500</v>
      </c>
      <c r="F66" s="24">
        <v>500</v>
      </c>
      <c r="G66" s="24">
        <v>500</v>
      </c>
      <c r="H66" s="24">
        <v>500</v>
      </c>
      <c r="I66" s="24">
        <v>500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63">
        <f t="shared" si="2"/>
        <v>2500</v>
      </c>
      <c r="R66" s="62">
        <f t="shared" si="3"/>
        <v>2500</v>
      </c>
    </row>
    <row r="67" spans="1:18" s="64" customFormat="1" ht="15.75" x14ac:dyDescent="0.25">
      <c r="A67" s="16">
        <v>48</v>
      </c>
      <c r="B67" s="17" t="s">
        <v>355</v>
      </c>
      <c r="C67" s="24">
        <v>500</v>
      </c>
      <c r="D67" s="24">
        <v>0</v>
      </c>
      <c r="E67" s="24">
        <v>500</v>
      </c>
      <c r="F67" s="24">
        <v>500</v>
      </c>
      <c r="G67" s="24">
        <v>500</v>
      </c>
      <c r="H67" s="24">
        <v>500</v>
      </c>
      <c r="I67" s="24">
        <v>500</v>
      </c>
      <c r="J67" s="24">
        <v>500</v>
      </c>
      <c r="K67" s="24">
        <v>500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63">
        <f t="shared" si="2"/>
        <v>3500</v>
      </c>
      <c r="R67" s="62">
        <f t="shared" si="3"/>
        <v>3500</v>
      </c>
    </row>
    <row r="68" spans="1:18" s="64" customFormat="1" ht="15.75" x14ac:dyDescent="0.25">
      <c r="A68" s="16">
        <v>49</v>
      </c>
      <c r="B68" s="17" t="s">
        <v>221</v>
      </c>
      <c r="C68" s="24">
        <v>500</v>
      </c>
      <c r="D68" s="24">
        <v>0</v>
      </c>
      <c r="E68" s="24">
        <v>500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63">
        <f t="shared" si="2"/>
        <v>500</v>
      </c>
      <c r="R68" s="62">
        <f t="shared" si="3"/>
        <v>500</v>
      </c>
    </row>
    <row r="69" spans="1:18" s="64" customFormat="1" ht="15.75" x14ac:dyDescent="0.25">
      <c r="A69" s="16">
        <v>50</v>
      </c>
      <c r="B69" s="17" t="s">
        <v>476</v>
      </c>
      <c r="C69" s="24">
        <v>500</v>
      </c>
      <c r="D69" s="24">
        <v>0</v>
      </c>
      <c r="E69" s="24">
        <v>500</v>
      </c>
      <c r="F69" s="24">
        <v>500</v>
      </c>
      <c r="G69" s="24">
        <v>500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63">
        <f t="shared" si="2"/>
        <v>1500</v>
      </c>
      <c r="R69" s="62">
        <f t="shared" si="3"/>
        <v>1500</v>
      </c>
    </row>
    <row r="70" spans="1:18" s="64" customFormat="1" ht="15.75" x14ac:dyDescent="0.25">
      <c r="A70" s="16">
        <v>51</v>
      </c>
      <c r="B70" s="17" t="s">
        <v>312</v>
      </c>
      <c r="C70" s="24">
        <v>500</v>
      </c>
      <c r="D70" s="24">
        <v>0</v>
      </c>
      <c r="E70" s="24">
        <v>500</v>
      </c>
      <c r="F70" s="24">
        <v>500</v>
      </c>
      <c r="G70" s="24">
        <v>500</v>
      </c>
      <c r="H70" s="24">
        <v>500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63">
        <f t="shared" si="2"/>
        <v>2000</v>
      </c>
      <c r="R70" s="62">
        <f t="shared" si="3"/>
        <v>2000</v>
      </c>
    </row>
    <row r="71" spans="1:18" s="64" customFormat="1" ht="15.75" x14ac:dyDescent="0.25">
      <c r="A71" s="16">
        <v>52</v>
      </c>
      <c r="B71" s="17" t="s">
        <v>298</v>
      </c>
      <c r="C71" s="24">
        <v>500</v>
      </c>
      <c r="D71" s="24">
        <v>0</v>
      </c>
      <c r="E71" s="24">
        <v>500</v>
      </c>
      <c r="F71" s="24">
        <v>500</v>
      </c>
      <c r="G71" s="24">
        <v>500</v>
      </c>
      <c r="H71" s="24">
        <v>500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63">
        <f t="shared" si="2"/>
        <v>2000</v>
      </c>
      <c r="R71" s="62">
        <f t="shared" si="3"/>
        <v>2000</v>
      </c>
    </row>
    <row r="72" spans="1:18" s="64" customFormat="1" ht="15.75" x14ac:dyDescent="0.25">
      <c r="A72" s="16">
        <v>53</v>
      </c>
      <c r="B72" s="17" t="s">
        <v>327</v>
      </c>
      <c r="C72" s="24">
        <v>500</v>
      </c>
      <c r="D72" s="24">
        <v>0</v>
      </c>
      <c r="E72" s="24">
        <v>500</v>
      </c>
      <c r="F72" s="24">
        <v>500</v>
      </c>
      <c r="G72" s="24">
        <v>500</v>
      </c>
      <c r="H72" s="24">
        <v>500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63">
        <f t="shared" si="2"/>
        <v>2000</v>
      </c>
      <c r="R72" s="62">
        <f t="shared" si="3"/>
        <v>2000</v>
      </c>
    </row>
    <row r="73" spans="1:18" s="64" customFormat="1" ht="15.75" x14ac:dyDescent="0.25">
      <c r="A73" s="16">
        <v>54</v>
      </c>
      <c r="B73" s="17" t="s">
        <v>430</v>
      </c>
      <c r="C73" s="24">
        <v>500</v>
      </c>
      <c r="D73" s="24">
        <v>0</v>
      </c>
      <c r="E73" s="24">
        <v>500</v>
      </c>
      <c r="F73" s="24">
        <v>500</v>
      </c>
      <c r="G73" s="24">
        <v>500</v>
      </c>
      <c r="H73" s="24">
        <v>500</v>
      </c>
      <c r="I73" s="24">
        <v>500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63">
        <f t="shared" si="2"/>
        <v>2500</v>
      </c>
      <c r="R73" s="62">
        <f t="shared" si="3"/>
        <v>2500</v>
      </c>
    </row>
    <row r="74" spans="1:18" s="64" customFormat="1" ht="15.75" x14ac:dyDescent="0.25">
      <c r="A74" s="16">
        <v>55</v>
      </c>
      <c r="B74" s="17" t="s">
        <v>419</v>
      </c>
      <c r="C74" s="24">
        <v>500</v>
      </c>
      <c r="D74" s="24">
        <v>0</v>
      </c>
      <c r="E74" s="24">
        <v>0</v>
      </c>
      <c r="F74" s="24">
        <v>500</v>
      </c>
      <c r="G74" s="24">
        <v>500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63">
        <f t="shared" si="2"/>
        <v>1000</v>
      </c>
      <c r="R74" s="62">
        <f t="shared" si="3"/>
        <v>1000</v>
      </c>
    </row>
    <row r="75" spans="1:18" s="64" customFormat="1" ht="15.75" x14ac:dyDescent="0.25">
      <c r="A75" s="16">
        <v>56</v>
      </c>
      <c r="B75" s="17" t="s">
        <v>365</v>
      </c>
      <c r="C75" s="24">
        <v>500</v>
      </c>
      <c r="D75" s="24">
        <v>0</v>
      </c>
      <c r="E75" s="24">
        <v>500</v>
      </c>
      <c r="F75" s="24">
        <v>500</v>
      </c>
      <c r="G75" s="24">
        <v>500</v>
      </c>
      <c r="H75" s="24">
        <v>500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63">
        <f t="shared" si="2"/>
        <v>2000</v>
      </c>
      <c r="R75" s="62">
        <f t="shared" si="3"/>
        <v>2000</v>
      </c>
    </row>
    <row r="76" spans="1:18" s="64" customFormat="1" ht="15.75" x14ac:dyDescent="0.25">
      <c r="A76" s="16">
        <v>57</v>
      </c>
      <c r="B76" s="139" t="s">
        <v>523</v>
      </c>
      <c r="C76" s="136">
        <v>500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136">
        <v>500</v>
      </c>
      <c r="J76" s="141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63">
        <f t="shared" si="2"/>
        <v>500</v>
      </c>
      <c r="R76" s="62">
        <f t="shared" si="3"/>
        <v>500</v>
      </c>
    </row>
    <row r="77" spans="1:18" s="64" customFormat="1" ht="15.75" x14ac:dyDescent="0.25">
      <c r="A77" s="16">
        <v>58</v>
      </c>
      <c r="B77" s="17" t="s">
        <v>272</v>
      </c>
      <c r="C77" s="24">
        <v>500</v>
      </c>
      <c r="D77" s="24">
        <v>0</v>
      </c>
      <c r="E77" s="24">
        <v>0</v>
      </c>
      <c r="F77" s="24">
        <v>0</v>
      </c>
      <c r="G77" s="24">
        <v>0</v>
      </c>
      <c r="H77" s="24">
        <v>500</v>
      </c>
      <c r="I77" s="24">
        <v>500</v>
      </c>
      <c r="J77" s="24">
        <v>500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63">
        <f t="shared" ref="Q77:Q86" si="4">SUM(D77:O77)</f>
        <v>1500</v>
      </c>
      <c r="R77" s="62">
        <f t="shared" ref="R77:R86" si="5">Q77-P77</f>
        <v>1500</v>
      </c>
    </row>
    <row r="78" spans="1:18" s="64" customFormat="1" ht="15.75" x14ac:dyDescent="0.25">
      <c r="A78" s="16">
        <v>59</v>
      </c>
      <c r="B78" s="17" t="s">
        <v>442</v>
      </c>
      <c r="C78" s="24">
        <v>500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500</v>
      </c>
      <c r="J78" s="24">
        <v>500</v>
      </c>
      <c r="K78" s="24">
        <v>500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63">
        <f t="shared" si="4"/>
        <v>1500</v>
      </c>
      <c r="R78" s="62">
        <f t="shared" si="5"/>
        <v>1500</v>
      </c>
    </row>
    <row r="79" spans="1:18" s="64" customFormat="1" ht="15.75" x14ac:dyDescent="0.25">
      <c r="A79" s="16">
        <v>60</v>
      </c>
      <c r="B79" s="17" t="s">
        <v>250</v>
      </c>
      <c r="C79" s="24">
        <v>500</v>
      </c>
      <c r="D79" s="24">
        <v>0</v>
      </c>
      <c r="E79" s="24">
        <v>0</v>
      </c>
      <c r="F79" s="24">
        <v>0</v>
      </c>
      <c r="G79" s="24">
        <v>0</v>
      </c>
      <c r="H79" s="24">
        <v>500</v>
      </c>
      <c r="I79" s="24">
        <v>500</v>
      </c>
      <c r="J79" s="24">
        <v>500</v>
      </c>
      <c r="K79" s="138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63">
        <f t="shared" si="4"/>
        <v>1500</v>
      </c>
      <c r="R79" s="62">
        <f t="shared" si="5"/>
        <v>1500</v>
      </c>
    </row>
    <row r="80" spans="1:18" s="64" customFormat="1" ht="15.75" x14ac:dyDescent="0.25">
      <c r="A80" s="16">
        <v>61</v>
      </c>
      <c r="B80" s="17" t="s">
        <v>224</v>
      </c>
      <c r="C80" s="24">
        <v>500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500</v>
      </c>
      <c r="J80" s="24">
        <v>500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63">
        <f t="shared" si="4"/>
        <v>1000</v>
      </c>
      <c r="R80" s="62">
        <f t="shared" si="5"/>
        <v>1000</v>
      </c>
    </row>
    <row r="81" spans="1:18" s="64" customFormat="1" ht="15.75" x14ac:dyDescent="0.25">
      <c r="A81" s="16">
        <v>62</v>
      </c>
      <c r="B81" s="17" t="s">
        <v>256</v>
      </c>
      <c r="C81" s="24">
        <v>500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500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63">
        <f t="shared" si="4"/>
        <v>500</v>
      </c>
      <c r="R81" s="62">
        <f t="shared" si="5"/>
        <v>500</v>
      </c>
    </row>
    <row r="82" spans="1:18" s="64" customFormat="1" ht="15.75" x14ac:dyDescent="0.25">
      <c r="A82" s="16">
        <v>63</v>
      </c>
      <c r="B82" s="17" t="s">
        <v>259</v>
      </c>
      <c r="C82" s="24">
        <v>500</v>
      </c>
      <c r="D82" s="24">
        <v>0</v>
      </c>
      <c r="E82" s="24">
        <v>0</v>
      </c>
      <c r="F82" s="24">
        <v>0</v>
      </c>
      <c r="G82" s="24">
        <v>0</v>
      </c>
      <c r="H82" s="24">
        <v>500</v>
      </c>
      <c r="I82" s="24">
        <v>500</v>
      </c>
      <c r="J82" s="24">
        <v>500</v>
      </c>
      <c r="K82" s="24">
        <v>500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63">
        <f t="shared" si="4"/>
        <v>2000</v>
      </c>
      <c r="R82" s="62">
        <f t="shared" si="5"/>
        <v>2000</v>
      </c>
    </row>
    <row r="83" spans="1:18" s="64" customFormat="1" ht="15.75" x14ac:dyDescent="0.25">
      <c r="A83" s="16">
        <v>64</v>
      </c>
      <c r="B83" s="17" t="s">
        <v>676</v>
      </c>
      <c r="C83" s="24">
        <v>500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500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63">
        <f t="shared" si="4"/>
        <v>500</v>
      </c>
      <c r="R83" s="62">
        <f t="shared" si="5"/>
        <v>500</v>
      </c>
    </row>
    <row r="84" spans="1:18" s="64" customFormat="1" ht="15.75" x14ac:dyDescent="0.25">
      <c r="A84" s="16">
        <v>65</v>
      </c>
      <c r="B84" s="139" t="s">
        <v>329</v>
      </c>
      <c r="C84" s="24">
        <v>500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136">
        <v>500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63">
        <f t="shared" si="4"/>
        <v>500</v>
      </c>
      <c r="R84" s="62">
        <f t="shared" si="5"/>
        <v>500</v>
      </c>
    </row>
    <row r="85" spans="1:18" s="64" customFormat="1" ht="15.75" x14ac:dyDescent="0.25">
      <c r="A85" s="16">
        <v>66</v>
      </c>
      <c r="B85" s="143" t="s">
        <v>211</v>
      </c>
      <c r="C85" s="24">
        <v>500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500</v>
      </c>
      <c r="J85" s="136">
        <v>500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63">
        <f t="shared" si="4"/>
        <v>1000</v>
      </c>
      <c r="R85" s="62">
        <f t="shared" si="5"/>
        <v>1000</v>
      </c>
    </row>
    <row r="86" spans="1:18" s="58" customFormat="1" ht="15.75" x14ac:dyDescent="0.25">
      <c r="A86" s="16">
        <v>67</v>
      </c>
      <c r="B86" s="17"/>
      <c r="C86" s="24">
        <v>500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63">
        <f t="shared" si="4"/>
        <v>0</v>
      </c>
      <c r="R86" s="62">
        <f t="shared" si="5"/>
        <v>0</v>
      </c>
    </row>
    <row r="87" spans="1:18" ht="15.75" x14ac:dyDescent="0.25">
      <c r="A87" s="16">
        <v>68</v>
      </c>
      <c r="B87" s="20"/>
      <c r="C87" s="24">
        <v>500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63">
        <f t="shared" si="2"/>
        <v>0</v>
      </c>
      <c r="R87" s="62">
        <f t="shared" si="3"/>
        <v>0</v>
      </c>
    </row>
    <row r="88" spans="1:18" ht="15.75" x14ac:dyDescent="0.25">
      <c r="A88" s="16">
        <v>69</v>
      </c>
      <c r="B88" s="20"/>
      <c r="C88" s="24">
        <v>500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63">
        <f t="shared" si="2"/>
        <v>0</v>
      </c>
      <c r="R88" s="62">
        <f t="shared" si="3"/>
        <v>0</v>
      </c>
    </row>
    <row r="89" spans="1:18" x14ac:dyDescent="0.25">
      <c r="C89" s="32" t="s">
        <v>60</v>
      </c>
      <c r="D89" s="33">
        <f t="shared" ref="D89:R89" si="6">SUM(D20:D88)</f>
        <v>0</v>
      </c>
      <c r="E89" s="33">
        <f t="shared" si="6"/>
        <v>24000</v>
      </c>
      <c r="F89" s="33">
        <f t="shared" si="6"/>
        <v>25500</v>
      </c>
      <c r="G89" s="33">
        <f t="shared" si="6"/>
        <v>23000</v>
      </c>
      <c r="H89" s="33">
        <f t="shared" si="6"/>
        <v>25000</v>
      </c>
      <c r="I89" s="33">
        <f t="shared" si="6"/>
        <v>23000</v>
      </c>
      <c r="J89" s="33">
        <f t="shared" si="6"/>
        <v>16000</v>
      </c>
      <c r="K89" s="33">
        <f t="shared" si="6"/>
        <v>11500</v>
      </c>
      <c r="L89" s="33">
        <f t="shared" si="6"/>
        <v>2500</v>
      </c>
      <c r="M89" s="33">
        <f t="shared" si="6"/>
        <v>500</v>
      </c>
      <c r="N89" s="33">
        <f t="shared" si="6"/>
        <v>500</v>
      </c>
      <c r="O89" s="33">
        <f t="shared" si="6"/>
        <v>0</v>
      </c>
      <c r="P89" s="33">
        <f t="shared" si="6"/>
        <v>0</v>
      </c>
      <c r="Q89" s="28">
        <f t="shared" si="6"/>
        <v>151500</v>
      </c>
      <c r="R89" s="30">
        <f t="shared" si="6"/>
        <v>151500</v>
      </c>
    </row>
  </sheetData>
  <autoFilter ref="A19:R89">
    <sortState ref="A20:R89">
      <sortCondition ref="B19:B80"/>
    </sortState>
  </autoFilter>
  <sortState ref="A20:R81">
    <sortCondition ref="B20"/>
  </sortState>
  <mergeCells count="5">
    <mergeCell ref="B1:B10"/>
    <mergeCell ref="B11:J12"/>
    <mergeCell ref="D17:O17"/>
    <mergeCell ref="P17:R17"/>
    <mergeCell ref="H40:P40"/>
  </mergeCells>
  <printOptions headings="1" gridLines="1"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Configurações!$C$3:$C$7</xm:f>
          </x14:formula1>
          <xm:sqref>B15</xm:sqref>
        </x14:dataValidation>
        <x14:dataValidation type="list" allowBlank="1" showInputMessage="1" showErrorMessage="1">
          <x14:formula1>
            <xm:f>Ficha_Registo!$B$16:$B$180</xm:f>
          </x14:formula1>
          <xm:sqref>B20:B88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rgb="FF0070C0"/>
  </sheetPr>
  <dimension ref="C4:AA42"/>
  <sheetViews>
    <sheetView topLeftCell="A10" zoomScale="85" zoomScaleNormal="85" workbookViewId="0">
      <selection activeCell="D45" sqref="D45"/>
    </sheetView>
  </sheetViews>
  <sheetFormatPr defaultRowHeight="15" x14ac:dyDescent="0.25"/>
  <cols>
    <col min="3" max="3" width="40.42578125" bestFit="1" customWidth="1"/>
    <col min="4" max="4" width="15.7109375" customWidth="1"/>
    <col min="5" max="5" width="18.85546875" customWidth="1"/>
    <col min="6" max="6" width="16.5703125" customWidth="1"/>
    <col min="7" max="7" width="20" customWidth="1"/>
    <col min="8" max="8" width="16.85546875" customWidth="1"/>
    <col min="9" max="9" width="13.5703125" customWidth="1"/>
    <col min="10" max="10" width="15.28515625" customWidth="1"/>
    <col min="11" max="11" width="19.85546875" customWidth="1"/>
    <col min="12" max="12" width="17.5703125" customWidth="1"/>
    <col min="13" max="15" width="18.28515625" customWidth="1"/>
    <col min="16" max="16" width="23.140625" customWidth="1"/>
  </cols>
  <sheetData>
    <row r="4" spans="3:8" x14ac:dyDescent="0.25">
      <c r="C4" s="203"/>
      <c r="D4" s="203"/>
    </row>
    <row r="5" spans="3:8" x14ac:dyDescent="0.25">
      <c r="C5" s="203"/>
      <c r="D5" s="203"/>
    </row>
    <row r="6" spans="3:8" x14ac:dyDescent="0.25">
      <c r="C6" s="203"/>
      <c r="D6" s="203"/>
    </row>
    <row r="7" spans="3:8" x14ac:dyDescent="0.25">
      <c r="C7" s="203"/>
      <c r="D7" s="203"/>
    </row>
    <row r="8" spans="3:8" x14ac:dyDescent="0.25">
      <c r="C8" s="203"/>
      <c r="D8" s="203"/>
    </row>
    <row r="9" spans="3:8" x14ac:dyDescent="0.25">
      <c r="C9" s="203"/>
      <c r="D9" s="203"/>
    </row>
    <row r="10" spans="3:8" x14ac:dyDescent="0.25">
      <c r="C10" s="203"/>
      <c r="D10" s="203"/>
    </row>
    <row r="11" spans="3:8" x14ac:dyDescent="0.25">
      <c r="C11" s="203"/>
      <c r="D11" s="203"/>
    </row>
    <row r="12" spans="3:8" x14ac:dyDescent="0.25">
      <c r="C12" s="203"/>
      <c r="D12" s="203"/>
    </row>
    <row r="13" spans="3:8" x14ac:dyDescent="0.25">
      <c r="C13" s="203"/>
      <c r="D13" s="203"/>
    </row>
    <row r="14" spans="3:8" x14ac:dyDescent="0.25">
      <c r="C14" s="204" t="s">
        <v>8</v>
      </c>
      <c r="D14" s="204"/>
      <c r="E14" s="204"/>
      <c r="F14" s="204"/>
      <c r="G14" s="204"/>
      <c r="H14" s="13"/>
    </row>
    <row r="15" spans="3:8" x14ac:dyDescent="0.25">
      <c r="C15" s="204"/>
      <c r="D15" s="204"/>
      <c r="E15" s="204"/>
      <c r="F15" s="204"/>
      <c r="G15" s="204"/>
      <c r="H15" s="13"/>
    </row>
    <row r="18" spans="3:27" ht="15" customHeight="1" x14ac:dyDescent="0.25">
      <c r="C18" s="188" t="s">
        <v>547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90"/>
    </row>
    <row r="19" spans="3:27" ht="15" customHeight="1" x14ac:dyDescent="0.25">
      <c r="C19" s="191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3"/>
    </row>
    <row r="20" spans="3:27" ht="18.75" x14ac:dyDescent="0.3">
      <c r="C20" s="12"/>
      <c r="D20" s="200" t="s">
        <v>19</v>
      </c>
      <c r="E20" s="201"/>
      <c r="F20" s="201"/>
      <c r="G20" s="201"/>
      <c r="H20" s="200" t="s">
        <v>20</v>
      </c>
      <c r="I20" s="201"/>
      <c r="J20" s="201"/>
      <c r="K20" s="201"/>
      <c r="L20" s="201"/>
      <c r="M20" s="202"/>
      <c r="N20" s="1"/>
      <c r="O20" s="1"/>
      <c r="P20" s="1"/>
    </row>
    <row r="21" spans="3:27" ht="18.75" x14ac:dyDescent="0.3">
      <c r="C21" s="51" t="s">
        <v>517</v>
      </c>
      <c r="D21" s="51" t="s">
        <v>17</v>
      </c>
      <c r="E21" s="51" t="s">
        <v>18</v>
      </c>
      <c r="F21" s="51" t="s">
        <v>21</v>
      </c>
      <c r="G21" s="51" t="s">
        <v>22</v>
      </c>
      <c r="H21" s="51" t="s">
        <v>23</v>
      </c>
      <c r="I21" s="51" t="s">
        <v>24</v>
      </c>
      <c r="J21" s="51" t="s">
        <v>25</v>
      </c>
      <c r="K21" s="51" t="s">
        <v>26</v>
      </c>
      <c r="L21" s="51" t="s">
        <v>27</v>
      </c>
      <c r="M21" s="51" t="s">
        <v>28</v>
      </c>
      <c r="N21" s="51" t="s">
        <v>65</v>
      </c>
      <c r="O21" s="51" t="s">
        <v>16</v>
      </c>
      <c r="P21" s="51" t="s">
        <v>555</v>
      </c>
    </row>
    <row r="22" spans="3:27" ht="18.75" x14ac:dyDescent="0.3">
      <c r="C22" s="11" t="s">
        <v>548</v>
      </c>
      <c r="D22" s="43">
        <v>50000</v>
      </c>
      <c r="E22" s="43">
        <v>50000</v>
      </c>
      <c r="F22" s="43">
        <v>50000</v>
      </c>
      <c r="G22" s="43">
        <v>50000</v>
      </c>
      <c r="H22" s="43">
        <v>80000</v>
      </c>
      <c r="I22" s="43">
        <v>80000</v>
      </c>
      <c r="J22" s="43">
        <v>80000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f>SUM(D22:O22)</f>
        <v>440000</v>
      </c>
      <c r="Q22" s="65"/>
      <c r="R22" s="14"/>
      <c r="S22" s="7"/>
      <c r="T22" s="7"/>
      <c r="U22" s="7"/>
      <c r="V22" s="7"/>
      <c r="W22" s="7"/>
      <c r="X22" s="7"/>
      <c r="Y22" s="7"/>
      <c r="Z22" s="7"/>
      <c r="AA22" s="7"/>
    </row>
    <row r="23" spans="3:27" ht="18.75" x14ac:dyDescent="0.3">
      <c r="C23" s="11" t="s">
        <v>704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124"/>
      <c r="R23" s="14"/>
      <c r="S23" s="7"/>
      <c r="T23" s="7"/>
      <c r="U23" s="7"/>
      <c r="V23" s="7"/>
      <c r="W23" s="7"/>
      <c r="X23" s="7"/>
      <c r="Y23" s="7"/>
      <c r="Z23" s="7"/>
      <c r="AA23" s="7"/>
    </row>
    <row r="24" spans="3:27" ht="18.75" x14ac:dyDescent="0.3">
      <c r="C24" s="11" t="s">
        <v>306</v>
      </c>
      <c r="D24" s="43">
        <v>13000</v>
      </c>
      <c r="E24" s="43">
        <v>13000</v>
      </c>
      <c r="F24" s="43">
        <v>13000</v>
      </c>
      <c r="G24" s="43">
        <v>13000</v>
      </c>
      <c r="H24" s="43">
        <v>14000</v>
      </c>
      <c r="I24" s="43">
        <v>14000</v>
      </c>
      <c r="J24" s="43">
        <v>14000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f t="shared" ref="P24:P38" si="0">SUM(D24:O24)</f>
        <v>94000</v>
      </c>
      <c r="Q24" s="65"/>
      <c r="R24" s="14"/>
      <c r="S24" s="8"/>
      <c r="T24" s="8"/>
      <c r="U24" s="8"/>
      <c r="V24" s="8"/>
      <c r="W24" s="8"/>
      <c r="X24" s="8"/>
      <c r="Y24" s="8"/>
      <c r="Z24" s="8"/>
      <c r="AA24" s="8"/>
    </row>
    <row r="25" spans="3:27" ht="18.75" x14ac:dyDescent="0.3">
      <c r="C25" s="11" t="s">
        <v>549</v>
      </c>
      <c r="D25" s="43">
        <v>15000</v>
      </c>
      <c r="E25" s="43">
        <v>15000</v>
      </c>
      <c r="F25" s="43">
        <v>15000</v>
      </c>
      <c r="G25" s="43">
        <v>15000</v>
      </c>
      <c r="H25" s="43">
        <v>16000</v>
      </c>
      <c r="I25" s="43">
        <v>16000</v>
      </c>
      <c r="J25" s="43">
        <v>16000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f t="shared" si="0"/>
        <v>108000</v>
      </c>
      <c r="Q25" s="65"/>
      <c r="R25" s="14"/>
      <c r="S25" s="8"/>
      <c r="T25" s="8"/>
      <c r="U25" s="8"/>
      <c r="V25" s="8"/>
      <c r="W25" s="8"/>
      <c r="X25" s="8"/>
      <c r="Y25" s="8"/>
      <c r="Z25" s="8"/>
      <c r="AA25" s="8"/>
    </row>
    <row r="26" spans="3:27" ht="18.75" x14ac:dyDescent="0.3">
      <c r="C26" s="11" t="s">
        <v>550</v>
      </c>
      <c r="D26" s="43">
        <v>13000</v>
      </c>
      <c r="E26" s="43">
        <v>13000</v>
      </c>
      <c r="F26" s="43">
        <v>13000</v>
      </c>
      <c r="G26" s="43">
        <v>13000</v>
      </c>
      <c r="H26" s="43">
        <v>14000</v>
      </c>
      <c r="I26" s="43">
        <v>14000</v>
      </c>
      <c r="J26" s="43">
        <v>14000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f t="shared" si="0"/>
        <v>94000</v>
      </c>
      <c r="Q26" s="65"/>
      <c r="R26" s="14"/>
      <c r="S26" s="8"/>
      <c r="T26" s="8"/>
      <c r="U26" s="8"/>
      <c r="V26" s="8"/>
      <c r="W26" s="8"/>
      <c r="X26" s="8"/>
      <c r="Y26" s="8"/>
      <c r="Z26" s="8"/>
      <c r="AA26" s="8"/>
    </row>
    <row r="27" spans="3:27" ht="18.75" x14ac:dyDescent="0.3">
      <c r="C27" s="11" t="s">
        <v>551</v>
      </c>
      <c r="D27" s="43">
        <v>13000</v>
      </c>
      <c r="E27" s="43">
        <v>13000</v>
      </c>
      <c r="F27" s="43">
        <v>13000</v>
      </c>
      <c r="G27" s="43">
        <v>13000</v>
      </c>
      <c r="H27" s="43">
        <v>14000</v>
      </c>
      <c r="I27" s="43">
        <v>14000</v>
      </c>
      <c r="J27" s="43">
        <v>14000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f t="shared" si="0"/>
        <v>94000</v>
      </c>
      <c r="Q27" s="65"/>
      <c r="R27" s="14"/>
      <c r="S27" s="7"/>
      <c r="T27" s="7"/>
      <c r="U27" s="7"/>
      <c r="V27" s="7"/>
      <c r="W27" s="7"/>
      <c r="X27" s="7"/>
      <c r="Y27" s="7"/>
      <c r="Z27" s="7"/>
      <c r="AA27" s="7"/>
    </row>
    <row r="28" spans="3:27" ht="18.75" x14ac:dyDescent="0.3">
      <c r="C28" s="11" t="s">
        <v>552</v>
      </c>
      <c r="D28" s="43">
        <v>13000</v>
      </c>
      <c r="E28" s="43">
        <v>13000</v>
      </c>
      <c r="F28" s="43">
        <v>13000</v>
      </c>
      <c r="G28" s="43">
        <v>13000</v>
      </c>
      <c r="H28" s="43">
        <v>14000</v>
      </c>
      <c r="I28" s="43">
        <v>14000</v>
      </c>
      <c r="J28" s="43">
        <v>14000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f t="shared" si="0"/>
        <v>94000</v>
      </c>
      <c r="Q28" s="65"/>
      <c r="R28" s="14"/>
      <c r="S28" s="7"/>
      <c r="T28" s="7"/>
      <c r="U28" s="7"/>
      <c r="V28" s="7"/>
      <c r="W28" s="7"/>
      <c r="X28" s="7"/>
      <c r="Y28" s="7"/>
      <c r="Z28" s="7"/>
      <c r="AA28" s="7"/>
    </row>
    <row r="29" spans="3:27" ht="18.75" x14ac:dyDescent="0.3">
      <c r="C29" s="11" t="s">
        <v>553</v>
      </c>
      <c r="D29" s="43">
        <v>13000</v>
      </c>
      <c r="E29" s="43">
        <v>13000</v>
      </c>
      <c r="F29" s="43">
        <v>13000</v>
      </c>
      <c r="G29" s="43">
        <v>13000</v>
      </c>
      <c r="H29" s="43">
        <v>14000</v>
      </c>
      <c r="I29" s="43">
        <v>14000</v>
      </c>
      <c r="J29" s="43">
        <v>14000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f t="shared" si="0"/>
        <v>94000</v>
      </c>
      <c r="Q29" s="65"/>
      <c r="R29" s="14"/>
      <c r="S29" s="7"/>
      <c r="T29" s="7"/>
      <c r="U29" s="7"/>
      <c r="V29" s="7"/>
      <c r="W29" s="7"/>
      <c r="X29" s="7"/>
      <c r="Y29" s="7"/>
      <c r="Z29" s="7"/>
      <c r="AA29" s="7"/>
    </row>
    <row r="30" spans="3:27" ht="18.75" x14ac:dyDescent="0.3">
      <c r="C30" s="11" t="s">
        <v>561</v>
      </c>
      <c r="D30" s="43">
        <v>13000</v>
      </c>
      <c r="E30" s="43">
        <v>13000</v>
      </c>
      <c r="F30" s="43">
        <v>13000</v>
      </c>
      <c r="G30" s="43">
        <v>13000</v>
      </c>
      <c r="H30" s="43">
        <v>14000</v>
      </c>
      <c r="I30" s="43">
        <v>14000</v>
      </c>
      <c r="J30" s="43">
        <v>14000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f t="shared" si="0"/>
        <v>94000</v>
      </c>
      <c r="Q30" s="65"/>
      <c r="R30" s="14"/>
      <c r="S30" s="7"/>
      <c r="T30" s="7"/>
      <c r="U30" s="7"/>
      <c r="V30" s="7"/>
      <c r="W30" s="7"/>
      <c r="X30" s="7"/>
      <c r="Y30" s="7"/>
      <c r="Z30" s="7"/>
      <c r="AA30" s="7"/>
    </row>
    <row r="31" spans="3:27" ht="18.75" x14ac:dyDescent="0.3">
      <c r="C31" s="11" t="s">
        <v>562</v>
      </c>
      <c r="D31" s="43">
        <v>13000</v>
      </c>
      <c r="E31" s="43">
        <v>13000</v>
      </c>
      <c r="F31" s="43">
        <v>13000</v>
      </c>
      <c r="G31" s="43">
        <v>13000</v>
      </c>
      <c r="H31" s="43">
        <v>14000</v>
      </c>
      <c r="I31" s="43">
        <v>14000</v>
      </c>
      <c r="J31" s="43">
        <v>14000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f t="shared" si="0"/>
        <v>94000</v>
      </c>
      <c r="Q31" s="65"/>
      <c r="R31" s="14"/>
      <c r="S31" s="7"/>
      <c r="T31" s="7"/>
      <c r="U31" s="7"/>
      <c r="V31" s="7"/>
      <c r="W31" s="7"/>
      <c r="X31" s="7"/>
      <c r="Y31" s="7"/>
      <c r="Z31" s="7"/>
      <c r="AA31" s="7"/>
    </row>
    <row r="32" spans="3:27" ht="18.75" x14ac:dyDescent="0.3">
      <c r="C32" s="11" t="s">
        <v>554</v>
      </c>
      <c r="D32" s="43">
        <v>13000</v>
      </c>
      <c r="E32" s="43">
        <v>13000</v>
      </c>
      <c r="F32" s="43">
        <v>13000</v>
      </c>
      <c r="G32" s="43">
        <v>13000</v>
      </c>
      <c r="H32" s="43">
        <v>14000</v>
      </c>
      <c r="I32" s="43">
        <v>14000</v>
      </c>
      <c r="J32" s="43">
        <v>14000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f t="shared" si="0"/>
        <v>94000</v>
      </c>
      <c r="Q32" s="70"/>
      <c r="R32" s="14"/>
      <c r="S32" s="7"/>
      <c r="T32" s="7"/>
      <c r="U32" s="7"/>
      <c r="V32" s="7"/>
      <c r="W32" s="7"/>
      <c r="X32" s="7"/>
      <c r="Y32" s="7"/>
      <c r="Z32" s="7"/>
      <c r="AA32" s="7"/>
    </row>
    <row r="33" spans="3:27" ht="18.75" x14ac:dyDescent="0.3">
      <c r="C33" s="11" t="s">
        <v>564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f t="shared" si="0"/>
        <v>0</v>
      </c>
      <c r="Q33" s="70"/>
      <c r="R33" s="14"/>
      <c r="S33" s="7"/>
      <c r="T33" s="7"/>
      <c r="U33" s="7"/>
      <c r="V33" s="7"/>
      <c r="W33" s="7"/>
      <c r="X33" s="7"/>
      <c r="Y33" s="7"/>
      <c r="Z33" s="7"/>
      <c r="AA33" s="7"/>
    </row>
    <row r="34" spans="3:27" ht="18.75" x14ac:dyDescent="0.3">
      <c r="C34" s="11" t="s">
        <v>11</v>
      </c>
      <c r="D34" s="43">
        <v>0</v>
      </c>
      <c r="E34" s="43">
        <v>6000</v>
      </c>
      <c r="F34" s="43">
        <v>6000</v>
      </c>
      <c r="G34" s="43">
        <v>6000</v>
      </c>
      <c r="H34" s="43">
        <v>6000</v>
      </c>
      <c r="I34" s="43">
        <v>6000</v>
      </c>
      <c r="J34" s="43">
        <v>6000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f t="shared" si="0"/>
        <v>36000</v>
      </c>
      <c r="Q34" s="70"/>
      <c r="R34" s="14"/>
      <c r="S34" s="7"/>
      <c r="T34" s="7"/>
      <c r="U34" s="7"/>
      <c r="V34" s="7"/>
      <c r="W34" s="7"/>
      <c r="X34" s="7"/>
      <c r="Y34" s="7"/>
      <c r="Z34" s="7"/>
      <c r="AA34" s="7"/>
    </row>
    <row r="35" spans="3:27" ht="18.75" x14ac:dyDescent="0.3">
      <c r="C35" s="107" t="s">
        <v>563</v>
      </c>
      <c r="D35" s="108">
        <v>12000</v>
      </c>
      <c r="E35" s="108">
        <v>12000</v>
      </c>
      <c r="F35" s="108">
        <v>12000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f t="shared" si="0"/>
        <v>36000</v>
      </c>
      <c r="Q35" s="70"/>
      <c r="R35" s="14"/>
      <c r="S35" s="7"/>
      <c r="T35" s="7"/>
      <c r="U35" s="7"/>
      <c r="V35" s="7"/>
      <c r="W35" s="7"/>
      <c r="X35" s="7"/>
      <c r="Y35" s="7"/>
      <c r="Z35" s="7"/>
      <c r="AA35" s="7"/>
    </row>
    <row r="36" spans="3:27" ht="18.75" x14ac:dyDescent="0.3">
      <c r="C36" s="11" t="s">
        <v>624</v>
      </c>
      <c r="D36" s="43">
        <v>0</v>
      </c>
      <c r="E36" s="43">
        <v>0</v>
      </c>
      <c r="F36" s="43">
        <v>0</v>
      </c>
      <c r="G36" s="43">
        <v>4800</v>
      </c>
      <c r="H36" s="43">
        <v>13000</v>
      </c>
      <c r="I36" s="43">
        <v>13000</v>
      </c>
      <c r="J36" s="43">
        <v>13000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108">
        <f t="shared" si="0"/>
        <v>43800</v>
      </c>
      <c r="Q36" s="106"/>
      <c r="R36" s="14"/>
      <c r="S36" s="7"/>
      <c r="T36" s="7"/>
      <c r="U36" s="7"/>
      <c r="V36" s="7"/>
      <c r="W36" s="7"/>
      <c r="X36" s="7"/>
      <c r="Y36" s="7"/>
      <c r="Z36" s="7"/>
      <c r="AA36" s="7"/>
    </row>
    <row r="37" spans="3:27" ht="18.75" x14ac:dyDescent="0.3">
      <c r="C37" s="11" t="s">
        <v>565</v>
      </c>
      <c r="D37" s="43">
        <v>10000</v>
      </c>
      <c r="E37" s="43">
        <v>10000</v>
      </c>
      <c r="F37" s="43">
        <v>10000</v>
      </c>
      <c r="G37" s="43">
        <v>10000</v>
      </c>
      <c r="H37" s="43">
        <v>10000</v>
      </c>
      <c r="I37" s="43">
        <v>10000</v>
      </c>
      <c r="J37" s="43">
        <v>10000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f t="shared" si="0"/>
        <v>70000</v>
      </c>
      <c r="Q37" s="70"/>
      <c r="R37" s="14"/>
      <c r="S37" s="7"/>
      <c r="T37" s="7"/>
      <c r="U37" s="7"/>
      <c r="V37" s="7"/>
      <c r="W37" s="7"/>
      <c r="X37" s="7"/>
      <c r="Y37" s="7"/>
      <c r="Z37" s="7"/>
      <c r="AA37" s="7"/>
    </row>
    <row r="38" spans="3:27" ht="18.75" x14ac:dyDescent="0.3">
      <c r="C38" s="11" t="s">
        <v>566</v>
      </c>
      <c r="D38" s="43">
        <v>13000</v>
      </c>
      <c r="E38" s="43">
        <v>13000</v>
      </c>
      <c r="F38" s="43">
        <v>13000</v>
      </c>
      <c r="G38" s="43">
        <v>13000</v>
      </c>
      <c r="H38" s="43">
        <v>13000</v>
      </c>
      <c r="I38" s="43">
        <v>13000</v>
      </c>
      <c r="J38" s="43">
        <v>13000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f t="shared" si="0"/>
        <v>91000</v>
      </c>
      <c r="Q38" s="70"/>
      <c r="R38" s="14"/>
      <c r="S38" s="7"/>
      <c r="T38" s="7"/>
      <c r="U38" s="7"/>
      <c r="V38" s="7"/>
      <c r="W38" s="7"/>
      <c r="X38" s="7"/>
      <c r="Y38" s="7"/>
      <c r="Z38" s="7"/>
      <c r="AA38" s="7"/>
    </row>
    <row r="39" spans="3:27" ht="18.75" x14ac:dyDescent="0.3">
      <c r="C39" s="11"/>
      <c r="D39" s="31"/>
      <c r="E39" s="31"/>
      <c r="F39" s="31"/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65"/>
      <c r="R39" s="14"/>
      <c r="S39" s="7"/>
      <c r="T39" s="7"/>
      <c r="U39" s="7"/>
      <c r="V39" s="7"/>
      <c r="W39" s="7"/>
      <c r="X39" s="7"/>
      <c r="Y39" s="7"/>
      <c r="Z39" s="7"/>
      <c r="AA39" s="7"/>
    </row>
    <row r="40" spans="3:27" x14ac:dyDescent="0.25">
      <c r="C40" s="52" t="s">
        <v>555</v>
      </c>
      <c r="D40" s="74">
        <f>SUM(D22:D39)</f>
        <v>204000</v>
      </c>
      <c r="E40" s="74">
        <f t="shared" ref="E40:P40" si="1">SUM(E22:E39)</f>
        <v>210000</v>
      </c>
      <c r="F40" s="74">
        <f t="shared" si="1"/>
        <v>210000</v>
      </c>
      <c r="G40" s="74">
        <f t="shared" si="1"/>
        <v>202800</v>
      </c>
      <c r="H40" s="74">
        <f t="shared" si="1"/>
        <v>250000</v>
      </c>
      <c r="I40" s="74">
        <f t="shared" si="1"/>
        <v>250000</v>
      </c>
      <c r="J40" s="74">
        <f t="shared" si="1"/>
        <v>250000</v>
      </c>
      <c r="K40" s="74">
        <f t="shared" si="1"/>
        <v>0</v>
      </c>
      <c r="L40" s="74">
        <f t="shared" si="1"/>
        <v>0</v>
      </c>
      <c r="M40" s="74">
        <f t="shared" si="1"/>
        <v>0</v>
      </c>
      <c r="N40" s="74">
        <f t="shared" si="1"/>
        <v>0</v>
      </c>
      <c r="O40" s="74">
        <f t="shared" si="1"/>
        <v>0</v>
      </c>
      <c r="P40" s="74">
        <f t="shared" si="1"/>
        <v>1576800</v>
      </c>
    </row>
    <row r="42" spans="3:27" x14ac:dyDescent="0.25">
      <c r="C42" t="s">
        <v>486</v>
      </c>
    </row>
  </sheetData>
  <mergeCells count="5">
    <mergeCell ref="C4:D13"/>
    <mergeCell ref="C14:G15"/>
    <mergeCell ref="C18:P19"/>
    <mergeCell ref="D20:G20"/>
    <mergeCell ref="H20:M2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rgb="FF00B050"/>
  </sheetPr>
  <dimension ref="A1:G62"/>
  <sheetViews>
    <sheetView topLeftCell="A37" workbookViewId="0">
      <selection activeCell="E62" sqref="E62"/>
    </sheetView>
  </sheetViews>
  <sheetFormatPr defaultRowHeight="15" x14ac:dyDescent="0.25"/>
  <cols>
    <col min="1" max="1" width="12.85546875" style="80" customWidth="1"/>
    <col min="2" max="2" width="45" style="7" bestFit="1" customWidth="1"/>
    <col min="3" max="4" width="18" style="7" customWidth="1"/>
    <col min="5" max="5" width="13.42578125" style="7" customWidth="1"/>
    <col min="6" max="6" width="11.140625" style="7" customWidth="1"/>
    <col min="7" max="7" width="11.28515625" style="7" customWidth="1"/>
    <col min="8" max="16384" width="9.140625" style="7"/>
  </cols>
  <sheetData>
    <row r="1" spans="1:6" x14ac:dyDescent="0.25">
      <c r="B1" s="206"/>
    </row>
    <row r="2" spans="1:6" x14ac:dyDescent="0.25">
      <c r="B2" s="206"/>
      <c r="C2" s="8"/>
      <c r="D2" s="8"/>
      <c r="E2" s="8"/>
      <c r="F2" s="8"/>
    </row>
    <row r="3" spans="1:6" x14ac:dyDescent="0.25">
      <c r="B3" s="206"/>
      <c r="C3" s="8"/>
      <c r="D3" s="8"/>
      <c r="E3" s="8"/>
      <c r="F3" s="8"/>
    </row>
    <row r="4" spans="1:6" x14ac:dyDescent="0.25">
      <c r="B4" s="206"/>
      <c r="C4" s="8"/>
      <c r="D4" s="8"/>
      <c r="E4" s="8"/>
      <c r="F4" s="8"/>
    </row>
    <row r="5" spans="1:6" x14ac:dyDescent="0.25">
      <c r="B5" s="206"/>
    </row>
    <row r="6" spans="1:6" x14ac:dyDescent="0.25">
      <c r="B6" s="206"/>
    </row>
    <row r="7" spans="1:6" x14ac:dyDescent="0.25">
      <c r="B7" s="206"/>
    </row>
    <row r="8" spans="1:6" x14ac:dyDescent="0.25">
      <c r="B8" s="206"/>
    </row>
    <row r="9" spans="1:6" x14ac:dyDescent="0.25">
      <c r="B9" s="206"/>
    </row>
    <row r="10" spans="1:6" x14ac:dyDescent="0.25">
      <c r="B10" s="206"/>
    </row>
    <row r="11" spans="1:6" x14ac:dyDescent="0.25">
      <c r="B11" s="207" t="s">
        <v>8</v>
      </c>
      <c r="C11" s="207"/>
      <c r="D11" s="207"/>
      <c r="E11" s="207"/>
      <c r="F11" s="207"/>
    </row>
    <row r="12" spans="1:6" x14ac:dyDescent="0.25">
      <c r="B12" s="207"/>
      <c r="C12" s="207"/>
      <c r="D12" s="207"/>
      <c r="E12" s="207"/>
      <c r="F12" s="207"/>
    </row>
    <row r="13" spans="1:6" x14ac:dyDescent="0.25">
      <c r="B13" s="81"/>
      <c r="C13" s="81"/>
      <c r="D13" s="81"/>
      <c r="E13" s="81"/>
      <c r="F13" s="81"/>
    </row>
    <row r="14" spans="1:6" x14ac:dyDescent="0.25">
      <c r="A14" s="10"/>
      <c r="B14" s="22"/>
      <c r="C14" s="22"/>
      <c r="D14" s="22"/>
      <c r="E14" s="22"/>
      <c r="F14" s="22"/>
    </row>
    <row r="15" spans="1:6" x14ac:dyDescent="0.25">
      <c r="A15" s="19" t="s">
        <v>38</v>
      </c>
      <c r="B15" s="38" t="s">
        <v>487</v>
      </c>
      <c r="C15" s="40"/>
      <c r="D15" s="40"/>
      <c r="E15" s="40"/>
      <c r="F15" s="40"/>
    </row>
    <row r="16" spans="1:6" x14ac:dyDescent="0.25">
      <c r="A16" s="19" t="s">
        <v>39</v>
      </c>
      <c r="B16" s="39" t="s">
        <v>507</v>
      </c>
      <c r="C16" s="41"/>
      <c r="D16" s="41"/>
      <c r="E16" s="41"/>
      <c r="F16" s="41"/>
    </row>
    <row r="17" spans="1:7" ht="23.25" x14ac:dyDescent="0.35">
      <c r="A17" s="54"/>
      <c r="B17" s="54" t="s">
        <v>55</v>
      </c>
      <c r="C17" s="54"/>
      <c r="D17" s="222" t="s">
        <v>56</v>
      </c>
      <c r="E17" s="223"/>
      <c r="F17" s="223"/>
    </row>
    <row r="18" spans="1:7" s="69" customFormat="1" ht="23.25" x14ac:dyDescent="0.35">
      <c r="A18" s="67"/>
      <c r="B18" s="67"/>
      <c r="C18" s="67"/>
      <c r="D18" s="68"/>
      <c r="E18" s="68"/>
      <c r="F18" s="68"/>
    </row>
    <row r="19" spans="1:7" ht="15.75" x14ac:dyDescent="0.25">
      <c r="A19" s="15" t="s">
        <v>7</v>
      </c>
      <c r="B19" s="15" t="s">
        <v>0</v>
      </c>
      <c r="C19" s="15" t="s">
        <v>568</v>
      </c>
      <c r="D19" s="23" t="s">
        <v>569</v>
      </c>
      <c r="E19" s="23" t="s">
        <v>570</v>
      </c>
      <c r="F19" s="23" t="s">
        <v>571</v>
      </c>
    </row>
    <row r="20" spans="1:7" ht="15.75" x14ac:dyDescent="0.25">
      <c r="A20" s="16">
        <v>1</v>
      </c>
      <c r="B20" s="17" t="s">
        <v>292</v>
      </c>
      <c r="C20" s="61">
        <v>1</v>
      </c>
      <c r="D20" s="61">
        <v>1500</v>
      </c>
      <c r="E20" s="61">
        <v>1500</v>
      </c>
      <c r="F20" s="61">
        <f>(D20*C20)-E20</f>
        <v>0</v>
      </c>
    </row>
    <row r="21" spans="1:7" ht="15.75" x14ac:dyDescent="0.25">
      <c r="A21" s="19">
        <v>2</v>
      </c>
      <c r="B21" s="17" t="s">
        <v>349</v>
      </c>
      <c r="C21" s="61">
        <v>1</v>
      </c>
      <c r="D21" s="61">
        <v>1500</v>
      </c>
      <c r="E21" s="61">
        <v>1500</v>
      </c>
      <c r="F21" s="61">
        <f t="shared" ref="F21:F54" si="0">(D21*C21)-E21</f>
        <v>0</v>
      </c>
    </row>
    <row r="22" spans="1:7" ht="15.75" x14ac:dyDescent="0.25">
      <c r="A22" s="19">
        <v>3</v>
      </c>
      <c r="B22" s="17" t="s">
        <v>197</v>
      </c>
      <c r="C22" s="61">
        <v>1</v>
      </c>
      <c r="D22" s="61">
        <v>1500</v>
      </c>
      <c r="E22" s="61">
        <v>1500</v>
      </c>
      <c r="F22" s="61">
        <f t="shared" si="0"/>
        <v>0</v>
      </c>
    </row>
    <row r="23" spans="1:7" ht="15.75" x14ac:dyDescent="0.25">
      <c r="A23" s="86">
        <v>4</v>
      </c>
      <c r="B23" s="84" t="s">
        <v>476</v>
      </c>
      <c r="C23" s="53">
        <v>1</v>
      </c>
      <c r="D23" s="53">
        <v>1500</v>
      </c>
      <c r="E23" s="53">
        <v>0</v>
      </c>
      <c r="F23" s="53">
        <f t="shared" si="0"/>
        <v>1500</v>
      </c>
    </row>
    <row r="24" spans="1:7" ht="15.75" x14ac:dyDescent="0.25">
      <c r="A24" s="19">
        <v>5</v>
      </c>
      <c r="B24" s="17" t="s">
        <v>386</v>
      </c>
      <c r="C24" s="61">
        <v>1</v>
      </c>
      <c r="D24" s="61">
        <v>1500</v>
      </c>
      <c r="E24" s="61">
        <v>1500</v>
      </c>
      <c r="F24" s="61">
        <f t="shared" si="0"/>
        <v>0</v>
      </c>
    </row>
    <row r="25" spans="1:7" ht="15.75" x14ac:dyDescent="0.25">
      <c r="A25" s="19">
        <v>6</v>
      </c>
      <c r="B25" s="17" t="s">
        <v>205</v>
      </c>
      <c r="C25" s="61">
        <v>1</v>
      </c>
      <c r="D25" s="61">
        <v>1500</v>
      </c>
      <c r="E25" s="61">
        <v>1500</v>
      </c>
      <c r="F25" s="61">
        <f t="shared" si="0"/>
        <v>0</v>
      </c>
    </row>
    <row r="26" spans="1:7" ht="15.75" x14ac:dyDescent="0.25">
      <c r="A26" s="16">
        <v>7</v>
      </c>
      <c r="B26" s="17" t="s">
        <v>479</v>
      </c>
      <c r="C26" s="61">
        <v>1</v>
      </c>
      <c r="D26" s="61">
        <v>1500</v>
      </c>
      <c r="E26" s="61">
        <v>1500</v>
      </c>
      <c r="F26" s="61">
        <f t="shared" si="0"/>
        <v>0</v>
      </c>
    </row>
    <row r="27" spans="1:7" ht="15.75" x14ac:dyDescent="0.25">
      <c r="A27" s="19">
        <v>8</v>
      </c>
      <c r="B27" s="17" t="s">
        <v>291</v>
      </c>
      <c r="C27" s="61">
        <v>2</v>
      </c>
      <c r="D27" s="61">
        <v>1500</v>
      </c>
      <c r="E27" s="61">
        <v>3000</v>
      </c>
      <c r="F27" s="61">
        <f t="shared" si="0"/>
        <v>0</v>
      </c>
    </row>
    <row r="28" spans="1:7" ht="15.75" x14ac:dyDescent="0.25">
      <c r="A28" s="83">
        <v>9</v>
      </c>
      <c r="B28" s="91" t="s">
        <v>137</v>
      </c>
      <c r="C28" s="92">
        <v>1</v>
      </c>
      <c r="D28" s="92">
        <v>1500</v>
      </c>
      <c r="E28" s="92">
        <v>1500</v>
      </c>
      <c r="F28" s="92">
        <f t="shared" si="0"/>
        <v>0</v>
      </c>
      <c r="G28" s="93"/>
    </row>
    <row r="29" spans="1:7" ht="15.75" x14ac:dyDescent="0.25">
      <c r="A29" s="16">
        <v>10</v>
      </c>
      <c r="B29" s="94"/>
      <c r="C29" s="95">
        <v>1</v>
      </c>
      <c r="D29" s="95">
        <v>1500</v>
      </c>
      <c r="E29" s="95">
        <v>1500</v>
      </c>
      <c r="F29" s="92">
        <f t="shared" si="0"/>
        <v>0</v>
      </c>
      <c r="G29" s="96" t="s">
        <v>573</v>
      </c>
    </row>
    <row r="30" spans="1:7" ht="15.75" x14ac:dyDescent="0.25">
      <c r="A30" s="59">
        <v>11</v>
      </c>
      <c r="B30" s="87" t="s">
        <v>74</v>
      </c>
      <c r="C30" s="61">
        <v>1</v>
      </c>
      <c r="D30" s="61">
        <v>1500</v>
      </c>
      <c r="E30" s="61">
        <v>1500</v>
      </c>
      <c r="F30" s="61">
        <f t="shared" si="0"/>
        <v>0</v>
      </c>
    </row>
    <row r="31" spans="1:7" ht="15.75" x14ac:dyDescent="0.25">
      <c r="A31" s="19">
        <v>12</v>
      </c>
      <c r="B31" s="87" t="s">
        <v>82</v>
      </c>
      <c r="C31" s="61">
        <v>1</v>
      </c>
      <c r="D31" s="61">
        <v>1500</v>
      </c>
      <c r="E31" s="61">
        <v>1500</v>
      </c>
      <c r="F31" s="61">
        <f t="shared" si="0"/>
        <v>0</v>
      </c>
    </row>
    <row r="32" spans="1:7" s="64" customFormat="1" ht="15.75" x14ac:dyDescent="0.25">
      <c r="A32" s="16">
        <v>13</v>
      </c>
      <c r="B32" s="87" t="s">
        <v>79</v>
      </c>
      <c r="C32" s="61">
        <v>1</v>
      </c>
      <c r="D32" s="61">
        <v>1500</v>
      </c>
      <c r="E32" s="61">
        <v>1500</v>
      </c>
      <c r="F32" s="61">
        <f t="shared" si="0"/>
        <v>0</v>
      </c>
    </row>
    <row r="33" spans="1:7" ht="15.75" x14ac:dyDescent="0.25">
      <c r="A33" s="19">
        <v>14</v>
      </c>
      <c r="B33" s="84" t="s">
        <v>70</v>
      </c>
      <c r="C33" s="53">
        <v>1</v>
      </c>
      <c r="D33" s="53">
        <v>1500</v>
      </c>
      <c r="E33" s="53">
        <v>0</v>
      </c>
      <c r="F33" s="53">
        <f t="shared" si="0"/>
        <v>1500</v>
      </c>
    </row>
    <row r="34" spans="1:7" ht="15.75" x14ac:dyDescent="0.25">
      <c r="A34" s="19">
        <v>15</v>
      </c>
      <c r="B34" s="84" t="s">
        <v>121</v>
      </c>
      <c r="C34" s="53">
        <v>1</v>
      </c>
      <c r="D34" s="53">
        <v>1500</v>
      </c>
      <c r="E34" s="53">
        <v>0</v>
      </c>
      <c r="F34" s="53">
        <f t="shared" si="0"/>
        <v>1500</v>
      </c>
    </row>
    <row r="35" spans="1:7" ht="15.75" x14ac:dyDescent="0.25">
      <c r="A35" s="16">
        <v>16</v>
      </c>
      <c r="B35" s="84" t="s">
        <v>156</v>
      </c>
      <c r="C35" s="53">
        <v>1</v>
      </c>
      <c r="D35" s="53">
        <v>1500</v>
      </c>
      <c r="E35" s="53">
        <v>0</v>
      </c>
      <c r="F35" s="53">
        <f t="shared" si="0"/>
        <v>1500</v>
      </c>
    </row>
    <row r="36" spans="1:7" ht="15.75" x14ac:dyDescent="0.25">
      <c r="A36" s="19">
        <v>17</v>
      </c>
      <c r="B36" s="84" t="s">
        <v>177</v>
      </c>
      <c r="C36" s="53">
        <v>1</v>
      </c>
      <c r="D36" s="53">
        <v>1500</v>
      </c>
      <c r="E36" s="53">
        <v>0</v>
      </c>
      <c r="F36" s="53">
        <f t="shared" si="0"/>
        <v>1500</v>
      </c>
    </row>
    <row r="37" spans="1:7" s="64" customFormat="1" ht="15.75" x14ac:dyDescent="0.25">
      <c r="A37" s="19">
        <v>18</v>
      </c>
      <c r="B37" s="88"/>
      <c r="C37" s="89">
        <v>1</v>
      </c>
      <c r="D37" s="89">
        <v>1500</v>
      </c>
      <c r="E37" s="89">
        <v>1500</v>
      </c>
      <c r="F37" s="89">
        <f t="shared" si="0"/>
        <v>0</v>
      </c>
      <c r="G37" s="90" t="s">
        <v>572</v>
      </c>
    </row>
    <row r="38" spans="1:7" ht="15.75" x14ac:dyDescent="0.25">
      <c r="A38" s="16">
        <v>19</v>
      </c>
      <c r="B38" s="87" t="s">
        <v>371</v>
      </c>
      <c r="C38" s="61">
        <v>1</v>
      </c>
      <c r="D38" s="61">
        <v>1500</v>
      </c>
      <c r="E38" s="61">
        <v>1500</v>
      </c>
      <c r="F38" s="61">
        <f t="shared" si="0"/>
        <v>0</v>
      </c>
    </row>
    <row r="39" spans="1:7" s="64" customFormat="1" ht="15.75" x14ac:dyDescent="0.25">
      <c r="A39" s="19">
        <v>20</v>
      </c>
      <c r="B39" s="87" t="s">
        <v>383</v>
      </c>
      <c r="C39" s="61">
        <v>1</v>
      </c>
      <c r="D39" s="61">
        <v>1500</v>
      </c>
      <c r="E39" s="61">
        <v>1500</v>
      </c>
      <c r="F39" s="61">
        <f t="shared" si="0"/>
        <v>0</v>
      </c>
    </row>
    <row r="40" spans="1:7" s="64" customFormat="1" ht="15.75" x14ac:dyDescent="0.25">
      <c r="A40" s="19">
        <v>21</v>
      </c>
      <c r="B40" s="87" t="s">
        <v>492</v>
      </c>
      <c r="C40" s="61">
        <v>1</v>
      </c>
      <c r="D40" s="61">
        <v>1500</v>
      </c>
      <c r="E40" s="61">
        <v>1500</v>
      </c>
      <c r="F40" s="61">
        <f t="shared" si="0"/>
        <v>0</v>
      </c>
    </row>
    <row r="41" spans="1:7" ht="15.75" x14ac:dyDescent="0.25">
      <c r="A41" s="16">
        <v>22</v>
      </c>
      <c r="B41" s="84" t="s">
        <v>454</v>
      </c>
      <c r="C41" s="53">
        <v>1</v>
      </c>
      <c r="D41" s="53">
        <v>1500</v>
      </c>
      <c r="E41" s="53">
        <v>0</v>
      </c>
      <c r="F41" s="53">
        <f t="shared" si="0"/>
        <v>1500</v>
      </c>
    </row>
    <row r="42" spans="1:7" ht="15.75" x14ac:dyDescent="0.25">
      <c r="A42" s="19">
        <v>23</v>
      </c>
      <c r="B42" s="17" t="s">
        <v>512</v>
      </c>
      <c r="C42" s="24">
        <v>2</v>
      </c>
      <c r="D42" s="24">
        <v>1500</v>
      </c>
      <c r="E42" s="24">
        <v>3000</v>
      </c>
      <c r="F42" s="53">
        <f t="shared" si="0"/>
        <v>0</v>
      </c>
    </row>
    <row r="43" spans="1:7" ht="15.75" x14ac:dyDescent="0.25">
      <c r="A43" s="19">
        <v>24</v>
      </c>
      <c r="B43" s="87" t="s">
        <v>468</v>
      </c>
      <c r="C43" s="61">
        <v>1</v>
      </c>
      <c r="D43" s="61">
        <v>1500</v>
      </c>
      <c r="E43" s="61">
        <v>1500</v>
      </c>
      <c r="F43" s="61">
        <f t="shared" si="0"/>
        <v>0</v>
      </c>
    </row>
    <row r="44" spans="1:7" ht="15.75" x14ac:dyDescent="0.25">
      <c r="A44" s="16">
        <v>25</v>
      </c>
      <c r="B44" s="87" t="s">
        <v>126</v>
      </c>
      <c r="C44" s="61">
        <v>1</v>
      </c>
      <c r="D44" s="61">
        <v>1500</v>
      </c>
      <c r="E44" s="61">
        <v>1500</v>
      </c>
      <c r="F44" s="61">
        <f t="shared" si="0"/>
        <v>0</v>
      </c>
    </row>
    <row r="45" spans="1:7" ht="15.75" x14ac:dyDescent="0.25">
      <c r="A45" s="16"/>
      <c r="B45" s="87" t="s">
        <v>377</v>
      </c>
      <c r="C45" s="61">
        <v>1</v>
      </c>
      <c r="D45" s="61">
        <v>1500</v>
      </c>
      <c r="E45" s="61">
        <v>1500</v>
      </c>
      <c r="F45" s="61">
        <f t="shared" si="0"/>
        <v>0</v>
      </c>
    </row>
    <row r="46" spans="1:7" ht="15.75" x14ac:dyDescent="0.25">
      <c r="A46" s="16"/>
      <c r="B46" s="87" t="s">
        <v>506</v>
      </c>
      <c r="C46" s="61">
        <v>1</v>
      </c>
      <c r="D46" s="61">
        <v>1500</v>
      </c>
      <c r="E46" s="61">
        <v>1500</v>
      </c>
      <c r="F46" s="61">
        <f t="shared" si="0"/>
        <v>0</v>
      </c>
    </row>
    <row r="47" spans="1:7" ht="15.75" x14ac:dyDescent="0.25">
      <c r="A47" s="16"/>
      <c r="B47" s="87" t="s">
        <v>437</v>
      </c>
      <c r="C47" s="61">
        <v>1</v>
      </c>
      <c r="D47" s="61">
        <v>1500</v>
      </c>
      <c r="E47" s="61">
        <v>1500</v>
      </c>
      <c r="F47" s="61">
        <f t="shared" si="0"/>
        <v>0</v>
      </c>
    </row>
    <row r="48" spans="1:7" ht="15.75" x14ac:dyDescent="0.25">
      <c r="A48" s="16"/>
      <c r="B48" s="84"/>
      <c r="C48" s="53">
        <v>1</v>
      </c>
      <c r="D48" s="53">
        <v>1500</v>
      </c>
      <c r="E48" s="53">
        <v>0</v>
      </c>
      <c r="F48" s="53">
        <f t="shared" si="0"/>
        <v>1500</v>
      </c>
      <c r="G48" s="58" t="s">
        <v>574</v>
      </c>
    </row>
    <row r="49" spans="1:6" ht="15.75" x14ac:dyDescent="0.25">
      <c r="A49" s="16"/>
      <c r="B49" s="87" t="s">
        <v>518</v>
      </c>
      <c r="C49" s="61">
        <v>1</v>
      </c>
      <c r="D49" s="61">
        <v>1500</v>
      </c>
      <c r="E49" s="61">
        <v>1500</v>
      </c>
      <c r="F49" s="61">
        <f t="shared" si="0"/>
        <v>0</v>
      </c>
    </row>
    <row r="50" spans="1:6" ht="15.75" x14ac:dyDescent="0.25">
      <c r="A50" s="16"/>
      <c r="B50" s="87" t="s">
        <v>575</v>
      </c>
      <c r="C50" s="61">
        <v>1</v>
      </c>
      <c r="D50" s="61">
        <v>1500</v>
      </c>
      <c r="E50" s="61">
        <v>1500</v>
      </c>
      <c r="F50" s="61">
        <f t="shared" si="0"/>
        <v>0</v>
      </c>
    </row>
    <row r="51" spans="1:6" ht="15.75" x14ac:dyDescent="0.25">
      <c r="A51" s="16"/>
      <c r="B51" s="87" t="s">
        <v>580</v>
      </c>
      <c r="C51" s="61">
        <v>1</v>
      </c>
      <c r="D51" s="61">
        <v>1500</v>
      </c>
      <c r="E51" s="61">
        <v>1500</v>
      </c>
      <c r="F51" s="61">
        <f t="shared" si="0"/>
        <v>0</v>
      </c>
    </row>
    <row r="52" spans="1:6" ht="15.75" x14ac:dyDescent="0.25">
      <c r="A52" s="19">
        <v>26</v>
      </c>
      <c r="B52" s="87" t="s">
        <v>109</v>
      </c>
      <c r="C52" s="61">
        <v>1</v>
      </c>
      <c r="D52" s="61">
        <v>1500</v>
      </c>
      <c r="E52" s="61">
        <v>1500</v>
      </c>
      <c r="F52" s="61">
        <f t="shared" si="0"/>
        <v>0</v>
      </c>
    </row>
    <row r="53" spans="1:6" ht="15.75" x14ac:dyDescent="0.25">
      <c r="A53" s="19">
        <v>27</v>
      </c>
      <c r="B53" s="17" t="s">
        <v>112</v>
      </c>
      <c r="C53" s="61">
        <v>1</v>
      </c>
      <c r="D53" s="61">
        <v>1500</v>
      </c>
      <c r="E53" s="61">
        <v>1500</v>
      </c>
      <c r="F53" s="61">
        <f t="shared" si="0"/>
        <v>0</v>
      </c>
    </row>
    <row r="54" spans="1:6" ht="15.75" x14ac:dyDescent="0.25">
      <c r="A54" s="16">
        <v>28</v>
      </c>
      <c r="B54" s="87" t="s">
        <v>338</v>
      </c>
      <c r="C54" s="61">
        <v>1</v>
      </c>
      <c r="D54" s="61">
        <v>1500</v>
      </c>
      <c r="E54" s="61">
        <v>1500</v>
      </c>
      <c r="F54" s="61">
        <f t="shared" si="0"/>
        <v>0</v>
      </c>
    </row>
    <row r="55" spans="1:6" s="64" customFormat="1" ht="15.75" x14ac:dyDescent="0.25">
      <c r="A55" s="19">
        <v>29</v>
      </c>
      <c r="B55" s="87" t="s">
        <v>543</v>
      </c>
      <c r="C55" s="61">
        <v>1</v>
      </c>
      <c r="D55" s="61">
        <v>1500</v>
      </c>
      <c r="E55" s="61">
        <v>1500</v>
      </c>
      <c r="F55" s="61">
        <f>E55-D55</f>
        <v>0</v>
      </c>
    </row>
    <row r="56" spans="1:6" s="64" customFormat="1" ht="15.75" x14ac:dyDescent="0.25">
      <c r="A56" s="19"/>
      <c r="B56" s="87" t="s">
        <v>589</v>
      </c>
      <c r="C56" s="61">
        <v>1</v>
      </c>
      <c r="D56" s="61">
        <v>1500</v>
      </c>
      <c r="E56" s="61">
        <v>1500</v>
      </c>
      <c r="F56" s="61">
        <f t="shared" ref="F56:F61" si="1">E56-D56</f>
        <v>0</v>
      </c>
    </row>
    <row r="57" spans="1:6" s="64" customFormat="1" ht="15.75" x14ac:dyDescent="0.25">
      <c r="A57" s="19"/>
      <c r="B57" s="87" t="s">
        <v>614</v>
      </c>
      <c r="C57" s="61">
        <v>1</v>
      </c>
      <c r="D57" s="61">
        <v>1500</v>
      </c>
      <c r="E57" s="61">
        <v>1500</v>
      </c>
      <c r="F57" s="61">
        <f t="shared" si="1"/>
        <v>0</v>
      </c>
    </row>
    <row r="58" spans="1:6" s="64" customFormat="1" ht="15.75" x14ac:dyDescent="0.25">
      <c r="A58" s="19"/>
      <c r="B58" s="87"/>
      <c r="C58" s="61">
        <v>0</v>
      </c>
      <c r="D58" s="61">
        <v>0</v>
      </c>
      <c r="E58" s="61">
        <v>0</v>
      </c>
      <c r="F58" s="61">
        <f t="shared" si="1"/>
        <v>0</v>
      </c>
    </row>
    <row r="59" spans="1:6" s="58" customFormat="1" ht="15.75" x14ac:dyDescent="0.25">
      <c r="A59" s="19">
        <v>30</v>
      </c>
      <c r="B59" s="17"/>
      <c r="C59" s="61">
        <v>0</v>
      </c>
      <c r="D59" s="61">
        <v>0</v>
      </c>
      <c r="E59" s="61">
        <v>0</v>
      </c>
      <c r="F59" s="61">
        <f t="shared" si="1"/>
        <v>0</v>
      </c>
    </row>
    <row r="60" spans="1:6" ht="15.75" x14ac:dyDescent="0.25">
      <c r="A60" s="16">
        <v>31</v>
      </c>
      <c r="B60" s="20"/>
      <c r="C60" s="61">
        <v>0</v>
      </c>
      <c r="D60" s="61">
        <v>0</v>
      </c>
      <c r="E60" s="61">
        <v>0</v>
      </c>
      <c r="F60" s="61">
        <f t="shared" si="1"/>
        <v>0</v>
      </c>
    </row>
    <row r="61" spans="1:6" ht="15.75" x14ac:dyDescent="0.25">
      <c r="A61" s="19">
        <v>32</v>
      </c>
      <c r="B61" s="20"/>
      <c r="C61" s="61">
        <v>0</v>
      </c>
      <c r="D61" s="61">
        <v>0</v>
      </c>
      <c r="E61" s="61">
        <v>0</v>
      </c>
      <c r="F61" s="61">
        <f t="shared" si="1"/>
        <v>0</v>
      </c>
    </row>
    <row r="62" spans="1:6" x14ac:dyDescent="0.25">
      <c r="C62" s="32" t="s">
        <v>60</v>
      </c>
      <c r="D62" s="33">
        <v>0</v>
      </c>
      <c r="E62" s="33">
        <f>SUM(E20:E61)</f>
        <v>49500</v>
      </c>
      <c r="F62" s="48">
        <f>SUM(F20:F61)</f>
        <v>10500</v>
      </c>
    </row>
  </sheetData>
  <autoFilter ref="A19:G62"/>
  <mergeCells count="3">
    <mergeCell ref="B1:B10"/>
    <mergeCell ref="B11:F12"/>
    <mergeCell ref="D17:F17"/>
  </mergeCells>
  <printOptions headings="1" gridLines="1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Ficha_Registo!$B$16:$B$180</xm:f>
          </x14:formula1>
          <xm:sqref>B20:B61</xm:sqref>
        </x14:dataValidation>
        <x14:dataValidation type="list" allowBlank="1" showInputMessage="1" showErrorMessage="1">
          <x14:formula1>
            <xm:f>Configurações!$C$3:$C$7</xm:f>
          </x14:formula1>
          <xm:sqref>B15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rgb="FF00B050"/>
  </sheetPr>
  <dimension ref="A1:I115"/>
  <sheetViews>
    <sheetView showGridLines="0" topLeftCell="A13" workbookViewId="0">
      <selection activeCell="B38" sqref="B38"/>
    </sheetView>
  </sheetViews>
  <sheetFormatPr defaultRowHeight="15" x14ac:dyDescent="0.25"/>
  <cols>
    <col min="1" max="1" width="9.140625" style="6"/>
    <col min="2" max="2" width="33.28515625" style="7" customWidth="1"/>
    <col min="3" max="3" width="10.5703125" style="7" bestFit="1" customWidth="1"/>
    <col min="4" max="4" width="19.85546875" style="7" bestFit="1" customWidth="1"/>
    <col min="5" max="6" width="18" style="7" customWidth="1"/>
    <col min="7" max="7" width="32" style="7" customWidth="1"/>
    <col min="8" max="16384" width="9.140625" style="7"/>
  </cols>
  <sheetData>
    <row r="1" spans="1:9" x14ac:dyDescent="0.25">
      <c r="B1" s="206"/>
    </row>
    <row r="2" spans="1:9" x14ac:dyDescent="0.25">
      <c r="B2" s="206"/>
      <c r="C2" s="8"/>
      <c r="D2" s="8"/>
      <c r="E2" s="8"/>
      <c r="F2" s="8"/>
      <c r="G2" s="8"/>
      <c r="H2" s="8"/>
      <c r="I2" s="8"/>
    </row>
    <row r="3" spans="1:9" x14ac:dyDescent="0.25">
      <c r="B3" s="206"/>
      <c r="C3" s="8"/>
      <c r="D3" s="8"/>
      <c r="E3" s="8"/>
      <c r="F3" s="8"/>
      <c r="G3" s="8"/>
      <c r="H3" s="8"/>
      <c r="I3" s="8"/>
    </row>
    <row r="4" spans="1:9" x14ac:dyDescent="0.25">
      <c r="B4" s="206"/>
      <c r="C4" s="8"/>
      <c r="D4" s="8"/>
      <c r="E4" s="8"/>
      <c r="F4" s="8"/>
      <c r="G4" s="8"/>
      <c r="H4" s="8"/>
      <c r="I4" s="8"/>
    </row>
    <row r="5" spans="1:9" x14ac:dyDescent="0.25">
      <c r="B5" s="206"/>
    </row>
    <row r="6" spans="1:9" x14ac:dyDescent="0.25">
      <c r="B6" s="206"/>
    </row>
    <row r="7" spans="1:9" x14ac:dyDescent="0.25">
      <c r="B7" s="206"/>
    </row>
    <row r="8" spans="1:9" x14ac:dyDescent="0.25">
      <c r="B8" s="206"/>
    </row>
    <row r="9" spans="1:9" x14ac:dyDescent="0.25">
      <c r="B9" s="206"/>
    </row>
    <row r="10" spans="1:9" x14ac:dyDescent="0.25">
      <c r="B10" s="206"/>
    </row>
    <row r="11" spans="1:9" x14ac:dyDescent="0.25">
      <c r="B11" s="220" t="s">
        <v>8</v>
      </c>
      <c r="C11" s="220"/>
      <c r="D11" s="220"/>
      <c r="E11" s="220"/>
      <c r="F11" s="220"/>
      <c r="G11" s="220"/>
      <c r="H11" s="220"/>
    </row>
    <row r="12" spans="1:9" x14ac:dyDescent="0.25">
      <c r="B12" s="220"/>
      <c r="C12" s="220"/>
      <c r="D12" s="220"/>
      <c r="E12" s="220"/>
      <c r="F12" s="220"/>
      <c r="G12" s="220"/>
      <c r="H12" s="220"/>
    </row>
    <row r="15" spans="1:9" ht="15.75" x14ac:dyDescent="0.25">
      <c r="A15" s="15" t="s">
        <v>7</v>
      </c>
      <c r="B15" s="15" t="s">
        <v>0</v>
      </c>
      <c r="C15" s="15" t="s">
        <v>1</v>
      </c>
      <c r="D15" s="15" t="s">
        <v>5</v>
      </c>
      <c r="E15" s="15" t="s">
        <v>3</v>
      </c>
      <c r="F15" s="15" t="s">
        <v>35</v>
      </c>
      <c r="G15" s="15" t="s">
        <v>36</v>
      </c>
    </row>
    <row r="16" spans="1:9" ht="15.75" x14ac:dyDescent="0.25">
      <c r="A16" s="16">
        <v>1</v>
      </c>
      <c r="B16" s="17" t="s">
        <v>67</v>
      </c>
      <c r="C16" s="17" t="s">
        <v>9</v>
      </c>
      <c r="D16" s="18" t="s">
        <v>40</v>
      </c>
      <c r="E16" s="18" t="s">
        <v>67</v>
      </c>
      <c r="F16" s="18">
        <v>599633</v>
      </c>
      <c r="G16" s="17">
        <v>34443434</v>
      </c>
    </row>
    <row r="17" spans="1:7" ht="15.75" x14ac:dyDescent="0.25">
      <c r="A17" s="19">
        <v>2</v>
      </c>
      <c r="B17" s="20"/>
      <c r="C17" s="17"/>
      <c r="D17" s="18"/>
      <c r="E17" s="20"/>
      <c r="F17" s="20"/>
      <c r="G17" s="20"/>
    </row>
    <row r="18" spans="1:7" ht="15.75" x14ac:dyDescent="0.25">
      <c r="A18" s="19">
        <v>3</v>
      </c>
      <c r="B18" s="20"/>
      <c r="C18" s="17"/>
      <c r="D18" s="18"/>
      <c r="E18" s="20"/>
      <c r="F18" s="20"/>
      <c r="G18" s="20"/>
    </row>
    <row r="19" spans="1:7" ht="15.75" x14ac:dyDescent="0.25">
      <c r="A19" s="19">
        <v>4</v>
      </c>
      <c r="B19" s="20"/>
      <c r="C19" s="17"/>
      <c r="D19" s="18"/>
      <c r="E19" s="20"/>
      <c r="F19" s="20"/>
      <c r="G19" s="20"/>
    </row>
    <row r="20" spans="1:7" ht="15.75" x14ac:dyDescent="0.25">
      <c r="A20" s="19">
        <v>5</v>
      </c>
      <c r="B20" s="20"/>
      <c r="C20" s="17"/>
      <c r="D20" s="18"/>
      <c r="E20" s="20"/>
      <c r="F20" s="20"/>
      <c r="G20" s="20"/>
    </row>
    <row r="21" spans="1:7" ht="15.75" x14ac:dyDescent="0.25">
      <c r="A21" s="19">
        <v>6</v>
      </c>
      <c r="B21" s="20"/>
      <c r="C21" s="17"/>
      <c r="D21" s="18"/>
      <c r="E21" s="20"/>
      <c r="F21" s="20"/>
      <c r="G21" s="20"/>
    </row>
    <row r="22" spans="1:7" ht="15.75" x14ac:dyDescent="0.25">
      <c r="A22" s="19">
        <v>7</v>
      </c>
      <c r="B22" s="20"/>
      <c r="C22" s="17"/>
      <c r="D22" s="18"/>
      <c r="E22" s="20"/>
      <c r="F22" s="20"/>
      <c r="G22" s="20"/>
    </row>
    <row r="23" spans="1:7" ht="15.75" x14ac:dyDescent="0.25">
      <c r="A23" s="19">
        <v>8</v>
      </c>
      <c r="B23" s="20"/>
      <c r="C23" s="17"/>
      <c r="D23" s="18"/>
      <c r="E23" s="20"/>
      <c r="F23" s="20"/>
      <c r="G23" s="20"/>
    </row>
    <row r="24" spans="1:7" ht="15.75" x14ac:dyDescent="0.25">
      <c r="A24" s="19">
        <v>9</v>
      </c>
      <c r="B24" s="20"/>
      <c r="C24" s="17"/>
      <c r="D24" s="18"/>
      <c r="E24" s="20"/>
      <c r="F24" s="20"/>
      <c r="G24" s="20"/>
    </row>
    <row r="25" spans="1:7" ht="15.75" x14ac:dyDescent="0.25">
      <c r="A25" s="19">
        <v>10</v>
      </c>
      <c r="B25" s="20"/>
      <c r="C25" s="17"/>
      <c r="D25" s="18"/>
      <c r="E25" s="20"/>
      <c r="F25" s="20"/>
      <c r="G25" s="20"/>
    </row>
    <row r="26" spans="1:7" ht="15.75" x14ac:dyDescent="0.25">
      <c r="A26" s="19">
        <v>11</v>
      </c>
      <c r="B26" s="20"/>
      <c r="C26" s="17"/>
      <c r="D26" s="18"/>
      <c r="E26" s="20"/>
      <c r="F26" s="20"/>
      <c r="G26" s="20"/>
    </row>
    <row r="27" spans="1:7" ht="15.75" x14ac:dyDescent="0.25">
      <c r="A27" s="19">
        <v>12</v>
      </c>
      <c r="B27" s="20"/>
      <c r="C27" s="17"/>
      <c r="D27" s="18"/>
      <c r="E27" s="20"/>
      <c r="F27" s="20"/>
      <c r="G27" s="20"/>
    </row>
    <row r="28" spans="1:7" ht="15.75" x14ac:dyDescent="0.25">
      <c r="A28" s="19">
        <v>13</v>
      </c>
      <c r="B28" s="20"/>
      <c r="C28" s="17"/>
      <c r="D28" s="18"/>
      <c r="E28" s="20"/>
      <c r="F28" s="20"/>
      <c r="G28" s="20"/>
    </row>
    <row r="29" spans="1:7" ht="15.75" x14ac:dyDescent="0.25">
      <c r="A29" s="19">
        <v>14</v>
      </c>
      <c r="B29" s="20"/>
      <c r="C29" s="17"/>
      <c r="D29" s="18"/>
      <c r="E29" s="20"/>
      <c r="F29" s="20"/>
      <c r="G29" s="20"/>
    </row>
    <row r="30" spans="1:7" ht="15.75" x14ac:dyDescent="0.25">
      <c r="A30" s="19">
        <v>15</v>
      </c>
      <c r="B30" s="20"/>
      <c r="C30" s="17"/>
      <c r="D30" s="18"/>
      <c r="E30" s="20"/>
      <c r="F30" s="20"/>
      <c r="G30" s="20"/>
    </row>
    <row r="31" spans="1:7" ht="15.75" x14ac:dyDescent="0.25">
      <c r="A31" s="19">
        <v>16</v>
      </c>
      <c r="B31" s="20"/>
      <c r="C31" s="17"/>
      <c r="D31" s="18"/>
      <c r="E31" s="20"/>
      <c r="F31" s="20"/>
      <c r="G31" s="20"/>
    </row>
    <row r="32" spans="1:7" ht="15.75" x14ac:dyDescent="0.25">
      <c r="A32" s="19">
        <v>17</v>
      </c>
      <c r="B32" s="20"/>
      <c r="C32" s="17"/>
      <c r="D32" s="18"/>
      <c r="E32" s="20"/>
      <c r="F32" s="20"/>
      <c r="G32" s="20"/>
    </row>
    <row r="33" spans="1:7" ht="15.75" x14ac:dyDescent="0.25">
      <c r="A33" s="19">
        <v>18</v>
      </c>
      <c r="B33" s="20"/>
      <c r="C33" s="17"/>
      <c r="D33" s="18"/>
      <c r="E33" s="20"/>
      <c r="F33" s="20"/>
      <c r="G33" s="20"/>
    </row>
    <row r="34" spans="1:7" ht="15.75" x14ac:dyDescent="0.25">
      <c r="A34" s="19">
        <v>19</v>
      </c>
      <c r="B34" s="20"/>
      <c r="C34" s="17"/>
      <c r="D34" s="18"/>
      <c r="E34" s="20"/>
      <c r="F34" s="20"/>
      <c r="G34" s="20"/>
    </row>
    <row r="35" spans="1:7" ht="15.75" x14ac:dyDescent="0.25">
      <c r="A35" s="19">
        <v>20</v>
      </c>
      <c r="B35" s="20"/>
      <c r="C35" s="17"/>
      <c r="D35" s="18"/>
      <c r="E35" s="20"/>
      <c r="F35" s="20"/>
      <c r="G35" s="20"/>
    </row>
    <row r="36" spans="1:7" ht="15.75" x14ac:dyDescent="0.25">
      <c r="A36" s="19">
        <v>21</v>
      </c>
      <c r="B36" s="20"/>
      <c r="C36" s="17"/>
      <c r="D36" s="18"/>
      <c r="E36" s="20"/>
      <c r="F36" s="20"/>
      <c r="G36" s="20"/>
    </row>
    <row r="37" spans="1:7" ht="15.75" x14ac:dyDescent="0.25">
      <c r="A37" s="19">
        <v>22</v>
      </c>
      <c r="B37" s="20"/>
      <c r="C37" s="17"/>
      <c r="D37" s="18"/>
      <c r="E37" s="20"/>
      <c r="F37" s="20"/>
      <c r="G37" s="20"/>
    </row>
    <row r="38" spans="1:7" ht="15.75" x14ac:dyDescent="0.25">
      <c r="A38" s="19">
        <v>23</v>
      </c>
      <c r="B38" s="20"/>
      <c r="C38" s="17"/>
      <c r="D38" s="18"/>
      <c r="E38" s="20"/>
      <c r="F38" s="20"/>
      <c r="G38" s="20"/>
    </row>
    <row r="39" spans="1:7" ht="15.75" x14ac:dyDescent="0.25">
      <c r="A39" s="19">
        <v>24</v>
      </c>
      <c r="B39" s="20"/>
      <c r="C39" s="17"/>
      <c r="D39" s="18"/>
      <c r="E39" s="20"/>
      <c r="F39" s="20"/>
      <c r="G39" s="20"/>
    </row>
    <row r="40" spans="1:7" ht="15.75" x14ac:dyDescent="0.25">
      <c r="A40" s="19">
        <v>25</v>
      </c>
      <c r="B40" s="20"/>
      <c r="C40" s="17"/>
      <c r="D40" s="18"/>
      <c r="E40" s="20"/>
      <c r="F40" s="20"/>
      <c r="G40" s="20"/>
    </row>
    <row r="41" spans="1:7" ht="15.75" x14ac:dyDescent="0.25">
      <c r="A41" s="19">
        <v>26</v>
      </c>
      <c r="B41" s="20"/>
      <c r="C41" s="17"/>
      <c r="D41" s="18"/>
      <c r="E41" s="20"/>
      <c r="F41" s="20"/>
      <c r="G41" s="20"/>
    </row>
    <row r="42" spans="1:7" ht="15.75" x14ac:dyDescent="0.25">
      <c r="A42" s="19">
        <v>27</v>
      </c>
      <c r="B42" s="20"/>
      <c r="C42" s="17"/>
      <c r="D42" s="18"/>
      <c r="E42" s="20"/>
      <c r="F42" s="20"/>
      <c r="G42" s="20"/>
    </row>
    <row r="43" spans="1:7" ht="15.75" x14ac:dyDescent="0.25">
      <c r="A43" s="19">
        <v>28</v>
      </c>
      <c r="B43" s="20"/>
      <c r="C43" s="17"/>
      <c r="D43" s="18"/>
      <c r="E43" s="20"/>
      <c r="F43" s="20"/>
      <c r="G43" s="20"/>
    </row>
    <row r="44" spans="1:7" ht="15.75" x14ac:dyDescent="0.25">
      <c r="A44" s="19">
        <v>29</v>
      </c>
      <c r="B44" s="20"/>
      <c r="C44" s="17"/>
      <c r="D44" s="18"/>
      <c r="E44" s="20"/>
      <c r="F44" s="20"/>
      <c r="G44" s="20"/>
    </row>
    <row r="45" spans="1:7" ht="15.75" x14ac:dyDescent="0.25">
      <c r="A45" s="19">
        <v>30</v>
      </c>
      <c r="B45" s="20"/>
      <c r="C45" s="17"/>
      <c r="D45" s="18"/>
      <c r="E45" s="20"/>
      <c r="F45" s="20"/>
      <c r="G45" s="20"/>
    </row>
    <row r="46" spans="1:7" ht="15.75" x14ac:dyDescent="0.25">
      <c r="A46" s="19">
        <v>31</v>
      </c>
      <c r="B46" s="20"/>
      <c r="C46" s="17"/>
      <c r="D46" s="18"/>
      <c r="E46" s="20"/>
      <c r="F46" s="20"/>
      <c r="G46" s="20"/>
    </row>
    <row r="47" spans="1:7" ht="15.75" x14ac:dyDescent="0.25">
      <c r="A47" s="19">
        <v>32</v>
      </c>
      <c r="B47" s="20"/>
      <c r="C47" s="17"/>
      <c r="D47" s="18"/>
      <c r="E47" s="20"/>
      <c r="F47" s="20"/>
      <c r="G47" s="20"/>
    </row>
    <row r="48" spans="1:7" ht="15.75" x14ac:dyDescent="0.25">
      <c r="A48" s="19">
        <v>33</v>
      </c>
      <c r="B48" s="20"/>
      <c r="C48" s="17"/>
      <c r="D48" s="18"/>
      <c r="E48" s="20"/>
      <c r="F48" s="20"/>
      <c r="G48" s="20"/>
    </row>
    <row r="49" spans="1:7" ht="15.75" x14ac:dyDescent="0.25">
      <c r="A49" s="19">
        <v>34</v>
      </c>
      <c r="B49" s="20"/>
      <c r="C49" s="17"/>
      <c r="D49" s="18"/>
      <c r="E49" s="20"/>
      <c r="F49" s="20"/>
      <c r="G49" s="20"/>
    </row>
    <row r="50" spans="1:7" ht="15.75" x14ac:dyDescent="0.25">
      <c r="A50" s="19">
        <v>35</v>
      </c>
      <c r="B50" s="20"/>
      <c r="C50" s="17"/>
      <c r="D50" s="18"/>
      <c r="E50" s="20"/>
      <c r="F50" s="20"/>
      <c r="G50" s="20"/>
    </row>
    <row r="51" spans="1:7" ht="15.75" x14ac:dyDescent="0.25">
      <c r="A51" s="19">
        <v>36</v>
      </c>
      <c r="B51" s="20"/>
      <c r="C51" s="17"/>
      <c r="D51" s="18"/>
      <c r="E51" s="20"/>
      <c r="F51" s="20"/>
      <c r="G51" s="20"/>
    </row>
    <row r="52" spans="1:7" ht="15.75" x14ac:dyDescent="0.25">
      <c r="A52" s="19">
        <v>37</v>
      </c>
      <c r="B52" s="20"/>
      <c r="C52" s="17"/>
      <c r="D52" s="18"/>
      <c r="E52" s="20"/>
      <c r="F52" s="20"/>
      <c r="G52" s="20"/>
    </row>
    <row r="53" spans="1:7" ht="15.75" x14ac:dyDescent="0.25">
      <c r="A53" s="19">
        <v>38</v>
      </c>
      <c r="B53" s="20"/>
      <c r="C53" s="17"/>
      <c r="D53" s="18"/>
      <c r="E53" s="20"/>
      <c r="F53" s="20"/>
      <c r="G53" s="20"/>
    </row>
    <row r="54" spans="1:7" ht="15.75" x14ac:dyDescent="0.25">
      <c r="A54" s="19">
        <v>39</v>
      </c>
      <c r="B54" s="20"/>
      <c r="C54" s="17"/>
      <c r="D54" s="18"/>
      <c r="E54" s="20"/>
      <c r="F54" s="20"/>
      <c r="G54" s="20"/>
    </row>
    <row r="55" spans="1:7" ht="15.75" x14ac:dyDescent="0.25">
      <c r="A55" s="19">
        <v>40</v>
      </c>
      <c r="B55" s="20"/>
      <c r="C55" s="17"/>
      <c r="D55" s="18"/>
      <c r="E55" s="20"/>
      <c r="F55" s="20"/>
      <c r="G55" s="20"/>
    </row>
    <row r="56" spans="1:7" ht="15.75" x14ac:dyDescent="0.25">
      <c r="A56" s="19">
        <v>41</v>
      </c>
      <c r="B56" s="20"/>
      <c r="C56" s="17"/>
      <c r="D56" s="18"/>
      <c r="E56" s="20"/>
      <c r="F56" s="20"/>
      <c r="G56" s="20"/>
    </row>
    <row r="57" spans="1:7" ht="15.75" x14ac:dyDescent="0.25">
      <c r="A57" s="19">
        <v>42</v>
      </c>
      <c r="B57" s="20"/>
      <c r="C57" s="17"/>
      <c r="D57" s="18"/>
      <c r="E57" s="20"/>
      <c r="F57" s="20"/>
      <c r="G57" s="20"/>
    </row>
    <row r="58" spans="1:7" ht="15.75" x14ac:dyDescent="0.25">
      <c r="A58" s="19">
        <v>43</v>
      </c>
      <c r="B58" s="20"/>
      <c r="C58" s="17"/>
      <c r="D58" s="18"/>
      <c r="E58" s="20"/>
      <c r="F58" s="20"/>
      <c r="G58" s="20"/>
    </row>
    <row r="59" spans="1:7" ht="15.75" x14ac:dyDescent="0.25">
      <c r="A59" s="19">
        <v>44</v>
      </c>
      <c r="B59" s="20"/>
      <c r="C59" s="17"/>
      <c r="D59" s="18"/>
      <c r="E59" s="20"/>
      <c r="F59" s="20"/>
      <c r="G59" s="20"/>
    </row>
    <row r="60" spans="1:7" ht="15.75" x14ac:dyDescent="0.25">
      <c r="A60" s="19">
        <v>45</v>
      </c>
      <c r="B60" s="20"/>
      <c r="C60" s="17"/>
      <c r="D60" s="18"/>
      <c r="E60" s="20"/>
      <c r="F60" s="20"/>
      <c r="G60" s="20"/>
    </row>
    <row r="61" spans="1:7" ht="15.75" x14ac:dyDescent="0.25">
      <c r="A61" s="19">
        <v>46</v>
      </c>
      <c r="B61" s="20"/>
      <c r="C61" s="17"/>
      <c r="D61" s="18"/>
      <c r="E61" s="20"/>
      <c r="F61" s="20"/>
      <c r="G61" s="20"/>
    </row>
    <row r="62" spans="1:7" ht="15.75" x14ac:dyDescent="0.25">
      <c r="A62" s="19">
        <v>47</v>
      </c>
      <c r="B62" s="20"/>
      <c r="C62" s="17"/>
      <c r="D62" s="18"/>
      <c r="E62" s="20"/>
      <c r="F62" s="20"/>
      <c r="G62" s="20"/>
    </row>
    <row r="63" spans="1:7" ht="15.75" x14ac:dyDescent="0.25">
      <c r="A63" s="19">
        <v>48</v>
      </c>
      <c r="B63" s="20"/>
      <c r="C63" s="17"/>
      <c r="D63" s="18"/>
      <c r="E63" s="20"/>
      <c r="F63" s="20"/>
      <c r="G63" s="20"/>
    </row>
    <row r="64" spans="1:7" ht="15.75" x14ac:dyDescent="0.25">
      <c r="A64" s="19">
        <v>49</v>
      </c>
      <c r="B64" s="20"/>
      <c r="C64" s="17"/>
      <c r="D64" s="18"/>
      <c r="E64" s="20"/>
      <c r="F64" s="20"/>
      <c r="G64" s="20"/>
    </row>
    <row r="65" spans="1:7" ht="15.75" x14ac:dyDescent="0.25">
      <c r="A65" s="19">
        <v>50</v>
      </c>
      <c r="B65" s="20"/>
      <c r="C65" s="17"/>
      <c r="D65" s="18"/>
      <c r="E65" s="20"/>
      <c r="F65" s="20"/>
      <c r="G65" s="20"/>
    </row>
    <row r="66" spans="1:7" ht="15.75" x14ac:dyDescent="0.25">
      <c r="A66" s="19">
        <v>51</v>
      </c>
      <c r="B66" s="20"/>
      <c r="C66" s="17"/>
      <c r="D66" s="18"/>
      <c r="E66" s="20"/>
      <c r="F66" s="20"/>
      <c r="G66" s="20"/>
    </row>
    <row r="67" spans="1:7" ht="15.75" x14ac:dyDescent="0.25">
      <c r="A67" s="19">
        <v>52</v>
      </c>
      <c r="B67" s="20"/>
      <c r="C67" s="17"/>
      <c r="D67" s="18"/>
      <c r="E67" s="20"/>
      <c r="F67" s="20"/>
      <c r="G67" s="20"/>
    </row>
    <row r="68" spans="1:7" ht="15.75" x14ac:dyDescent="0.25">
      <c r="A68" s="19">
        <v>53</v>
      </c>
      <c r="B68" s="20"/>
      <c r="C68" s="17"/>
      <c r="D68" s="18"/>
      <c r="E68" s="20"/>
      <c r="F68" s="20"/>
      <c r="G68" s="20"/>
    </row>
    <row r="69" spans="1:7" ht="15.75" x14ac:dyDescent="0.25">
      <c r="A69" s="19">
        <v>54</v>
      </c>
      <c r="B69" s="20"/>
      <c r="C69" s="17"/>
      <c r="D69" s="18"/>
      <c r="E69" s="20"/>
      <c r="F69" s="20"/>
      <c r="G69" s="20"/>
    </row>
    <row r="70" spans="1:7" ht="15.75" x14ac:dyDescent="0.25">
      <c r="A70" s="19">
        <v>55</v>
      </c>
      <c r="B70" s="20"/>
      <c r="C70" s="17"/>
      <c r="D70" s="18"/>
      <c r="E70" s="20"/>
      <c r="F70" s="20"/>
      <c r="G70" s="20"/>
    </row>
    <row r="71" spans="1:7" ht="15.75" x14ac:dyDescent="0.25">
      <c r="A71" s="19">
        <v>56</v>
      </c>
      <c r="B71" s="20"/>
      <c r="C71" s="17"/>
      <c r="D71" s="18"/>
      <c r="E71" s="20"/>
      <c r="F71" s="20"/>
      <c r="G71" s="20"/>
    </row>
    <row r="72" spans="1:7" ht="15.75" x14ac:dyDescent="0.25">
      <c r="A72" s="19">
        <v>57</v>
      </c>
      <c r="B72" s="20"/>
      <c r="C72" s="17"/>
      <c r="D72" s="18"/>
      <c r="E72" s="20"/>
      <c r="F72" s="20"/>
      <c r="G72" s="20"/>
    </row>
    <row r="73" spans="1:7" ht="15.75" x14ac:dyDescent="0.25">
      <c r="A73" s="19">
        <v>58</v>
      </c>
      <c r="B73" s="20"/>
      <c r="C73" s="17"/>
      <c r="D73" s="18"/>
      <c r="E73" s="20"/>
      <c r="F73" s="20"/>
      <c r="G73" s="20"/>
    </row>
    <row r="74" spans="1:7" ht="15.75" x14ac:dyDescent="0.25">
      <c r="A74" s="19">
        <v>59</v>
      </c>
      <c r="B74" s="20"/>
      <c r="C74" s="17"/>
      <c r="D74" s="18"/>
      <c r="E74" s="20"/>
      <c r="F74" s="20"/>
      <c r="G74" s="20"/>
    </row>
    <row r="75" spans="1:7" ht="15.75" x14ac:dyDescent="0.25">
      <c r="A75" s="19">
        <v>60</v>
      </c>
      <c r="B75" s="20"/>
      <c r="C75" s="17"/>
      <c r="D75" s="18"/>
      <c r="E75" s="20"/>
      <c r="F75" s="20"/>
      <c r="G75" s="20"/>
    </row>
    <row r="76" spans="1:7" ht="15.75" x14ac:dyDescent="0.25">
      <c r="A76" s="19">
        <v>61</v>
      </c>
      <c r="B76" s="20"/>
      <c r="C76" s="17"/>
      <c r="D76" s="18"/>
      <c r="E76" s="20"/>
      <c r="F76" s="20"/>
      <c r="G76" s="20"/>
    </row>
    <row r="77" spans="1:7" ht="15.75" x14ac:dyDescent="0.25">
      <c r="A77" s="19">
        <v>62</v>
      </c>
      <c r="B77" s="20"/>
      <c r="C77" s="17"/>
      <c r="D77" s="18"/>
      <c r="E77" s="20"/>
      <c r="F77" s="20"/>
      <c r="G77" s="20"/>
    </row>
    <row r="78" spans="1:7" ht="15.75" x14ac:dyDescent="0.25">
      <c r="A78" s="19">
        <v>63</v>
      </c>
      <c r="B78" s="20"/>
      <c r="C78" s="17"/>
      <c r="D78" s="18"/>
      <c r="E78" s="20"/>
      <c r="F78" s="20"/>
      <c r="G78" s="20"/>
    </row>
    <row r="79" spans="1:7" ht="15.75" x14ac:dyDescent="0.25">
      <c r="A79" s="19">
        <v>64</v>
      </c>
      <c r="B79" s="20"/>
      <c r="C79" s="17"/>
      <c r="D79" s="18"/>
      <c r="E79" s="20"/>
      <c r="F79" s="20"/>
      <c r="G79" s="20"/>
    </row>
    <row r="80" spans="1:7" ht="15.75" x14ac:dyDescent="0.25">
      <c r="A80" s="19">
        <v>65</v>
      </c>
      <c r="B80" s="20"/>
      <c r="C80" s="17"/>
      <c r="D80" s="18"/>
      <c r="E80" s="20"/>
      <c r="F80" s="20"/>
      <c r="G80" s="20"/>
    </row>
    <row r="81" spans="1:7" ht="15.75" x14ac:dyDescent="0.25">
      <c r="A81" s="19">
        <v>66</v>
      </c>
      <c r="B81" s="20"/>
      <c r="C81" s="17"/>
      <c r="D81" s="18"/>
      <c r="E81" s="20"/>
      <c r="F81" s="20"/>
      <c r="G81" s="20"/>
    </row>
    <row r="82" spans="1:7" ht="15.75" x14ac:dyDescent="0.25">
      <c r="A82" s="19">
        <v>67</v>
      </c>
      <c r="B82" s="20"/>
      <c r="C82" s="17"/>
      <c r="D82" s="18"/>
      <c r="E82" s="20"/>
      <c r="F82" s="20"/>
      <c r="G82" s="20"/>
    </row>
    <row r="83" spans="1:7" ht="15.75" x14ac:dyDescent="0.25">
      <c r="A83" s="19">
        <v>68</v>
      </c>
      <c r="B83" s="20"/>
      <c r="C83" s="17"/>
      <c r="D83" s="18"/>
      <c r="E83" s="20"/>
      <c r="F83" s="20"/>
      <c r="G83" s="20"/>
    </row>
    <row r="84" spans="1:7" ht="15.75" x14ac:dyDescent="0.25">
      <c r="A84" s="19">
        <v>69</v>
      </c>
      <c r="B84" s="20"/>
      <c r="C84" s="17"/>
      <c r="D84" s="18"/>
      <c r="E84" s="20"/>
      <c r="F84" s="20"/>
      <c r="G84" s="20"/>
    </row>
    <row r="85" spans="1:7" ht="15.75" x14ac:dyDescent="0.25">
      <c r="A85" s="19">
        <v>70</v>
      </c>
      <c r="B85" s="20"/>
      <c r="C85" s="17"/>
      <c r="D85" s="18"/>
      <c r="E85" s="20"/>
      <c r="F85" s="20"/>
      <c r="G85" s="20"/>
    </row>
    <row r="86" spans="1:7" ht="15.75" x14ac:dyDescent="0.25">
      <c r="A86" s="19">
        <v>71</v>
      </c>
      <c r="B86" s="20"/>
      <c r="C86" s="17"/>
      <c r="D86" s="18"/>
      <c r="E86" s="20"/>
      <c r="F86" s="20"/>
      <c r="G86" s="20"/>
    </row>
    <row r="87" spans="1:7" ht="15.75" x14ac:dyDescent="0.25">
      <c r="A87" s="19">
        <v>72</v>
      </c>
      <c r="B87" s="20"/>
      <c r="C87" s="17"/>
      <c r="D87" s="18"/>
      <c r="E87" s="20"/>
      <c r="F87" s="20"/>
      <c r="G87" s="20"/>
    </row>
    <row r="88" spans="1:7" ht="15.75" x14ac:dyDescent="0.25">
      <c r="A88" s="19">
        <v>73</v>
      </c>
      <c r="B88" s="20"/>
      <c r="C88" s="17"/>
      <c r="D88" s="18"/>
      <c r="E88" s="20"/>
      <c r="F88" s="20"/>
      <c r="G88" s="20"/>
    </row>
    <row r="89" spans="1:7" ht="15.75" x14ac:dyDescent="0.25">
      <c r="A89" s="19">
        <v>74</v>
      </c>
      <c r="B89" s="20"/>
      <c r="C89" s="17"/>
      <c r="D89" s="18"/>
      <c r="E89" s="20"/>
      <c r="F89" s="20"/>
      <c r="G89" s="20"/>
    </row>
    <row r="90" spans="1:7" ht="15.75" x14ac:dyDescent="0.25">
      <c r="A90" s="19">
        <v>75</v>
      </c>
      <c r="B90" s="20"/>
      <c r="C90" s="17"/>
      <c r="D90" s="18"/>
      <c r="E90" s="20"/>
      <c r="F90" s="20"/>
      <c r="G90" s="20"/>
    </row>
    <row r="91" spans="1:7" ht="15.75" x14ac:dyDescent="0.25">
      <c r="A91" s="19">
        <v>76</v>
      </c>
      <c r="B91" s="20"/>
      <c r="C91" s="17"/>
      <c r="D91" s="18"/>
      <c r="E91" s="20"/>
      <c r="F91" s="20"/>
      <c r="G91" s="20"/>
    </row>
    <row r="92" spans="1:7" ht="15.75" x14ac:dyDescent="0.25">
      <c r="A92" s="19">
        <v>77</v>
      </c>
      <c r="B92" s="20"/>
      <c r="C92" s="17"/>
      <c r="D92" s="18"/>
      <c r="E92" s="20"/>
      <c r="F92" s="20"/>
      <c r="G92" s="20"/>
    </row>
    <row r="93" spans="1:7" ht="15.75" x14ac:dyDescent="0.25">
      <c r="A93" s="19">
        <v>78</v>
      </c>
      <c r="B93" s="20"/>
      <c r="C93" s="17"/>
      <c r="D93" s="18"/>
      <c r="E93" s="20"/>
      <c r="F93" s="20"/>
      <c r="G93" s="20"/>
    </row>
    <row r="94" spans="1:7" ht="15.75" x14ac:dyDescent="0.25">
      <c r="A94" s="19">
        <v>79</v>
      </c>
      <c r="B94" s="20"/>
      <c r="C94" s="17"/>
      <c r="D94" s="18"/>
      <c r="E94" s="20"/>
      <c r="F94" s="20"/>
      <c r="G94" s="20"/>
    </row>
    <row r="95" spans="1:7" ht="15.75" x14ac:dyDescent="0.25">
      <c r="A95" s="19">
        <v>80</v>
      </c>
      <c r="B95" s="20"/>
      <c r="C95" s="17"/>
      <c r="D95" s="18"/>
      <c r="E95" s="20"/>
      <c r="F95" s="20"/>
      <c r="G95" s="20"/>
    </row>
    <row r="96" spans="1:7" ht="15.75" x14ac:dyDescent="0.25">
      <c r="A96" s="19">
        <v>81</v>
      </c>
      <c r="B96" s="20"/>
      <c r="C96" s="17"/>
      <c r="D96" s="18"/>
      <c r="E96" s="20"/>
      <c r="F96" s="20"/>
      <c r="G96" s="20"/>
    </row>
    <row r="97" spans="1:7" ht="15.75" x14ac:dyDescent="0.25">
      <c r="A97" s="19">
        <v>82</v>
      </c>
      <c r="B97" s="20"/>
      <c r="C97" s="17"/>
      <c r="D97" s="18"/>
      <c r="E97" s="20"/>
      <c r="F97" s="20"/>
      <c r="G97" s="20"/>
    </row>
    <row r="98" spans="1:7" ht="15.75" x14ac:dyDescent="0.25">
      <c r="A98" s="19">
        <v>83</v>
      </c>
      <c r="B98" s="20"/>
      <c r="C98" s="17"/>
      <c r="D98" s="18"/>
      <c r="E98" s="20"/>
      <c r="F98" s="20"/>
      <c r="G98" s="20"/>
    </row>
    <row r="99" spans="1:7" ht="15.75" x14ac:dyDescent="0.25">
      <c r="A99" s="19">
        <v>84</v>
      </c>
      <c r="B99" s="20"/>
      <c r="C99" s="17"/>
      <c r="D99" s="18"/>
      <c r="E99" s="20"/>
      <c r="F99" s="20"/>
      <c r="G99" s="20"/>
    </row>
    <row r="100" spans="1:7" ht="15.75" x14ac:dyDescent="0.25">
      <c r="A100" s="19">
        <v>85</v>
      </c>
      <c r="B100" s="20"/>
      <c r="C100" s="17"/>
      <c r="D100" s="18"/>
      <c r="E100" s="20"/>
      <c r="F100" s="20"/>
      <c r="G100" s="20"/>
    </row>
    <row r="101" spans="1:7" ht="15.75" x14ac:dyDescent="0.25">
      <c r="A101" s="19">
        <v>86</v>
      </c>
      <c r="B101" s="20"/>
      <c r="C101" s="17"/>
      <c r="D101" s="18"/>
      <c r="E101" s="20"/>
      <c r="F101" s="20"/>
      <c r="G101" s="20"/>
    </row>
    <row r="102" spans="1:7" ht="15.75" x14ac:dyDescent="0.25">
      <c r="A102" s="19">
        <v>87</v>
      </c>
      <c r="B102" s="20"/>
      <c r="C102" s="17"/>
      <c r="D102" s="18"/>
      <c r="E102" s="20"/>
      <c r="F102" s="20"/>
      <c r="G102" s="20"/>
    </row>
    <row r="103" spans="1:7" ht="15.75" x14ac:dyDescent="0.25">
      <c r="A103" s="19">
        <v>88</v>
      </c>
      <c r="B103" s="20"/>
      <c r="C103" s="17"/>
      <c r="D103" s="18"/>
      <c r="E103" s="20"/>
      <c r="F103" s="20"/>
      <c r="G103" s="20"/>
    </row>
    <row r="104" spans="1:7" ht="15.75" x14ac:dyDescent="0.25">
      <c r="A104" s="19">
        <v>89</v>
      </c>
      <c r="B104" s="20"/>
      <c r="C104" s="17"/>
      <c r="D104" s="18"/>
      <c r="E104" s="20"/>
      <c r="F104" s="20"/>
      <c r="G104" s="20"/>
    </row>
    <row r="105" spans="1:7" ht="15.75" x14ac:dyDescent="0.25">
      <c r="A105" s="19">
        <v>90</v>
      </c>
      <c r="B105" s="20"/>
      <c r="C105" s="17"/>
      <c r="D105" s="18"/>
      <c r="E105" s="20"/>
      <c r="F105" s="20"/>
      <c r="G105" s="20"/>
    </row>
    <row r="106" spans="1:7" ht="15.75" x14ac:dyDescent="0.25">
      <c r="A106" s="19">
        <v>91</v>
      </c>
      <c r="B106" s="20"/>
      <c r="C106" s="17"/>
      <c r="D106" s="18"/>
      <c r="E106" s="20"/>
      <c r="F106" s="20"/>
      <c r="G106" s="20"/>
    </row>
    <row r="107" spans="1:7" ht="15.75" x14ac:dyDescent="0.25">
      <c r="A107" s="19">
        <v>92</v>
      </c>
      <c r="B107" s="20"/>
      <c r="C107" s="17"/>
      <c r="D107" s="18"/>
      <c r="E107" s="20"/>
      <c r="F107" s="20"/>
      <c r="G107" s="20"/>
    </row>
    <row r="108" spans="1:7" ht="15.75" x14ac:dyDescent="0.25">
      <c r="A108" s="19">
        <v>93</v>
      </c>
      <c r="B108" s="20"/>
      <c r="C108" s="17"/>
      <c r="D108" s="18"/>
      <c r="E108" s="20"/>
      <c r="F108" s="20"/>
      <c r="G108" s="20"/>
    </row>
    <row r="109" spans="1:7" ht="15.75" x14ac:dyDescent="0.25">
      <c r="A109" s="19">
        <v>94</v>
      </c>
      <c r="B109" s="20"/>
      <c r="C109" s="17"/>
      <c r="D109" s="18"/>
      <c r="E109" s="20"/>
      <c r="F109" s="20"/>
      <c r="G109" s="20"/>
    </row>
    <row r="110" spans="1:7" ht="15.75" x14ac:dyDescent="0.25">
      <c r="A110" s="19">
        <v>95</v>
      </c>
      <c r="B110" s="20"/>
      <c r="C110" s="17"/>
      <c r="D110" s="18"/>
      <c r="E110" s="20"/>
      <c r="F110" s="20"/>
      <c r="G110" s="20"/>
    </row>
    <row r="111" spans="1:7" ht="15.75" x14ac:dyDescent="0.25">
      <c r="A111" s="19">
        <v>96</v>
      </c>
      <c r="B111" s="20"/>
      <c r="C111" s="17"/>
      <c r="D111" s="18"/>
      <c r="E111" s="20"/>
      <c r="F111" s="20"/>
      <c r="G111" s="20"/>
    </row>
    <row r="112" spans="1:7" ht="15.75" x14ac:dyDescent="0.25">
      <c r="A112" s="19">
        <v>97</v>
      </c>
      <c r="B112" s="20"/>
      <c r="C112" s="17"/>
      <c r="D112" s="18"/>
      <c r="E112" s="20"/>
      <c r="F112" s="20"/>
      <c r="G112" s="20"/>
    </row>
    <row r="113" spans="1:7" ht="15.75" x14ac:dyDescent="0.25">
      <c r="A113" s="19">
        <v>98</v>
      </c>
      <c r="B113" s="20"/>
      <c r="C113" s="17"/>
      <c r="D113" s="18"/>
      <c r="E113" s="20"/>
      <c r="F113" s="20"/>
      <c r="G113" s="20"/>
    </row>
    <row r="114" spans="1:7" ht="15.75" x14ac:dyDescent="0.25">
      <c r="A114" s="19">
        <v>99</v>
      </c>
      <c r="B114" s="20"/>
      <c r="C114" s="17"/>
      <c r="D114" s="18"/>
      <c r="E114" s="20"/>
      <c r="F114" s="20"/>
      <c r="G114" s="20"/>
    </row>
    <row r="115" spans="1:7" ht="15.75" x14ac:dyDescent="0.25">
      <c r="A115" s="19">
        <v>100</v>
      </c>
      <c r="B115" s="20"/>
      <c r="C115" s="17"/>
      <c r="D115" s="18"/>
      <c r="E115" s="20"/>
      <c r="F115" s="20"/>
      <c r="G115" s="20"/>
    </row>
  </sheetData>
  <mergeCells count="2">
    <mergeCell ref="B1:B10"/>
    <mergeCell ref="B11:H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Configurações!$A$3:$A$4</xm:f>
          </x14:formula1>
          <xm:sqref>C17:C115</xm:sqref>
        </x14:dataValidation>
        <x14:dataValidation type="list" allowBlank="1" showInputMessage="1" showErrorMessage="1">
          <x14:formula1>
            <xm:f>Configurações!$A$2:$A$4</xm:f>
          </x14:formula1>
          <xm:sqref>C16</xm:sqref>
        </x14:dataValidation>
        <x14:dataValidation type="list" allowBlank="1" showInputMessage="1" showErrorMessage="1">
          <x14:formula1>
            <xm:f>Configurações!$B$3:$B$17</xm:f>
          </x14:formula1>
          <xm:sqref>D16:D115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/>
  <dimension ref="A1:D34"/>
  <sheetViews>
    <sheetView workbookViewId="0">
      <selection activeCell="B2" sqref="B2:B34"/>
    </sheetView>
  </sheetViews>
  <sheetFormatPr defaultRowHeight="15" x14ac:dyDescent="0.25"/>
  <cols>
    <col min="1" max="1" width="10" bestFit="1" customWidth="1"/>
    <col min="2" max="2" width="21.140625" bestFit="1" customWidth="1"/>
    <col min="3" max="3" width="25" customWidth="1"/>
    <col min="4" max="4" width="18.7109375" customWidth="1"/>
  </cols>
  <sheetData>
    <row r="1" spans="1:4" x14ac:dyDescent="0.25">
      <c r="A1" t="s">
        <v>1</v>
      </c>
      <c r="B1" t="s">
        <v>62</v>
      </c>
      <c r="C1" t="s">
        <v>63</v>
      </c>
      <c r="D1" t="s">
        <v>64</v>
      </c>
    </row>
    <row r="2" spans="1:4" x14ac:dyDescent="0.25">
      <c r="B2" s="9" t="s">
        <v>41</v>
      </c>
    </row>
    <row r="3" spans="1:4" x14ac:dyDescent="0.25">
      <c r="A3" t="s">
        <v>9</v>
      </c>
      <c r="B3" s="9" t="s">
        <v>40</v>
      </c>
      <c r="C3" t="s">
        <v>487</v>
      </c>
    </row>
    <row r="4" spans="1:4" x14ac:dyDescent="0.25">
      <c r="A4" t="s">
        <v>10</v>
      </c>
      <c r="B4" s="9" t="s">
        <v>42</v>
      </c>
      <c r="C4" t="s">
        <v>488</v>
      </c>
    </row>
    <row r="5" spans="1:4" x14ac:dyDescent="0.25">
      <c r="B5" s="9" t="s">
        <v>49</v>
      </c>
      <c r="C5" t="s">
        <v>489</v>
      </c>
    </row>
    <row r="6" spans="1:4" x14ac:dyDescent="0.25">
      <c r="B6" s="9" t="s">
        <v>125</v>
      </c>
      <c r="C6" t="s">
        <v>490</v>
      </c>
    </row>
    <row r="7" spans="1:4" x14ac:dyDescent="0.25">
      <c r="B7" s="9" t="s">
        <v>122</v>
      </c>
      <c r="C7" t="s">
        <v>491</v>
      </c>
    </row>
    <row r="8" spans="1:4" x14ac:dyDescent="0.25">
      <c r="B8" s="9" t="s">
        <v>47</v>
      </c>
    </row>
    <row r="9" spans="1:4" x14ac:dyDescent="0.25">
      <c r="B9" s="9" t="s">
        <v>277</v>
      </c>
    </row>
    <row r="10" spans="1:4" x14ac:dyDescent="0.25">
      <c r="B10" s="9" t="s">
        <v>212</v>
      </c>
    </row>
    <row r="11" spans="1:4" x14ac:dyDescent="0.25">
      <c r="B11" s="9" t="s">
        <v>194</v>
      </c>
    </row>
    <row r="12" spans="1:4" x14ac:dyDescent="0.25">
      <c r="B12" s="9" t="s">
        <v>149</v>
      </c>
    </row>
    <row r="13" spans="1:4" x14ac:dyDescent="0.25">
      <c r="B13" s="9" t="s">
        <v>44</v>
      </c>
    </row>
    <row r="14" spans="1:4" x14ac:dyDescent="0.25">
      <c r="B14" s="9" t="s">
        <v>346</v>
      </c>
    </row>
    <row r="15" spans="1:4" x14ac:dyDescent="0.25">
      <c r="B15" s="9" t="s">
        <v>48</v>
      </c>
    </row>
    <row r="16" spans="1:4" x14ac:dyDescent="0.25">
      <c r="B16" s="9" t="s">
        <v>268</v>
      </c>
    </row>
    <row r="17" spans="2:2" x14ac:dyDescent="0.25">
      <c r="B17" s="9" t="s">
        <v>342</v>
      </c>
    </row>
    <row r="18" spans="2:2" x14ac:dyDescent="0.25">
      <c r="B18" s="9" t="s">
        <v>359</v>
      </c>
    </row>
    <row r="19" spans="2:2" x14ac:dyDescent="0.25">
      <c r="B19" s="9" t="s">
        <v>143</v>
      </c>
    </row>
    <row r="20" spans="2:2" x14ac:dyDescent="0.25">
      <c r="B20" s="9" t="s">
        <v>153</v>
      </c>
    </row>
    <row r="21" spans="2:2" x14ac:dyDescent="0.25">
      <c r="B21" s="9" t="s">
        <v>51</v>
      </c>
    </row>
    <row r="22" spans="2:2" x14ac:dyDescent="0.25">
      <c r="B22" s="9" t="s">
        <v>76</v>
      </c>
    </row>
    <row r="23" spans="2:2" x14ac:dyDescent="0.25">
      <c r="B23" s="9" t="s">
        <v>160</v>
      </c>
    </row>
    <row r="24" spans="2:2" x14ac:dyDescent="0.25">
      <c r="B24" s="9" t="s">
        <v>43</v>
      </c>
    </row>
    <row r="25" spans="2:2" x14ac:dyDescent="0.25">
      <c r="B25" s="9" t="s">
        <v>92</v>
      </c>
    </row>
    <row r="26" spans="2:2" x14ac:dyDescent="0.25">
      <c r="B26" s="9" t="s">
        <v>53</v>
      </c>
    </row>
    <row r="27" spans="2:2" x14ac:dyDescent="0.25">
      <c r="B27" s="9" t="s">
        <v>171</v>
      </c>
    </row>
    <row r="28" spans="2:2" x14ac:dyDescent="0.25">
      <c r="B28" s="9" t="s">
        <v>54</v>
      </c>
    </row>
    <row r="29" spans="2:2" x14ac:dyDescent="0.25">
      <c r="B29" s="9" t="s">
        <v>191</v>
      </c>
    </row>
    <row r="30" spans="2:2" x14ac:dyDescent="0.25">
      <c r="B30" s="9" t="s">
        <v>52</v>
      </c>
    </row>
    <row r="31" spans="2:2" x14ac:dyDescent="0.25">
      <c r="B31" s="9" t="s">
        <v>50</v>
      </c>
    </row>
    <row r="32" spans="2:2" x14ac:dyDescent="0.25">
      <c r="B32" s="9" t="s">
        <v>46</v>
      </c>
    </row>
    <row r="33" spans="2:2" x14ac:dyDescent="0.25">
      <c r="B33" s="9" t="s">
        <v>603</v>
      </c>
    </row>
    <row r="34" spans="2:2" x14ac:dyDescent="0.25">
      <c r="B34" s="9" t="s">
        <v>684</v>
      </c>
    </row>
  </sheetData>
  <sortState ref="B2:B32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/>
  <dimension ref="A1:B11"/>
  <sheetViews>
    <sheetView workbookViewId="0">
      <selection activeCell="A8" sqref="A8"/>
    </sheetView>
  </sheetViews>
  <sheetFormatPr defaultRowHeight="15" x14ac:dyDescent="0.25"/>
  <cols>
    <col min="1" max="1" width="14.7109375" customWidth="1"/>
    <col min="2" max="2" width="10.42578125" customWidth="1"/>
  </cols>
  <sheetData>
    <row r="1" spans="1:2" ht="33.75" x14ac:dyDescent="0.5">
      <c r="B1" s="151" t="s">
        <v>711</v>
      </c>
    </row>
    <row r="2" spans="1:2" ht="15.75" x14ac:dyDescent="0.25">
      <c r="A2" s="146" t="s">
        <v>705</v>
      </c>
      <c r="B2" t="s">
        <v>712</v>
      </c>
    </row>
    <row r="3" spans="1:2" ht="15.75" x14ac:dyDescent="0.25">
      <c r="A3" s="146" t="s">
        <v>706</v>
      </c>
    </row>
    <row r="4" spans="1:2" ht="15.75" x14ac:dyDescent="0.25">
      <c r="A4" s="146" t="s">
        <v>707</v>
      </c>
      <c r="B4" t="s">
        <v>713</v>
      </c>
    </row>
    <row r="5" spans="1:2" ht="15.75" x14ac:dyDescent="0.25">
      <c r="A5" s="146" t="s">
        <v>708</v>
      </c>
      <c r="B5" t="s">
        <v>714</v>
      </c>
    </row>
    <row r="6" spans="1:2" ht="15.75" x14ac:dyDescent="0.25">
      <c r="A6" s="146" t="s">
        <v>709</v>
      </c>
      <c r="B6" t="s">
        <v>714</v>
      </c>
    </row>
    <row r="7" spans="1:2" ht="15.75" x14ac:dyDescent="0.25">
      <c r="A7" s="146"/>
    </row>
    <row r="8" spans="1:2" ht="18.75" x14ac:dyDescent="0.3">
      <c r="A8" s="147" t="s">
        <v>710</v>
      </c>
    </row>
    <row r="9" spans="1:2" ht="15.75" x14ac:dyDescent="0.25">
      <c r="A9" s="146" t="s">
        <v>705</v>
      </c>
      <c r="B9" t="s">
        <v>725</v>
      </c>
    </row>
    <row r="10" spans="1:2" ht="15.75" x14ac:dyDescent="0.25">
      <c r="A10" s="146" t="s">
        <v>706</v>
      </c>
      <c r="B10" t="s">
        <v>726</v>
      </c>
    </row>
    <row r="11" spans="1:2" ht="15.75" x14ac:dyDescent="0.25">
      <c r="A11" s="146" t="s">
        <v>724</v>
      </c>
      <c r="B11" t="s">
        <v>727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/>
  <dimension ref="A1:S11"/>
  <sheetViews>
    <sheetView workbookViewId="0">
      <selection activeCell="F5" sqref="F5"/>
    </sheetView>
  </sheetViews>
  <sheetFormatPr defaultRowHeight="15" x14ac:dyDescent="0.25"/>
  <cols>
    <col min="1" max="1" width="19.85546875" customWidth="1"/>
    <col min="2" max="2" width="9.5703125" customWidth="1"/>
  </cols>
  <sheetData>
    <row r="1" spans="1:19" ht="33.75" x14ac:dyDescent="0.5">
      <c r="A1" s="148" t="s">
        <v>715</v>
      </c>
      <c r="B1" s="151"/>
      <c r="D1" s="153" t="s">
        <v>728</v>
      </c>
      <c r="H1" s="150" t="s">
        <v>716</v>
      </c>
      <c r="N1" s="150" t="s">
        <v>720</v>
      </c>
      <c r="R1" s="149" t="s">
        <v>721</v>
      </c>
    </row>
    <row r="3" spans="1:19" x14ac:dyDescent="0.25">
      <c r="A3" t="s">
        <v>717</v>
      </c>
      <c r="B3" s="159">
        <v>3.0640000000000001</v>
      </c>
      <c r="D3" t="s">
        <v>729</v>
      </c>
      <c r="F3" s="158">
        <v>1000</v>
      </c>
      <c r="H3" t="s">
        <v>722</v>
      </c>
      <c r="I3" s="159">
        <v>150</v>
      </c>
      <c r="N3" s="159">
        <v>2320</v>
      </c>
      <c r="R3" s="159">
        <v>179</v>
      </c>
    </row>
    <row r="4" spans="1:19" x14ac:dyDescent="0.25">
      <c r="A4" t="s">
        <v>718</v>
      </c>
      <c r="B4" s="159">
        <v>1610</v>
      </c>
      <c r="D4" t="s">
        <v>731</v>
      </c>
      <c r="F4" s="158">
        <v>3340</v>
      </c>
      <c r="H4" t="s">
        <v>722</v>
      </c>
      <c r="I4" s="159">
        <v>150</v>
      </c>
      <c r="N4" s="159">
        <v>1810</v>
      </c>
      <c r="R4" s="159">
        <v>728</v>
      </c>
    </row>
    <row r="5" spans="1:19" x14ac:dyDescent="0.25">
      <c r="B5" s="159"/>
      <c r="D5" t="s">
        <v>719</v>
      </c>
      <c r="F5" s="159">
        <v>500</v>
      </c>
      <c r="I5" s="159"/>
      <c r="N5" s="159">
        <v>2313</v>
      </c>
      <c r="R5" s="159">
        <v>666</v>
      </c>
      <c r="S5" t="s">
        <v>730</v>
      </c>
    </row>
    <row r="6" spans="1:19" x14ac:dyDescent="0.25">
      <c r="A6" t="s">
        <v>723</v>
      </c>
      <c r="B6" s="159">
        <v>180</v>
      </c>
      <c r="I6" s="159"/>
      <c r="N6" s="159">
        <v>1689</v>
      </c>
      <c r="R6" s="159">
        <v>189</v>
      </c>
    </row>
    <row r="7" spans="1:19" x14ac:dyDescent="0.25">
      <c r="A7" t="s">
        <v>723</v>
      </c>
      <c r="B7" s="159">
        <v>205</v>
      </c>
      <c r="I7" s="159"/>
      <c r="N7" s="159">
        <v>1561</v>
      </c>
      <c r="R7" s="159"/>
    </row>
    <row r="8" spans="1:19" x14ac:dyDescent="0.25">
      <c r="I8" s="159"/>
      <c r="N8" s="159">
        <v>165</v>
      </c>
    </row>
    <row r="9" spans="1:19" x14ac:dyDescent="0.25">
      <c r="N9" s="159">
        <v>907</v>
      </c>
    </row>
    <row r="10" spans="1:19" x14ac:dyDescent="0.25">
      <c r="N10" s="159">
        <v>2120</v>
      </c>
    </row>
    <row r="11" spans="1:19" x14ac:dyDescent="0.25">
      <c r="N11" s="159">
        <v>1691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2">
    <tabColor rgb="FF00B050"/>
  </sheetPr>
  <dimension ref="A1:S236"/>
  <sheetViews>
    <sheetView topLeftCell="A19" workbookViewId="0">
      <selection activeCell="J43" sqref="J43"/>
    </sheetView>
  </sheetViews>
  <sheetFormatPr defaultRowHeight="15" x14ac:dyDescent="0.25"/>
  <cols>
    <col min="1" max="1" width="12.85546875" style="6" customWidth="1"/>
    <col min="2" max="2" width="45" style="7" bestFit="1" customWidth="1"/>
    <col min="3" max="4" width="18" style="7" customWidth="1"/>
    <col min="5" max="5" width="13.42578125" style="7" customWidth="1"/>
    <col min="6" max="6" width="11.140625" style="7" customWidth="1"/>
    <col min="7" max="7" width="12.5703125" style="7" customWidth="1"/>
    <col min="8" max="8" width="12" style="7" customWidth="1"/>
    <col min="9" max="9" width="11.5703125" style="7" bestFit="1" customWidth="1"/>
    <col min="10" max="10" width="12.42578125" style="7" bestFit="1" customWidth="1"/>
    <col min="11" max="11" width="11.85546875" style="7" bestFit="1" customWidth="1"/>
    <col min="12" max="12" width="12.140625" style="7" bestFit="1" customWidth="1"/>
    <col min="13" max="13" width="9.140625" style="7"/>
    <col min="14" max="14" width="11" style="7" bestFit="1" customWidth="1"/>
    <col min="15" max="15" width="12.140625" style="7" bestFit="1" customWidth="1"/>
    <col min="16" max="16" width="11.42578125" style="7" bestFit="1" customWidth="1"/>
    <col min="17" max="17" width="15" style="7" bestFit="1" customWidth="1"/>
    <col min="18" max="18" width="13.28515625" style="7" bestFit="1" customWidth="1"/>
    <col min="19" max="16384" width="9.140625" style="7"/>
  </cols>
  <sheetData>
    <row r="1" spans="1:18" x14ac:dyDescent="0.25">
      <c r="B1" s="206"/>
    </row>
    <row r="2" spans="1:18" x14ac:dyDescent="0.25">
      <c r="B2" s="206"/>
      <c r="C2" s="8"/>
      <c r="D2" s="8"/>
      <c r="E2" s="8"/>
      <c r="F2" s="8"/>
      <c r="G2" s="8"/>
      <c r="H2" s="8"/>
      <c r="I2" s="8"/>
      <c r="J2" s="8"/>
      <c r="K2" s="8"/>
    </row>
    <row r="3" spans="1:18" x14ac:dyDescent="0.25">
      <c r="B3" s="206"/>
      <c r="C3" s="8"/>
      <c r="D3" s="8"/>
      <c r="E3" s="8"/>
      <c r="F3" s="8"/>
      <c r="G3" s="8"/>
      <c r="H3" s="8"/>
      <c r="I3" s="8"/>
      <c r="J3" s="8"/>
      <c r="K3" s="8"/>
    </row>
    <row r="4" spans="1:18" x14ac:dyDescent="0.25">
      <c r="B4" s="206"/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206"/>
    </row>
    <row r="6" spans="1:18" x14ac:dyDescent="0.25">
      <c r="B6" s="206"/>
    </row>
    <row r="7" spans="1:18" x14ac:dyDescent="0.25">
      <c r="B7" s="206"/>
    </row>
    <row r="8" spans="1:18" x14ac:dyDescent="0.25">
      <c r="B8" s="206"/>
    </row>
    <row r="9" spans="1:18" x14ac:dyDescent="0.25">
      <c r="B9" s="206"/>
    </row>
    <row r="10" spans="1:18" x14ac:dyDescent="0.25">
      <c r="B10" s="206"/>
    </row>
    <row r="11" spans="1:18" x14ac:dyDescent="0.25">
      <c r="B11" s="207" t="s">
        <v>8</v>
      </c>
      <c r="C11" s="207"/>
      <c r="D11" s="207"/>
      <c r="E11" s="207"/>
      <c r="F11" s="207"/>
      <c r="G11" s="207"/>
      <c r="H11" s="207"/>
      <c r="I11" s="207"/>
      <c r="J11" s="207"/>
    </row>
    <row r="12" spans="1:18" x14ac:dyDescent="0.25">
      <c r="B12" s="207"/>
      <c r="C12" s="207"/>
      <c r="D12" s="207"/>
      <c r="E12" s="207"/>
      <c r="F12" s="207"/>
      <c r="G12" s="207"/>
      <c r="H12" s="207"/>
      <c r="I12" s="207"/>
      <c r="J12" s="207"/>
    </row>
    <row r="13" spans="1:18" x14ac:dyDescent="0.25">
      <c r="B13" s="21"/>
      <c r="C13" s="21"/>
      <c r="D13" s="21"/>
      <c r="E13" s="21"/>
      <c r="F13" s="21"/>
      <c r="G13" s="21"/>
      <c r="H13" s="21"/>
      <c r="I13" s="21"/>
      <c r="J13" s="21"/>
    </row>
    <row r="14" spans="1:18" x14ac:dyDescent="0.25">
      <c r="A14" s="10"/>
      <c r="B14" s="22"/>
      <c r="C14" s="22"/>
      <c r="D14" s="22"/>
      <c r="E14" s="22"/>
      <c r="F14" s="22"/>
      <c r="G14" s="22"/>
      <c r="H14" s="22"/>
      <c r="I14" s="22"/>
      <c r="J14" s="22"/>
    </row>
    <row r="15" spans="1:18" x14ac:dyDescent="0.25">
      <c r="A15" s="19" t="s">
        <v>38</v>
      </c>
      <c r="B15" s="38" t="s">
        <v>487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x14ac:dyDescent="0.25">
      <c r="A16" s="19" t="s">
        <v>39</v>
      </c>
      <c r="B16" s="39" t="s">
        <v>507</v>
      </c>
      <c r="C16" s="41"/>
      <c r="D16" s="41"/>
      <c r="E16" s="41"/>
      <c r="F16" s="41"/>
      <c r="G16" s="41"/>
      <c r="H16" s="41"/>
      <c r="I16" s="41"/>
      <c r="J16" s="41"/>
      <c r="K16" s="42"/>
      <c r="L16" s="42"/>
      <c r="M16" s="42"/>
      <c r="N16" s="42"/>
      <c r="O16" s="42"/>
      <c r="P16" s="42"/>
      <c r="Q16" s="42"/>
      <c r="R16" s="42"/>
    </row>
    <row r="17" spans="1:18" ht="23.25" x14ac:dyDescent="0.35">
      <c r="A17" s="54"/>
      <c r="B17" s="54" t="s">
        <v>55</v>
      </c>
      <c r="C17" s="54"/>
      <c r="D17" s="208" t="s">
        <v>56</v>
      </c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5" t="s">
        <v>59</v>
      </c>
      <c r="Q17" s="205"/>
      <c r="R17" s="205"/>
    </row>
    <row r="18" spans="1:18" s="69" customFormat="1" ht="23.25" x14ac:dyDescent="0.35">
      <c r="A18" s="67"/>
      <c r="B18" s="6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</row>
    <row r="19" spans="1:18" ht="15.75" x14ac:dyDescent="0.25">
      <c r="A19" s="15" t="s">
        <v>7</v>
      </c>
      <c r="B19" s="15" t="s">
        <v>0</v>
      </c>
      <c r="C19" s="15" t="s">
        <v>6</v>
      </c>
      <c r="D19" s="23">
        <v>42979</v>
      </c>
      <c r="E19" s="23">
        <v>43009</v>
      </c>
      <c r="F19" s="23">
        <v>43040</v>
      </c>
      <c r="G19" s="23">
        <v>43070</v>
      </c>
      <c r="H19" s="23">
        <v>43101</v>
      </c>
      <c r="I19" s="23">
        <v>43132</v>
      </c>
      <c r="J19" s="23">
        <v>43160</v>
      </c>
      <c r="K19" s="23">
        <v>43191</v>
      </c>
      <c r="L19" s="23">
        <v>43221</v>
      </c>
      <c r="M19" s="23">
        <v>43252</v>
      </c>
      <c r="N19" s="23">
        <v>43282</v>
      </c>
      <c r="O19" s="23">
        <v>43313</v>
      </c>
      <c r="P19" s="44" t="s">
        <v>57</v>
      </c>
      <c r="Q19" s="45" t="s">
        <v>56</v>
      </c>
      <c r="R19" s="46" t="s">
        <v>58</v>
      </c>
    </row>
    <row r="20" spans="1:18" ht="15.75" x14ac:dyDescent="0.25">
      <c r="A20" s="16">
        <v>1</v>
      </c>
      <c r="B20" s="17" t="s">
        <v>392</v>
      </c>
      <c r="C20" s="24">
        <v>4000</v>
      </c>
      <c r="D20" s="24">
        <v>1608</v>
      </c>
      <c r="E20" s="24">
        <v>4000</v>
      </c>
      <c r="F20" s="24">
        <v>4000</v>
      </c>
      <c r="G20" s="24">
        <v>4000</v>
      </c>
      <c r="H20" s="24">
        <v>4000</v>
      </c>
      <c r="I20" s="24">
        <v>4000</v>
      </c>
      <c r="J20" s="24">
        <v>4000</v>
      </c>
      <c r="K20" s="24">
        <v>4000</v>
      </c>
      <c r="L20" s="24">
        <v>0</v>
      </c>
      <c r="M20" s="24">
        <v>0</v>
      </c>
      <c r="N20" s="24">
        <v>0</v>
      </c>
      <c r="O20" s="24">
        <v>0</v>
      </c>
      <c r="P20" s="29">
        <f t="shared" ref="P20:P51" si="0">C20*12</f>
        <v>48000</v>
      </c>
      <c r="Q20" s="28">
        <f t="shared" ref="Q20:Q51" si="1">SUM(D20:O20)</f>
        <v>29608</v>
      </c>
      <c r="R20" s="29">
        <f t="shared" ref="R20:R51" si="2">Q20-P20</f>
        <v>-18392</v>
      </c>
    </row>
    <row r="21" spans="1:18" ht="15.75" x14ac:dyDescent="0.25">
      <c r="A21" s="19">
        <v>2</v>
      </c>
      <c r="B21" s="20" t="s">
        <v>437</v>
      </c>
      <c r="C21" s="24">
        <v>4000</v>
      </c>
      <c r="D21" s="24">
        <v>2144</v>
      </c>
      <c r="E21" s="24">
        <v>4000</v>
      </c>
      <c r="F21" s="24">
        <v>4000</v>
      </c>
      <c r="G21" s="24">
        <v>4000</v>
      </c>
      <c r="H21" s="24">
        <v>4000</v>
      </c>
      <c r="I21" s="24">
        <v>4000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9">
        <f t="shared" si="0"/>
        <v>48000</v>
      </c>
      <c r="Q21" s="28">
        <f t="shared" si="1"/>
        <v>22144</v>
      </c>
      <c r="R21" s="29">
        <f t="shared" si="2"/>
        <v>-25856</v>
      </c>
    </row>
    <row r="22" spans="1:18" ht="15.75" x14ac:dyDescent="0.25">
      <c r="A22" s="19">
        <v>3</v>
      </c>
      <c r="B22" s="20" t="s">
        <v>395</v>
      </c>
      <c r="C22" s="24">
        <v>4000</v>
      </c>
      <c r="D22" s="24">
        <v>4000</v>
      </c>
      <c r="E22" s="24">
        <v>4000</v>
      </c>
      <c r="F22" s="24">
        <v>4000</v>
      </c>
      <c r="G22" s="24">
        <v>4000</v>
      </c>
      <c r="H22" s="24">
        <v>4000</v>
      </c>
      <c r="I22" s="24">
        <v>4000</v>
      </c>
      <c r="J22" s="24">
        <v>4000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9">
        <f t="shared" si="0"/>
        <v>48000</v>
      </c>
      <c r="Q22" s="28">
        <f t="shared" si="1"/>
        <v>28000</v>
      </c>
      <c r="R22" s="29">
        <f t="shared" si="2"/>
        <v>-20000</v>
      </c>
    </row>
    <row r="23" spans="1:18" ht="15.75" x14ac:dyDescent="0.25">
      <c r="A23" s="16">
        <v>4</v>
      </c>
      <c r="B23" s="20" t="s">
        <v>440</v>
      </c>
      <c r="C23" s="24">
        <v>5000</v>
      </c>
      <c r="D23" s="24">
        <v>5000</v>
      </c>
      <c r="E23" s="24">
        <v>5000</v>
      </c>
      <c r="F23" s="24">
        <v>5000</v>
      </c>
      <c r="G23" s="24">
        <v>5000</v>
      </c>
      <c r="H23" s="24">
        <v>5000</v>
      </c>
      <c r="I23" s="24">
        <v>5000</v>
      </c>
      <c r="J23" s="24">
        <v>5000</v>
      </c>
      <c r="K23" s="24">
        <v>5000</v>
      </c>
      <c r="L23" s="24">
        <v>0</v>
      </c>
      <c r="M23" s="24">
        <v>0</v>
      </c>
      <c r="N23" s="24">
        <v>0</v>
      </c>
      <c r="O23" s="24">
        <v>0</v>
      </c>
      <c r="P23" s="29">
        <f t="shared" si="0"/>
        <v>60000</v>
      </c>
      <c r="Q23" s="28">
        <f t="shared" si="1"/>
        <v>40000</v>
      </c>
      <c r="R23" s="29">
        <f t="shared" si="2"/>
        <v>-20000</v>
      </c>
    </row>
    <row r="24" spans="1:18" ht="15.75" x14ac:dyDescent="0.25">
      <c r="A24" s="19">
        <v>6</v>
      </c>
      <c r="B24" s="60" t="s">
        <v>442</v>
      </c>
      <c r="C24" s="61">
        <v>2500</v>
      </c>
      <c r="D24" s="61">
        <v>2500</v>
      </c>
      <c r="E24" s="61">
        <v>2500</v>
      </c>
      <c r="F24" s="61">
        <v>2500</v>
      </c>
      <c r="G24" s="61">
        <v>2500</v>
      </c>
      <c r="H24" s="61">
        <v>2500</v>
      </c>
      <c r="I24" s="61">
        <v>2500</v>
      </c>
      <c r="J24" s="61">
        <v>2500</v>
      </c>
      <c r="K24" s="61">
        <v>2500</v>
      </c>
      <c r="L24" s="61">
        <v>0</v>
      </c>
      <c r="M24" s="61">
        <v>0</v>
      </c>
      <c r="N24" s="61">
        <v>0</v>
      </c>
      <c r="O24" s="61">
        <v>0</v>
      </c>
      <c r="P24" s="62">
        <f t="shared" si="0"/>
        <v>30000</v>
      </c>
      <c r="Q24" s="63">
        <f t="shared" si="1"/>
        <v>20000</v>
      </c>
      <c r="R24" s="62">
        <f t="shared" si="2"/>
        <v>-10000</v>
      </c>
    </row>
    <row r="25" spans="1:18" ht="15.75" x14ac:dyDescent="0.25">
      <c r="A25" s="16">
        <v>7</v>
      </c>
      <c r="B25" s="20" t="s">
        <v>445</v>
      </c>
      <c r="C25" s="24">
        <v>2000</v>
      </c>
      <c r="D25" s="24">
        <v>2000</v>
      </c>
      <c r="E25" s="24">
        <v>2000</v>
      </c>
      <c r="F25" s="24">
        <v>2000</v>
      </c>
      <c r="G25" s="53" t="s">
        <v>560</v>
      </c>
      <c r="H25" s="24">
        <v>0</v>
      </c>
      <c r="I25" s="24">
        <v>2000</v>
      </c>
      <c r="J25" s="24">
        <v>2000</v>
      </c>
      <c r="K25" s="24">
        <v>2000</v>
      </c>
      <c r="L25" s="24">
        <v>0</v>
      </c>
      <c r="M25" s="24">
        <v>0</v>
      </c>
      <c r="N25" s="24">
        <v>0</v>
      </c>
      <c r="O25" s="24">
        <v>0</v>
      </c>
      <c r="P25" s="29">
        <f t="shared" si="0"/>
        <v>24000</v>
      </c>
      <c r="Q25" s="28">
        <f t="shared" si="1"/>
        <v>12000</v>
      </c>
      <c r="R25" s="29">
        <f t="shared" si="2"/>
        <v>-12000</v>
      </c>
    </row>
    <row r="26" spans="1:18" ht="15.75" x14ac:dyDescent="0.25">
      <c r="A26" s="19">
        <v>8</v>
      </c>
      <c r="B26" s="20" t="s">
        <v>447</v>
      </c>
      <c r="C26" s="24">
        <v>2500</v>
      </c>
      <c r="D26" s="24">
        <v>1250</v>
      </c>
      <c r="E26" s="24">
        <v>2500</v>
      </c>
      <c r="F26" s="24">
        <v>2500</v>
      </c>
      <c r="G26" s="24">
        <v>2500</v>
      </c>
      <c r="H26" s="24">
        <v>2500</v>
      </c>
      <c r="I26" s="24">
        <v>2500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9">
        <f t="shared" si="0"/>
        <v>30000</v>
      </c>
      <c r="Q26" s="28">
        <f t="shared" si="1"/>
        <v>13750</v>
      </c>
      <c r="R26" s="29">
        <f t="shared" si="2"/>
        <v>-16250</v>
      </c>
    </row>
    <row r="27" spans="1:18" ht="15.75" x14ac:dyDescent="0.25">
      <c r="A27" s="19">
        <v>9</v>
      </c>
      <c r="B27" s="20" t="s">
        <v>411</v>
      </c>
      <c r="C27" s="24">
        <v>2500</v>
      </c>
      <c r="D27" s="24">
        <v>0</v>
      </c>
      <c r="E27" s="24">
        <v>2500</v>
      </c>
      <c r="F27" s="24">
        <v>2500</v>
      </c>
      <c r="G27" s="24">
        <v>2500</v>
      </c>
      <c r="H27" s="24">
        <v>2500</v>
      </c>
      <c r="I27" s="24">
        <v>2500</v>
      </c>
      <c r="J27" s="24">
        <v>2500</v>
      </c>
      <c r="K27" s="24">
        <v>2500</v>
      </c>
      <c r="L27" s="24">
        <v>0</v>
      </c>
      <c r="M27" s="24">
        <v>0</v>
      </c>
      <c r="N27" s="24">
        <v>0</v>
      </c>
      <c r="O27" s="24">
        <v>0</v>
      </c>
      <c r="P27" s="29">
        <f t="shared" si="0"/>
        <v>30000</v>
      </c>
      <c r="Q27" s="28">
        <f t="shared" si="1"/>
        <v>17500</v>
      </c>
      <c r="R27" s="29">
        <f t="shared" si="2"/>
        <v>-12500</v>
      </c>
    </row>
    <row r="28" spans="1:18" ht="15.75" x14ac:dyDescent="0.25">
      <c r="A28" s="16">
        <v>10</v>
      </c>
      <c r="B28" s="20" t="s">
        <v>398</v>
      </c>
      <c r="C28" s="24">
        <v>2500</v>
      </c>
      <c r="D28" s="24">
        <v>2500</v>
      </c>
      <c r="E28" s="24">
        <v>2500</v>
      </c>
      <c r="F28" s="24">
        <v>2500</v>
      </c>
      <c r="G28" s="24">
        <v>2500</v>
      </c>
      <c r="H28" s="24">
        <v>2500</v>
      </c>
      <c r="I28" s="24">
        <v>2500</v>
      </c>
      <c r="J28" s="24">
        <v>2500</v>
      </c>
      <c r="K28" s="24">
        <v>2500</v>
      </c>
      <c r="L28" s="24">
        <v>0</v>
      </c>
      <c r="M28" s="24">
        <v>0</v>
      </c>
      <c r="N28" s="24">
        <v>0</v>
      </c>
      <c r="O28" s="24">
        <v>0</v>
      </c>
      <c r="P28" s="29">
        <f t="shared" si="0"/>
        <v>30000</v>
      </c>
      <c r="Q28" s="28">
        <f t="shared" si="1"/>
        <v>20000</v>
      </c>
      <c r="R28" s="29">
        <f t="shared" si="2"/>
        <v>-10000</v>
      </c>
    </row>
    <row r="29" spans="1:18" ht="15.75" x14ac:dyDescent="0.25">
      <c r="A29" s="19">
        <v>11</v>
      </c>
      <c r="B29" s="20" t="s">
        <v>450</v>
      </c>
      <c r="C29" s="24">
        <v>3000</v>
      </c>
      <c r="D29" s="24">
        <v>0</v>
      </c>
      <c r="E29" s="24">
        <v>3000</v>
      </c>
      <c r="F29" s="24">
        <v>3000</v>
      </c>
      <c r="G29" s="24">
        <v>3000</v>
      </c>
      <c r="H29" s="24">
        <v>3000</v>
      </c>
      <c r="I29" s="24">
        <v>3000</v>
      </c>
      <c r="J29" s="24">
        <v>3000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9">
        <f t="shared" si="0"/>
        <v>36000</v>
      </c>
      <c r="Q29" s="28">
        <f t="shared" si="1"/>
        <v>18000</v>
      </c>
      <c r="R29" s="29">
        <f t="shared" si="2"/>
        <v>-18000</v>
      </c>
    </row>
    <row r="30" spans="1:18" ht="15.75" x14ac:dyDescent="0.25">
      <c r="A30" s="19">
        <v>12</v>
      </c>
      <c r="B30" s="20" t="s">
        <v>402</v>
      </c>
      <c r="C30" s="24">
        <v>2500</v>
      </c>
      <c r="D30" s="24">
        <v>1000</v>
      </c>
      <c r="E30" s="24">
        <v>2500</v>
      </c>
      <c r="F30" s="24">
        <v>2500</v>
      </c>
      <c r="G30" s="24">
        <v>2500</v>
      </c>
      <c r="H30" s="24">
        <v>2500</v>
      </c>
      <c r="I30" s="24">
        <v>2500</v>
      </c>
      <c r="J30" s="24">
        <v>2500</v>
      </c>
      <c r="K30" s="24">
        <v>2500</v>
      </c>
      <c r="L30" s="136">
        <v>2500</v>
      </c>
      <c r="M30" s="24">
        <v>0</v>
      </c>
      <c r="N30" s="24">
        <v>0</v>
      </c>
      <c r="O30" s="24">
        <v>0</v>
      </c>
      <c r="P30" s="29">
        <f t="shared" si="0"/>
        <v>30000</v>
      </c>
      <c r="Q30" s="28">
        <f t="shared" si="1"/>
        <v>21000</v>
      </c>
      <c r="R30" s="29">
        <f t="shared" si="2"/>
        <v>-9000</v>
      </c>
    </row>
    <row r="31" spans="1:18" s="64" customFormat="1" ht="15.75" x14ac:dyDescent="0.25">
      <c r="A31" s="16">
        <v>13</v>
      </c>
      <c r="B31" s="20" t="s">
        <v>405</v>
      </c>
      <c r="C31" s="24">
        <v>2500</v>
      </c>
      <c r="D31" s="24">
        <v>1250</v>
      </c>
      <c r="E31" s="24">
        <v>2500</v>
      </c>
      <c r="F31" s="24">
        <v>2500</v>
      </c>
      <c r="G31" s="24">
        <v>2500</v>
      </c>
      <c r="H31" s="24">
        <v>2500</v>
      </c>
      <c r="I31" s="24">
        <v>2500</v>
      </c>
      <c r="J31" s="24">
        <v>2500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9">
        <f t="shared" si="0"/>
        <v>30000</v>
      </c>
      <c r="Q31" s="28">
        <f t="shared" si="1"/>
        <v>16250</v>
      </c>
      <c r="R31" s="29">
        <f t="shared" si="2"/>
        <v>-13750</v>
      </c>
    </row>
    <row r="32" spans="1:18" ht="15.75" x14ac:dyDescent="0.25">
      <c r="A32" s="19">
        <v>14</v>
      </c>
      <c r="B32" s="60" t="s">
        <v>454</v>
      </c>
      <c r="C32" s="61">
        <v>2500</v>
      </c>
      <c r="D32" s="61">
        <v>2500</v>
      </c>
      <c r="E32" s="61">
        <v>4000</v>
      </c>
      <c r="F32" s="61">
        <v>4000</v>
      </c>
      <c r="G32" s="61">
        <v>4000</v>
      </c>
      <c r="H32" s="61">
        <v>4000</v>
      </c>
      <c r="I32" s="61">
        <v>4000</v>
      </c>
      <c r="J32" s="61">
        <v>4000</v>
      </c>
      <c r="K32" s="61">
        <v>4000</v>
      </c>
      <c r="L32" s="61">
        <v>0</v>
      </c>
      <c r="M32" s="61">
        <v>0</v>
      </c>
      <c r="N32" s="61">
        <v>0</v>
      </c>
      <c r="O32" s="61">
        <v>0</v>
      </c>
      <c r="P32" s="62">
        <f t="shared" si="0"/>
        <v>30000</v>
      </c>
      <c r="Q32" s="63">
        <f t="shared" si="1"/>
        <v>30500</v>
      </c>
      <c r="R32" s="62">
        <f t="shared" si="2"/>
        <v>500</v>
      </c>
    </row>
    <row r="33" spans="1:18" ht="15.75" x14ac:dyDescent="0.25">
      <c r="A33" s="19">
        <v>15</v>
      </c>
      <c r="B33" s="20" t="s">
        <v>457</v>
      </c>
      <c r="C33" s="24">
        <v>2500</v>
      </c>
      <c r="D33" s="24">
        <v>2500</v>
      </c>
      <c r="E33" s="24">
        <v>2500</v>
      </c>
      <c r="F33" s="24">
        <v>2500</v>
      </c>
      <c r="G33" s="24">
        <v>2500</v>
      </c>
      <c r="H33" s="24">
        <v>2500</v>
      </c>
      <c r="I33" s="24">
        <v>2500</v>
      </c>
      <c r="J33" s="24">
        <v>2500</v>
      </c>
      <c r="K33" s="24">
        <v>2500</v>
      </c>
      <c r="L33" s="24">
        <v>0</v>
      </c>
      <c r="M33" s="24">
        <v>0</v>
      </c>
      <c r="N33" s="24">
        <v>0</v>
      </c>
      <c r="O33" s="24">
        <v>0</v>
      </c>
      <c r="P33" s="29">
        <f t="shared" si="0"/>
        <v>30000</v>
      </c>
      <c r="Q33" s="28">
        <f t="shared" si="1"/>
        <v>20000</v>
      </c>
      <c r="R33" s="29">
        <f t="shared" si="2"/>
        <v>-10000</v>
      </c>
    </row>
    <row r="34" spans="1:18" ht="15.75" x14ac:dyDescent="0.25">
      <c r="A34" s="16">
        <v>16</v>
      </c>
      <c r="B34" s="20" t="s">
        <v>460</v>
      </c>
      <c r="C34" s="24">
        <v>3000</v>
      </c>
      <c r="D34" s="24">
        <v>0</v>
      </c>
      <c r="E34" s="24">
        <v>0</v>
      </c>
      <c r="F34" s="24">
        <v>0</v>
      </c>
      <c r="G34" s="24">
        <v>0</v>
      </c>
      <c r="H34" s="24">
        <v>3000</v>
      </c>
      <c r="I34" s="24">
        <v>3000</v>
      </c>
      <c r="J34" s="24">
        <v>3000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9">
        <f t="shared" si="0"/>
        <v>36000</v>
      </c>
      <c r="Q34" s="28">
        <f t="shared" si="1"/>
        <v>9000</v>
      </c>
      <c r="R34" s="29">
        <f t="shared" si="2"/>
        <v>-27000</v>
      </c>
    </row>
    <row r="35" spans="1:18" ht="15.75" x14ac:dyDescent="0.25">
      <c r="A35" s="19">
        <v>17</v>
      </c>
      <c r="B35" s="20" t="s">
        <v>408</v>
      </c>
      <c r="C35" s="24">
        <v>4000</v>
      </c>
      <c r="D35" s="24">
        <v>4000</v>
      </c>
      <c r="E35" s="24">
        <v>4000</v>
      </c>
      <c r="F35" s="24">
        <v>4000</v>
      </c>
      <c r="G35" s="24">
        <v>4000</v>
      </c>
      <c r="H35" s="24">
        <v>4000</v>
      </c>
      <c r="I35" s="24">
        <v>4000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9">
        <f t="shared" si="0"/>
        <v>48000</v>
      </c>
      <c r="Q35" s="28">
        <f t="shared" si="1"/>
        <v>24000</v>
      </c>
      <c r="R35" s="29">
        <f t="shared" si="2"/>
        <v>-24000</v>
      </c>
    </row>
    <row r="36" spans="1:18" s="64" customFormat="1" ht="15.75" x14ac:dyDescent="0.25">
      <c r="A36" s="83">
        <v>18</v>
      </c>
      <c r="B36" s="55" t="s">
        <v>434</v>
      </c>
      <c r="C36" s="53">
        <v>4000</v>
      </c>
      <c r="D36" s="53">
        <v>1600</v>
      </c>
      <c r="E36" s="53">
        <v>4000</v>
      </c>
      <c r="F36" s="53">
        <v>4000</v>
      </c>
      <c r="G36" s="53">
        <v>4000</v>
      </c>
      <c r="H36" s="53">
        <v>4000</v>
      </c>
      <c r="I36" s="210" t="s">
        <v>560</v>
      </c>
      <c r="J36" s="211"/>
      <c r="K36" s="211"/>
      <c r="L36" s="211"/>
      <c r="M36" s="211"/>
      <c r="N36" s="211"/>
      <c r="O36" s="212"/>
      <c r="P36" s="56">
        <f t="shared" si="0"/>
        <v>48000</v>
      </c>
      <c r="Q36" s="57">
        <f t="shared" si="1"/>
        <v>17600</v>
      </c>
      <c r="R36" s="56">
        <f t="shared" si="2"/>
        <v>-30400</v>
      </c>
    </row>
    <row r="37" spans="1:18" ht="15.75" x14ac:dyDescent="0.25">
      <c r="A37" s="16">
        <v>19</v>
      </c>
      <c r="B37" s="20" t="s">
        <v>464</v>
      </c>
      <c r="C37" s="24">
        <v>4000</v>
      </c>
      <c r="D37" s="24">
        <v>4000</v>
      </c>
      <c r="E37" s="24">
        <v>4000</v>
      </c>
      <c r="F37" s="24">
        <v>4000</v>
      </c>
      <c r="G37" s="24">
        <v>2000</v>
      </c>
      <c r="H37" s="24">
        <v>4000</v>
      </c>
      <c r="I37" s="24">
        <v>2000</v>
      </c>
      <c r="J37" s="24">
        <v>2500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9">
        <f t="shared" si="0"/>
        <v>48000</v>
      </c>
      <c r="Q37" s="28">
        <f t="shared" si="1"/>
        <v>22500</v>
      </c>
      <c r="R37" s="29">
        <f t="shared" si="2"/>
        <v>-25500</v>
      </c>
    </row>
    <row r="38" spans="1:18" s="64" customFormat="1" ht="15.75" x14ac:dyDescent="0.25">
      <c r="A38" s="19">
        <v>20</v>
      </c>
      <c r="B38" s="20" t="s">
        <v>468</v>
      </c>
      <c r="C38" s="24">
        <v>2500</v>
      </c>
      <c r="D38" s="24">
        <v>2500</v>
      </c>
      <c r="E38" s="24">
        <v>2500</v>
      </c>
      <c r="F38" s="24">
        <v>2500</v>
      </c>
      <c r="G38" s="24">
        <v>2500</v>
      </c>
      <c r="H38" s="24">
        <v>2500</v>
      </c>
      <c r="I38" s="24">
        <v>2500</v>
      </c>
      <c r="J38" s="24">
        <v>2500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9">
        <f t="shared" si="0"/>
        <v>30000</v>
      </c>
      <c r="Q38" s="28">
        <f t="shared" si="1"/>
        <v>17500</v>
      </c>
      <c r="R38" s="29">
        <f t="shared" si="2"/>
        <v>-12500</v>
      </c>
    </row>
    <row r="39" spans="1:18" s="64" customFormat="1" ht="15.75" x14ac:dyDescent="0.25">
      <c r="A39" s="19">
        <v>21</v>
      </c>
      <c r="B39" s="60" t="s">
        <v>415</v>
      </c>
      <c r="C39" s="61">
        <v>2500</v>
      </c>
      <c r="D39" s="61">
        <v>417</v>
      </c>
      <c r="E39" s="61">
        <v>2500</v>
      </c>
      <c r="F39" s="61">
        <v>2500</v>
      </c>
      <c r="G39" s="61">
        <v>2500</v>
      </c>
      <c r="H39" s="61">
        <v>2500</v>
      </c>
      <c r="I39" s="61">
        <v>2500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2">
        <f t="shared" si="0"/>
        <v>30000</v>
      </c>
      <c r="Q39" s="63">
        <f t="shared" si="1"/>
        <v>12917</v>
      </c>
      <c r="R39" s="62">
        <f t="shared" si="2"/>
        <v>-17083</v>
      </c>
    </row>
    <row r="40" spans="1:18" ht="15.75" x14ac:dyDescent="0.25">
      <c r="A40" s="16">
        <v>22</v>
      </c>
      <c r="B40" s="20" t="s">
        <v>506</v>
      </c>
      <c r="C40" s="24">
        <v>4000</v>
      </c>
      <c r="D40" s="24">
        <v>4000</v>
      </c>
      <c r="E40" s="24">
        <v>4000</v>
      </c>
      <c r="F40" s="24">
        <v>4000</v>
      </c>
      <c r="G40" s="24">
        <v>4000</v>
      </c>
      <c r="H40" s="24">
        <v>4000</v>
      </c>
      <c r="I40" s="24">
        <v>4000</v>
      </c>
      <c r="J40" s="24">
        <v>4000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9">
        <f t="shared" si="0"/>
        <v>48000</v>
      </c>
      <c r="Q40" s="28">
        <f t="shared" si="1"/>
        <v>28000</v>
      </c>
      <c r="R40" s="29">
        <f t="shared" si="2"/>
        <v>-20000</v>
      </c>
    </row>
    <row r="41" spans="1:18" ht="15.75" x14ac:dyDescent="0.25">
      <c r="A41" s="19">
        <v>23</v>
      </c>
      <c r="B41" s="20" t="s">
        <v>419</v>
      </c>
      <c r="C41" s="24">
        <v>2500</v>
      </c>
      <c r="D41" s="24">
        <v>1000</v>
      </c>
      <c r="E41" s="24">
        <v>2500</v>
      </c>
      <c r="F41" s="24">
        <v>2500</v>
      </c>
      <c r="G41" s="24">
        <v>2500</v>
      </c>
      <c r="H41" s="24">
        <v>2500</v>
      </c>
      <c r="I41" s="24">
        <v>2500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9">
        <f t="shared" si="0"/>
        <v>30000</v>
      </c>
      <c r="Q41" s="28">
        <f t="shared" si="1"/>
        <v>13500</v>
      </c>
      <c r="R41" s="29">
        <f t="shared" si="2"/>
        <v>-16500</v>
      </c>
    </row>
    <row r="42" spans="1:18" ht="15.75" x14ac:dyDescent="0.25">
      <c r="A42" s="19">
        <v>24</v>
      </c>
      <c r="B42" s="20" t="s">
        <v>423</v>
      </c>
      <c r="C42" s="24">
        <v>2500</v>
      </c>
      <c r="D42" s="24">
        <v>2500</v>
      </c>
      <c r="E42" s="24">
        <v>2500</v>
      </c>
      <c r="F42" s="24">
        <v>2500</v>
      </c>
      <c r="G42" s="24">
        <v>2500</v>
      </c>
      <c r="H42" s="24">
        <v>2500</v>
      </c>
      <c r="I42" s="24">
        <v>2500</v>
      </c>
      <c r="J42" s="24">
        <v>2500</v>
      </c>
      <c r="K42" s="24">
        <v>2500</v>
      </c>
      <c r="L42" s="24">
        <v>0</v>
      </c>
      <c r="M42" s="24">
        <v>0</v>
      </c>
      <c r="N42" s="24">
        <v>0</v>
      </c>
      <c r="O42" s="24">
        <v>0</v>
      </c>
      <c r="P42" s="29">
        <f t="shared" si="0"/>
        <v>30000</v>
      </c>
      <c r="Q42" s="28">
        <f t="shared" si="1"/>
        <v>20000</v>
      </c>
      <c r="R42" s="29">
        <f t="shared" si="2"/>
        <v>-10000</v>
      </c>
    </row>
    <row r="43" spans="1:18" ht="15.75" x14ac:dyDescent="0.25">
      <c r="A43" s="16">
        <v>25</v>
      </c>
      <c r="B43" s="20" t="s">
        <v>512</v>
      </c>
      <c r="C43" s="24">
        <v>4000</v>
      </c>
      <c r="D43" s="24">
        <v>0</v>
      </c>
      <c r="E43" s="24">
        <v>1500</v>
      </c>
      <c r="F43" s="24">
        <v>2000</v>
      </c>
      <c r="G43" s="24">
        <v>4000</v>
      </c>
      <c r="H43" s="24">
        <v>4000</v>
      </c>
      <c r="I43" s="24">
        <v>4000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9">
        <f t="shared" si="0"/>
        <v>48000</v>
      </c>
      <c r="Q43" s="28">
        <f t="shared" si="1"/>
        <v>15500</v>
      </c>
      <c r="R43" s="29">
        <f t="shared" si="2"/>
        <v>-32500</v>
      </c>
    </row>
    <row r="44" spans="1:18" ht="15.75" x14ac:dyDescent="0.25">
      <c r="A44" s="19">
        <v>26</v>
      </c>
      <c r="B44" s="20" t="s">
        <v>427</v>
      </c>
      <c r="C44" s="24">
        <v>2500</v>
      </c>
      <c r="D44" s="24">
        <v>417</v>
      </c>
      <c r="E44" s="24">
        <v>2500</v>
      </c>
      <c r="F44" s="24">
        <v>2500</v>
      </c>
      <c r="G44" s="24">
        <v>2500</v>
      </c>
      <c r="H44" s="24">
        <v>2500</v>
      </c>
      <c r="I44" s="24">
        <v>2500</v>
      </c>
      <c r="J44" s="24">
        <v>2500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9">
        <f t="shared" si="0"/>
        <v>30000</v>
      </c>
      <c r="Q44" s="28">
        <f t="shared" si="1"/>
        <v>15417</v>
      </c>
      <c r="R44" s="29">
        <f t="shared" si="2"/>
        <v>-14583</v>
      </c>
    </row>
    <row r="45" spans="1:18" ht="15.75" x14ac:dyDescent="0.25">
      <c r="A45" s="19">
        <v>27</v>
      </c>
      <c r="B45" s="20" t="s">
        <v>473</v>
      </c>
      <c r="C45" s="24">
        <v>2500</v>
      </c>
      <c r="D45" s="24">
        <v>2500</v>
      </c>
      <c r="E45" s="24">
        <v>2500</v>
      </c>
      <c r="F45" s="24">
        <v>2500</v>
      </c>
      <c r="G45" s="24">
        <v>2500</v>
      </c>
      <c r="H45" s="24">
        <v>2500</v>
      </c>
      <c r="I45" s="24">
        <v>2500</v>
      </c>
      <c r="J45" s="24">
        <v>2500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9">
        <f t="shared" si="0"/>
        <v>30000</v>
      </c>
      <c r="Q45" s="28">
        <f t="shared" si="1"/>
        <v>17500</v>
      </c>
      <c r="R45" s="29">
        <f t="shared" si="2"/>
        <v>-12500</v>
      </c>
    </row>
    <row r="46" spans="1:18" ht="15.75" x14ac:dyDescent="0.25">
      <c r="A46" s="16">
        <v>28</v>
      </c>
      <c r="B46" s="20" t="s">
        <v>430</v>
      </c>
      <c r="C46" s="24">
        <v>2500</v>
      </c>
      <c r="D46" s="24">
        <v>1250</v>
      </c>
      <c r="E46" s="24">
        <v>2500</v>
      </c>
      <c r="F46" s="24">
        <v>2500</v>
      </c>
      <c r="G46" s="24">
        <v>2500</v>
      </c>
      <c r="H46" s="24">
        <v>2500</v>
      </c>
      <c r="I46" s="24">
        <v>2500</v>
      </c>
      <c r="J46" s="24">
        <v>2500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9">
        <f t="shared" si="0"/>
        <v>30000</v>
      </c>
      <c r="Q46" s="28">
        <f t="shared" si="1"/>
        <v>16250</v>
      </c>
      <c r="R46" s="29">
        <f t="shared" si="2"/>
        <v>-13750</v>
      </c>
    </row>
    <row r="47" spans="1:18" s="64" customFormat="1" ht="15.75" x14ac:dyDescent="0.25">
      <c r="A47" s="59">
        <v>30</v>
      </c>
      <c r="B47" s="60" t="s">
        <v>539</v>
      </c>
      <c r="C47" s="61">
        <v>2500</v>
      </c>
      <c r="D47" s="53">
        <v>0</v>
      </c>
      <c r="E47" s="61">
        <v>1250</v>
      </c>
      <c r="F47" s="61">
        <v>840</v>
      </c>
      <c r="G47" s="61">
        <v>2500</v>
      </c>
      <c r="H47" s="53">
        <v>0</v>
      </c>
      <c r="I47" s="53">
        <v>0</v>
      </c>
      <c r="J47" s="210" t="s">
        <v>675</v>
      </c>
      <c r="K47" s="211"/>
      <c r="L47" s="211"/>
      <c r="M47" s="211"/>
      <c r="N47" s="211"/>
      <c r="O47" s="212"/>
      <c r="P47" s="62">
        <f t="shared" si="0"/>
        <v>30000</v>
      </c>
      <c r="Q47" s="63">
        <f t="shared" si="1"/>
        <v>4590</v>
      </c>
      <c r="R47" s="62">
        <f t="shared" si="2"/>
        <v>-25410</v>
      </c>
    </row>
    <row r="48" spans="1:18" s="58" customFormat="1" ht="15.75" x14ac:dyDescent="0.25">
      <c r="A48" s="19">
        <v>29</v>
      </c>
      <c r="B48" s="20" t="s">
        <v>476</v>
      </c>
      <c r="C48" s="24">
        <v>2500</v>
      </c>
      <c r="D48" s="24">
        <v>2500</v>
      </c>
      <c r="E48" s="24">
        <v>2500</v>
      </c>
      <c r="F48" s="24">
        <v>2500</v>
      </c>
      <c r="G48" s="24">
        <v>2500</v>
      </c>
      <c r="H48" s="24">
        <v>2500</v>
      </c>
      <c r="I48" s="24">
        <v>2500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9">
        <f t="shared" si="0"/>
        <v>30000</v>
      </c>
      <c r="Q48" s="28">
        <f t="shared" si="1"/>
        <v>15000</v>
      </c>
      <c r="R48" s="29">
        <f t="shared" si="2"/>
        <v>-15000</v>
      </c>
    </row>
    <row r="49" spans="1:18" ht="15.75" x14ac:dyDescent="0.25">
      <c r="A49" s="16">
        <v>31</v>
      </c>
      <c r="B49" s="20" t="s">
        <v>580</v>
      </c>
      <c r="C49" s="24">
        <v>2500</v>
      </c>
      <c r="D49" s="24">
        <v>0</v>
      </c>
      <c r="E49" s="24">
        <v>0</v>
      </c>
      <c r="F49" s="24">
        <v>0</v>
      </c>
      <c r="G49" s="24">
        <v>0</v>
      </c>
      <c r="H49" s="24">
        <v>2500</v>
      </c>
      <c r="I49" s="24">
        <v>2500</v>
      </c>
      <c r="J49" s="24">
        <v>2500</v>
      </c>
      <c r="K49" s="24">
        <v>2500</v>
      </c>
      <c r="L49" s="24">
        <v>2500</v>
      </c>
      <c r="M49" s="24">
        <v>0</v>
      </c>
      <c r="N49" s="24">
        <v>0</v>
      </c>
      <c r="O49" s="24">
        <v>0</v>
      </c>
      <c r="P49" s="29">
        <f t="shared" si="0"/>
        <v>30000</v>
      </c>
      <c r="Q49" s="28">
        <f t="shared" si="1"/>
        <v>12500</v>
      </c>
      <c r="R49" s="29">
        <f t="shared" si="2"/>
        <v>-17500</v>
      </c>
    </row>
    <row r="50" spans="1:18" ht="15.75" x14ac:dyDescent="0.25">
      <c r="A50" s="16">
        <v>32</v>
      </c>
      <c r="B50" s="20" t="s">
        <v>734</v>
      </c>
      <c r="C50" s="24">
        <v>2500</v>
      </c>
      <c r="D50" s="24">
        <v>2500</v>
      </c>
      <c r="E50" s="213" t="s">
        <v>739</v>
      </c>
      <c r="F50" s="214"/>
      <c r="G50" s="214"/>
      <c r="H50" s="214"/>
      <c r="I50" s="214"/>
      <c r="J50" s="214"/>
      <c r="K50" s="215"/>
      <c r="L50" s="24">
        <v>0</v>
      </c>
      <c r="M50" s="24">
        <v>0</v>
      </c>
      <c r="N50" s="24">
        <v>0</v>
      </c>
      <c r="O50" s="24">
        <v>0</v>
      </c>
      <c r="P50" s="29">
        <f>C50*4</f>
        <v>10000</v>
      </c>
      <c r="Q50" s="28">
        <f t="shared" ref="Q50" si="3">SUM(D50:O50)</f>
        <v>2500</v>
      </c>
      <c r="R50" s="29">
        <f t="shared" ref="R50" si="4">Q50-P50</f>
        <v>-7500</v>
      </c>
    </row>
    <row r="51" spans="1:18" ht="15.75" x14ac:dyDescent="0.25">
      <c r="A51" s="16">
        <v>33</v>
      </c>
      <c r="B51" s="20"/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9">
        <f t="shared" si="0"/>
        <v>0</v>
      </c>
      <c r="Q51" s="28">
        <f t="shared" si="1"/>
        <v>0</v>
      </c>
      <c r="R51" s="29">
        <f t="shared" si="2"/>
        <v>0</v>
      </c>
    </row>
    <row r="52" spans="1:18" x14ac:dyDescent="0.25">
      <c r="C52" s="32" t="s">
        <v>60</v>
      </c>
      <c r="D52" s="33">
        <f t="shared" ref="D52:R52" si="5">SUM(D20:D51)</f>
        <v>57436</v>
      </c>
      <c r="E52" s="33">
        <f t="shared" si="5"/>
        <v>82250</v>
      </c>
      <c r="F52" s="33">
        <f t="shared" si="5"/>
        <v>82340</v>
      </c>
      <c r="G52" s="33">
        <f t="shared" si="5"/>
        <v>82000</v>
      </c>
      <c r="H52" s="33">
        <f t="shared" si="5"/>
        <v>87000</v>
      </c>
      <c r="I52" s="33">
        <f t="shared" si="5"/>
        <v>83000</v>
      </c>
      <c r="J52" s="33">
        <f t="shared" si="5"/>
        <v>61500</v>
      </c>
      <c r="K52" s="33">
        <f t="shared" si="5"/>
        <v>32500</v>
      </c>
      <c r="L52" s="33">
        <f t="shared" si="5"/>
        <v>5000</v>
      </c>
      <c r="M52" s="33">
        <f t="shared" si="5"/>
        <v>0</v>
      </c>
      <c r="N52" s="33">
        <f t="shared" si="5"/>
        <v>0</v>
      </c>
      <c r="O52" s="33">
        <f t="shared" si="5"/>
        <v>0</v>
      </c>
      <c r="P52" s="33">
        <f t="shared" si="5"/>
        <v>1090000</v>
      </c>
      <c r="Q52" s="28">
        <f t="shared" si="5"/>
        <v>573026</v>
      </c>
      <c r="R52" s="30">
        <f t="shared" si="5"/>
        <v>-516974</v>
      </c>
    </row>
    <row r="54" spans="1:18" x14ac:dyDescent="0.25">
      <c r="B54" s="7" t="s">
        <v>516</v>
      </c>
    </row>
    <row r="57" spans="1:18" x14ac:dyDescent="0.25">
      <c r="A57" s="19" t="s">
        <v>38</v>
      </c>
      <c r="B57" s="38" t="s">
        <v>489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</row>
    <row r="58" spans="1:18" x14ac:dyDescent="0.25">
      <c r="A58" s="19" t="s">
        <v>39</v>
      </c>
      <c r="B58" s="47" t="s">
        <v>508</v>
      </c>
      <c r="C58" s="41"/>
      <c r="D58" s="41"/>
      <c r="E58" s="41"/>
      <c r="F58" s="41"/>
      <c r="G58" s="41"/>
      <c r="H58" s="41"/>
      <c r="I58" s="41"/>
      <c r="J58" s="41"/>
      <c r="K58" s="42"/>
      <c r="L58" s="42"/>
      <c r="M58" s="42"/>
      <c r="N58" s="42"/>
      <c r="O58" s="42"/>
      <c r="P58" s="42"/>
      <c r="Q58" s="42"/>
      <c r="R58" s="42"/>
    </row>
    <row r="59" spans="1:18" ht="23.25" x14ac:dyDescent="0.35">
      <c r="A59" s="54"/>
      <c r="B59" s="54" t="s">
        <v>55</v>
      </c>
      <c r="C59" s="54"/>
      <c r="D59" s="208" t="s">
        <v>56</v>
      </c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5" t="s">
        <v>59</v>
      </c>
      <c r="Q59" s="205"/>
      <c r="R59" s="205"/>
    </row>
    <row r="60" spans="1:18" ht="23.25" x14ac:dyDescent="0.35">
      <c r="A60" s="67"/>
      <c r="B60" s="67"/>
      <c r="C60" s="67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ht="15.75" x14ac:dyDescent="0.25">
      <c r="A61" s="15" t="s">
        <v>7</v>
      </c>
      <c r="B61" s="15" t="s">
        <v>0</v>
      </c>
      <c r="C61" s="15" t="s">
        <v>6</v>
      </c>
      <c r="D61" s="23">
        <v>42979</v>
      </c>
      <c r="E61" s="23">
        <v>43009</v>
      </c>
      <c r="F61" s="23">
        <v>43040</v>
      </c>
      <c r="G61" s="23">
        <v>43070</v>
      </c>
      <c r="H61" s="23">
        <v>43101</v>
      </c>
      <c r="I61" s="23">
        <v>43132</v>
      </c>
      <c r="J61" s="23">
        <v>43160</v>
      </c>
      <c r="K61" s="23">
        <v>43191</v>
      </c>
      <c r="L61" s="23">
        <v>43221</v>
      </c>
      <c r="M61" s="23">
        <v>43252</v>
      </c>
      <c r="N61" s="23">
        <v>43282</v>
      </c>
      <c r="O61" s="23">
        <v>43313</v>
      </c>
      <c r="P61" s="25" t="s">
        <v>57</v>
      </c>
      <c r="Q61" s="26" t="s">
        <v>56</v>
      </c>
      <c r="R61" s="27" t="s">
        <v>58</v>
      </c>
    </row>
    <row r="62" spans="1:18" ht="15.75" x14ac:dyDescent="0.25">
      <c r="A62" s="16">
        <v>1</v>
      </c>
      <c r="B62" s="47" t="s">
        <v>542</v>
      </c>
      <c r="C62" s="136">
        <v>2500</v>
      </c>
      <c r="D62" s="136">
        <v>1750</v>
      </c>
      <c r="E62" s="136">
        <v>2500</v>
      </c>
      <c r="F62" s="136">
        <v>2500</v>
      </c>
      <c r="G62" s="136">
        <v>2500</v>
      </c>
      <c r="H62" s="136">
        <v>2500</v>
      </c>
      <c r="I62" s="136">
        <v>2500</v>
      </c>
      <c r="J62" s="138">
        <v>0</v>
      </c>
      <c r="K62" s="138">
        <v>0</v>
      </c>
      <c r="L62" s="24">
        <v>0</v>
      </c>
      <c r="M62" s="24">
        <v>0</v>
      </c>
      <c r="N62" s="24">
        <v>0</v>
      </c>
      <c r="O62" s="24">
        <v>0</v>
      </c>
      <c r="P62" s="29">
        <f>(C62*12)-Q62</f>
        <v>15750</v>
      </c>
      <c r="Q62" s="28">
        <f t="shared" ref="Q62:Q101" si="6">SUM(D62:O62)</f>
        <v>14250</v>
      </c>
      <c r="R62" s="29">
        <f t="shared" ref="R62:R101" si="7">Q62-P62</f>
        <v>-1500</v>
      </c>
    </row>
    <row r="63" spans="1:18" s="64" customFormat="1" ht="15.75" x14ac:dyDescent="0.25">
      <c r="A63" s="59">
        <v>2</v>
      </c>
      <c r="B63" s="66" t="s">
        <v>327</v>
      </c>
      <c r="C63" s="61">
        <v>4000</v>
      </c>
      <c r="D63" s="61">
        <v>0</v>
      </c>
      <c r="E63" s="61">
        <v>4000</v>
      </c>
      <c r="F63" s="61">
        <v>4000</v>
      </c>
      <c r="G63" s="61">
        <v>4000</v>
      </c>
      <c r="H63" s="61">
        <v>4000</v>
      </c>
      <c r="I63" s="61">
        <v>4000</v>
      </c>
      <c r="J63" s="61">
        <v>4000</v>
      </c>
      <c r="K63" s="141">
        <v>0</v>
      </c>
      <c r="L63" s="61">
        <v>0</v>
      </c>
      <c r="M63" s="61">
        <v>0</v>
      </c>
      <c r="N63" s="61">
        <v>0</v>
      </c>
      <c r="O63" s="61">
        <v>0</v>
      </c>
      <c r="P63" s="29">
        <f t="shared" ref="P63:P101" si="8">(C63*12)-Q63</f>
        <v>24000</v>
      </c>
      <c r="Q63" s="63">
        <f t="shared" si="6"/>
        <v>24000</v>
      </c>
      <c r="R63" s="62">
        <f t="shared" si="7"/>
        <v>0</v>
      </c>
    </row>
    <row r="64" spans="1:18" ht="15.75" x14ac:dyDescent="0.25">
      <c r="A64" s="19">
        <v>3</v>
      </c>
      <c r="B64" s="47" t="s">
        <v>311</v>
      </c>
      <c r="C64" s="24">
        <v>4000</v>
      </c>
      <c r="D64" s="24">
        <v>4000</v>
      </c>
      <c r="E64" s="24">
        <v>4000</v>
      </c>
      <c r="F64" s="24">
        <v>4000</v>
      </c>
      <c r="G64" s="24">
        <v>4000</v>
      </c>
      <c r="H64" s="24">
        <v>4000</v>
      </c>
      <c r="I64" s="24">
        <v>4000</v>
      </c>
      <c r="J64" s="138">
        <v>0</v>
      </c>
      <c r="K64" s="138">
        <v>0</v>
      </c>
      <c r="L64" s="24">
        <v>0</v>
      </c>
      <c r="M64" s="24">
        <v>0</v>
      </c>
      <c r="N64" s="24">
        <v>0</v>
      </c>
      <c r="O64" s="24">
        <v>0</v>
      </c>
      <c r="P64" s="29">
        <f t="shared" si="8"/>
        <v>24000</v>
      </c>
      <c r="Q64" s="28">
        <f t="shared" si="6"/>
        <v>24000</v>
      </c>
      <c r="R64" s="29">
        <f t="shared" si="7"/>
        <v>0</v>
      </c>
    </row>
    <row r="65" spans="1:18" s="64" customFormat="1" ht="15.75" x14ac:dyDescent="0.25">
      <c r="A65" s="16">
        <v>4</v>
      </c>
      <c r="B65" s="55" t="s">
        <v>221</v>
      </c>
      <c r="C65" s="53">
        <v>2500</v>
      </c>
      <c r="D65" s="53">
        <v>2500</v>
      </c>
      <c r="E65" s="53">
        <v>2500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29">
        <f t="shared" si="8"/>
        <v>25000</v>
      </c>
      <c r="Q65" s="57">
        <f t="shared" si="6"/>
        <v>5000</v>
      </c>
      <c r="R65" s="29">
        <f t="shared" si="7"/>
        <v>-20000</v>
      </c>
    </row>
    <row r="66" spans="1:18" ht="15.75" x14ac:dyDescent="0.25">
      <c r="A66" s="59">
        <v>5</v>
      </c>
      <c r="B66" s="20" t="s">
        <v>329</v>
      </c>
      <c r="C66" s="136">
        <v>5000</v>
      </c>
      <c r="D66" s="136">
        <v>5000</v>
      </c>
      <c r="E66" s="136">
        <v>5000</v>
      </c>
      <c r="F66" s="136">
        <v>5000</v>
      </c>
      <c r="G66" s="136">
        <v>5000</v>
      </c>
      <c r="H66" s="136">
        <v>5000</v>
      </c>
      <c r="I66" s="136">
        <v>5000</v>
      </c>
      <c r="J66" s="136">
        <v>5000</v>
      </c>
      <c r="K66" s="136">
        <v>5000</v>
      </c>
      <c r="L66" s="24">
        <v>0</v>
      </c>
      <c r="M66" s="24">
        <v>0</v>
      </c>
      <c r="N66" s="24">
        <v>0</v>
      </c>
      <c r="O66" s="24">
        <v>0</v>
      </c>
      <c r="P66" s="29">
        <f t="shared" si="8"/>
        <v>20000</v>
      </c>
      <c r="Q66" s="28">
        <f t="shared" si="6"/>
        <v>40000</v>
      </c>
      <c r="R66" s="29">
        <f t="shared" si="7"/>
        <v>20000</v>
      </c>
    </row>
    <row r="67" spans="1:18" ht="15.75" x14ac:dyDescent="0.25">
      <c r="A67" s="19">
        <v>6</v>
      </c>
      <c r="B67" s="20" t="s">
        <v>288</v>
      </c>
      <c r="C67" s="24">
        <v>2500</v>
      </c>
      <c r="D67" s="24">
        <v>0</v>
      </c>
      <c r="E67" s="24">
        <v>2500</v>
      </c>
      <c r="F67" s="24">
        <v>2500</v>
      </c>
      <c r="G67" s="24">
        <v>2500</v>
      </c>
      <c r="H67" s="24">
        <v>2500</v>
      </c>
      <c r="I67" s="138">
        <v>0</v>
      </c>
      <c r="J67" s="138">
        <v>0</v>
      </c>
      <c r="K67" s="138">
        <v>0</v>
      </c>
      <c r="L67" s="24">
        <v>0</v>
      </c>
      <c r="M67" s="24">
        <v>0</v>
      </c>
      <c r="N67" s="24">
        <v>0</v>
      </c>
      <c r="O67" s="24">
        <v>0</v>
      </c>
      <c r="P67" s="29">
        <f t="shared" si="8"/>
        <v>20000</v>
      </c>
      <c r="Q67" s="28">
        <f t="shared" si="6"/>
        <v>10000</v>
      </c>
      <c r="R67" s="29">
        <f t="shared" si="7"/>
        <v>-10000</v>
      </c>
    </row>
    <row r="68" spans="1:18" ht="15.75" x14ac:dyDescent="0.25">
      <c r="A68" s="16">
        <v>7</v>
      </c>
      <c r="B68" s="55" t="s">
        <v>497</v>
      </c>
      <c r="C68" s="24">
        <v>2500</v>
      </c>
      <c r="D68" s="53">
        <v>0</v>
      </c>
      <c r="E68" s="61">
        <v>2500</v>
      </c>
      <c r="F68" s="24">
        <v>2500</v>
      </c>
      <c r="G68" s="24">
        <v>2500</v>
      </c>
      <c r="H68" s="24">
        <v>2500</v>
      </c>
      <c r="I68" s="24">
        <v>2500</v>
      </c>
      <c r="J68" s="24">
        <v>2500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29">
        <f t="shared" si="8"/>
        <v>15000</v>
      </c>
      <c r="Q68" s="28">
        <f t="shared" si="6"/>
        <v>15000</v>
      </c>
      <c r="R68" s="29">
        <f t="shared" si="7"/>
        <v>0</v>
      </c>
    </row>
    <row r="69" spans="1:18" s="58" customFormat="1" ht="15.75" x14ac:dyDescent="0.25">
      <c r="A69" s="59">
        <v>8</v>
      </c>
      <c r="B69" s="60" t="s">
        <v>335</v>
      </c>
      <c r="C69" s="53">
        <v>2500</v>
      </c>
      <c r="D69" s="53">
        <v>0</v>
      </c>
      <c r="E69" s="61">
        <v>2500</v>
      </c>
      <c r="F69" s="61">
        <v>2500</v>
      </c>
      <c r="G69" s="61">
        <v>2500</v>
      </c>
      <c r="H69" s="61">
        <v>2500</v>
      </c>
      <c r="I69" s="61">
        <v>2500</v>
      </c>
      <c r="J69" s="141">
        <v>0</v>
      </c>
      <c r="K69" s="141">
        <v>0</v>
      </c>
      <c r="L69" s="61">
        <v>0</v>
      </c>
      <c r="M69" s="61">
        <v>0</v>
      </c>
      <c r="N69" s="61">
        <v>0</v>
      </c>
      <c r="O69" s="61">
        <v>0</v>
      </c>
      <c r="P69" s="29">
        <f t="shared" si="8"/>
        <v>17500</v>
      </c>
      <c r="Q69" s="63">
        <f t="shared" si="6"/>
        <v>12500</v>
      </c>
      <c r="R69" s="56">
        <f t="shared" si="7"/>
        <v>-5000</v>
      </c>
    </row>
    <row r="70" spans="1:18" ht="15.75" x14ac:dyDescent="0.25">
      <c r="A70" s="19">
        <v>9</v>
      </c>
      <c r="B70" s="20" t="s">
        <v>301</v>
      </c>
      <c r="C70" s="24">
        <v>4000</v>
      </c>
      <c r="D70" s="24">
        <v>4000</v>
      </c>
      <c r="E70" s="24">
        <v>4000</v>
      </c>
      <c r="F70" s="24">
        <v>4000</v>
      </c>
      <c r="G70" s="24">
        <v>4000</v>
      </c>
      <c r="H70" s="24">
        <v>4000</v>
      </c>
      <c r="I70" s="24">
        <v>4000</v>
      </c>
      <c r="J70" s="138">
        <v>0</v>
      </c>
      <c r="K70" s="138">
        <v>0</v>
      </c>
      <c r="L70" s="24">
        <v>0</v>
      </c>
      <c r="M70" s="24">
        <v>0</v>
      </c>
      <c r="N70" s="24">
        <v>0</v>
      </c>
      <c r="O70" s="24">
        <v>0</v>
      </c>
      <c r="P70" s="29">
        <f t="shared" si="8"/>
        <v>24000</v>
      </c>
      <c r="Q70" s="28">
        <f t="shared" si="6"/>
        <v>24000</v>
      </c>
      <c r="R70" s="29">
        <f t="shared" si="7"/>
        <v>0</v>
      </c>
    </row>
    <row r="71" spans="1:18" s="58" customFormat="1" ht="15.75" x14ac:dyDescent="0.25">
      <c r="A71" s="16">
        <v>10</v>
      </c>
      <c r="B71" s="60" t="s">
        <v>332</v>
      </c>
      <c r="C71" s="61">
        <v>2500</v>
      </c>
      <c r="D71" s="61">
        <v>0</v>
      </c>
      <c r="E71" s="61">
        <v>2500</v>
      </c>
      <c r="F71" s="61">
        <v>2500</v>
      </c>
      <c r="G71" s="61">
        <v>2500</v>
      </c>
      <c r="H71" s="61">
        <v>2500</v>
      </c>
      <c r="I71" s="61">
        <v>2500</v>
      </c>
      <c r="J71" s="61">
        <v>2500</v>
      </c>
      <c r="K71" s="61">
        <v>2500</v>
      </c>
      <c r="L71" s="61">
        <v>0</v>
      </c>
      <c r="M71" s="61">
        <v>0</v>
      </c>
      <c r="N71" s="61">
        <v>0</v>
      </c>
      <c r="O71" s="61">
        <v>0</v>
      </c>
      <c r="P71" s="29">
        <f t="shared" si="8"/>
        <v>12500</v>
      </c>
      <c r="Q71" s="63">
        <f t="shared" si="6"/>
        <v>17500</v>
      </c>
      <c r="R71" s="56">
        <f t="shared" si="7"/>
        <v>5000</v>
      </c>
    </row>
    <row r="72" spans="1:18" ht="15.75" x14ac:dyDescent="0.25">
      <c r="A72" s="59">
        <v>11</v>
      </c>
      <c r="B72" s="20" t="s">
        <v>291</v>
      </c>
      <c r="C72" s="24">
        <v>2500</v>
      </c>
      <c r="D72" s="24">
        <v>0</v>
      </c>
      <c r="E72" s="24">
        <v>2500</v>
      </c>
      <c r="F72" s="24">
        <v>2500</v>
      </c>
      <c r="G72" s="24">
        <v>2500</v>
      </c>
      <c r="H72" s="24">
        <v>2500</v>
      </c>
      <c r="I72" s="24">
        <v>2500</v>
      </c>
      <c r="J72" s="24">
        <v>2500</v>
      </c>
      <c r="K72" s="137">
        <v>3750</v>
      </c>
      <c r="L72" s="136">
        <v>5000</v>
      </c>
      <c r="M72" s="24">
        <v>0</v>
      </c>
      <c r="N72" s="24">
        <v>0</v>
      </c>
      <c r="O72" s="24">
        <v>0</v>
      </c>
      <c r="P72" s="29">
        <f t="shared" si="8"/>
        <v>6250</v>
      </c>
      <c r="Q72" s="28">
        <f t="shared" si="6"/>
        <v>23750</v>
      </c>
      <c r="R72" s="29">
        <f t="shared" si="7"/>
        <v>17500</v>
      </c>
    </row>
    <row r="73" spans="1:18" ht="15.75" x14ac:dyDescent="0.25">
      <c r="A73" s="19">
        <v>12</v>
      </c>
      <c r="B73" s="20" t="s">
        <v>338</v>
      </c>
      <c r="C73" s="24">
        <v>4500</v>
      </c>
      <c r="D73" s="24">
        <v>4500</v>
      </c>
      <c r="E73" s="24">
        <v>4500</v>
      </c>
      <c r="F73" s="24">
        <v>4500</v>
      </c>
      <c r="G73" s="24">
        <v>4500</v>
      </c>
      <c r="H73" s="24">
        <v>4500</v>
      </c>
      <c r="I73" s="24">
        <v>4500</v>
      </c>
      <c r="J73" s="24">
        <v>4500</v>
      </c>
      <c r="K73" s="24">
        <v>4500</v>
      </c>
      <c r="L73" s="24">
        <v>4500</v>
      </c>
      <c r="M73" s="24">
        <v>0</v>
      </c>
      <c r="N73" s="24">
        <v>0</v>
      </c>
      <c r="O73" s="24">
        <v>0</v>
      </c>
      <c r="P73" s="29">
        <f t="shared" si="8"/>
        <v>13500</v>
      </c>
      <c r="Q73" s="28">
        <f t="shared" si="6"/>
        <v>40500</v>
      </c>
      <c r="R73" s="29">
        <f t="shared" si="7"/>
        <v>27000</v>
      </c>
    </row>
    <row r="74" spans="1:18" ht="15.75" x14ac:dyDescent="0.25">
      <c r="A74" s="16">
        <v>13</v>
      </c>
      <c r="B74" s="20" t="s">
        <v>341</v>
      </c>
      <c r="C74" s="24">
        <v>2500</v>
      </c>
      <c r="D74" s="24">
        <v>2500</v>
      </c>
      <c r="E74" s="24">
        <v>2500</v>
      </c>
      <c r="F74" s="24">
        <v>4000</v>
      </c>
      <c r="G74" s="24">
        <v>2500</v>
      </c>
      <c r="H74" s="24">
        <v>2500</v>
      </c>
      <c r="I74" s="24">
        <v>2500</v>
      </c>
      <c r="J74" s="24">
        <v>2500</v>
      </c>
      <c r="K74" s="24">
        <v>2500</v>
      </c>
      <c r="L74" s="24">
        <v>0</v>
      </c>
      <c r="M74" s="24">
        <v>0</v>
      </c>
      <c r="N74" s="24">
        <v>0</v>
      </c>
      <c r="O74" s="24">
        <v>0</v>
      </c>
      <c r="P74" s="29">
        <f t="shared" si="8"/>
        <v>8500</v>
      </c>
      <c r="Q74" s="28">
        <f t="shared" si="6"/>
        <v>21500</v>
      </c>
      <c r="R74" s="29">
        <f t="shared" si="7"/>
        <v>13000</v>
      </c>
    </row>
    <row r="75" spans="1:18" ht="15.75" x14ac:dyDescent="0.25">
      <c r="A75" s="59">
        <v>14</v>
      </c>
      <c r="B75" s="20" t="s">
        <v>504</v>
      </c>
      <c r="C75" s="136">
        <v>2500</v>
      </c>
      <c r="D75" s="24">
        <v>0</v>
      </c>
      <c r="E75" s="136">
        <v>2500</v>
      </c>
      <c r="F75" s="136">
        <v>2500</v>
      </c>
      <c r="G75" s="136">
        <v>2500</v>
      </c>
      <c r="H75" s="136">
        <v>2500</v>
      </c>
      <c r="I75" s="136">
        <v>2500</v>
      </c>
      <c r="J75" s="136">
        <v>2500</v>
      </c>
      <c r="K75" s="138">
        <v>0</v>
      </c>
      <c r="L75" s="24">
        <v>0</v>
      </c>
      <c r="M75" s="24">
        <v>0</v>
      </c>
      <c r="N75" s="24">
        <v>0</v>
      </c>
      <c r="O75" s="24">
        <v>0</v>
      </c>
      <c r="P75" s="29">
        <f t="shared" si="8"/>
        <v>15000</v>
      </c>
      <c r="Q75" s="28">
        <f t="shared" si="6"/>
        <v>15000</v>
      </c>
      <c r="R75" s="29">
        <f t="shared" si="7"/>
        <v>0</v>
      </c>
    </row>
    <row r="76" spans="1:18" ht="15.75" x14ac:dyDescent="0.25">
      <c r="A76" s="19">
        <v>15</v>
      </c>
      <c r="B76" s="20" t="s">
        <v>479</v>
      </c>
      <c r="C76" s="24">
        <v>4000</v>
      </c>
      <c r="D76" s="24">
        <v>4000</v>
      </c>
      <c r="E76" s="24">
        <v>4000</v>
      </c>
      <c r="F76" s="24">
        <v>4000</v>
      </c>
      <c r="G76" s="24">
        <v>4000</v>
      </c>
      <c r="H76" s="24">
        <v>4000</v>
      </c>
      <c r="I76" s="24">
        <v>4000</v>
      </c>
      <c r="J76" s="138">
        <v>0</v>
      </c>
      <c r="K76" s="138">
        <v>0</v>
      </c>
      <c r="L76" s="24">
        <v>0</v>
      </c>
      <c r="M76" s="24">
        <v>0</v>
      </c>
      <c r="N76" s="24">
        <v>0</v>
      </c>
      <c r="O76" s="24">
        <v>0</v>
      </c>
      <c r="P76" s="29">
        <f t="shared" si="8"/>
        <v>24000</v>
      </c>
      <c r="Q76" s="28">
        <f t="shared" si="6"/>
        <v>24000</v>
      </c>
      <c r="R76" s="29">
        <f t="shared" si="7"/>
        <v>0</v>
      </c>
    </row>
    <row r="77" spans="1:18" ht="15.75" x14ac:dyDescent="0.25">
      <c r="A77" s="16">
        <v>16</v>
      </c>
      <c r="B77" s="60" t="s">
        <v>298</v>
      </c>
      <c r="C77" s="61">
        <v>4000</v>
      </c>
      <c r="D77" s="61">
        <v>0</v>
      </c>
      <c r="E77" s="61">
        <v>4000</v>
      </c>
      <c r="F77" s="61">
        <v>4000</v>
      </c>
      <c r="G77" s="61">
        <v>4000</v>
      </c>
      <c r="H77" s="61">
        <v>4000</v>
      </c>
      <c r="I77" s="61">
        <v>4000</v>
      </c>
      <c r="J77" s="61">
        <v>4000</v>
      </c>
      <c r="K77" s="141">
        <v>0</v>
      </c>
      <c r="L77" s="61">
        <v>0</v>
      </c>
      <c r="M77" s="61">
        <v>0</v>
      </c>
      <c r="N77" s="61">
        <v>0</v>
      </c>
      <c r="O77" s="61">
        <v>0</v>
      </c>
      <c r="P77" s="29">
        <f t="shared" si="8"/>
        <v>24000</v>
      </c>
      <c r="Q77" s="63">
        <f t="shared" si="6"/>
        <v>24000</v>
      </c>
      <c r="R77" s="62">
        <f t="shared" si="7"/>
        <v>0</v>
      </c>
    </row>
    <row r="78" spans="1:18" s="64" customFormat="1" ht="15.75" x14ac:dyDescent="0.25">
      <c r="A78" s="59">
        <v>17</v>
      </c>
      <c r="B78" s="20" t="s">
        <v>345</v>
      </c>
      <c r="C78" s="24">
        <v>2500</v>
      </c>
      <c r="D78" s="24">
        <v>1250</v>
      </c>
      <c r="E78" s="24">
        <v>2500</v>
      </c>
      <c r="F78" s="24">
        <v>2500</v>
      </c>
      <c r="G78" s="24">
        <v>2500</v>
      </c>
      <c r="H78" s="24">
        <v>2500</v>
      </c>
      <c r="I78" s="24">
        <v>2500</v>
      </c>
      <c r="J78" s="24">
        <v>2500</v>
      </c>
      <c r="K78" s="138">
        <v>0</v>
      </c>
      <c r="L78" s="24">
        <v>0</v>
      </c>
      <c r="M78" s="24">
        <v>0</v>
      </c>
      <c r="N78" s="24">
        <v>0</v>
      </c>
      <c r="O78" s="24">
        <v>0</v>
      </c>
      <c r="P78" s="29">
        <f t="shared" si="8"/>
        <v>13750</v>
      </c>
      <c r="Q78" s="28">
        <f t="shared" si="6"/>
        <v>16250</v>
      </c>
      <c r="R78" s="29">
        <f t="shared" si="7"/>
        <v>2500</v>
      </c>
    </row>
    <row r="79" spans="1:18" s="64" customFormat="1" ht="15.75" x14ac:dyDescent="0.25">
      <c r="A79" s="19">
        <v>18</v>
      </c>
      <c r="B79" s="20" t="s">
        <v>377</v>
      </c>
      <c r="C79" s="24">
        <v>2500</v>
      </c>
      <c r="D79" s="24">
        <v>0</v>
      </c>
      <c r="E79" s="24">
        <v>2500</v>
      </c>
      <c r="F79" s="24">
        <v>2500</v>
      </c>
      <c r="G79" s="24">
        <v>2500</v>
      </c>
      <c r="H79" s="24">
        <v>2500</v>
      </c>
      <c r="I79" s="24">
        <v>2500</v>
      </c>
      <c r="J79" s="24">
        <v>2500</v>
      </c>
      <c r="K79" s="24">
        <v>2500</v>
      </c>
      <c r="L79" s="24">
        <v>0</v>
      </c>
      <c r="M79" s="24">
        <v>0</v>
      </c>
      <c r="N79" s="24">
        <v>0</v>
      </c>
      <c r="O79" s="24">
        <v>0</v>
      </c>
      <c r="P79" s="29">
        <f t="shared" si="8"/>
        <v>12500</v>
      </c>
      <c r="Q79" s="28">
        <f t="shared" si="6"/>
        <v>17500</v>
      </c>
      <c r="R79" s="29">
        <f t="shared" si="7"/>
        <v>5000</v>
      </c>
    </row>
    <row r="80" spans="1:18" ht="15.75" x14ac:dyDescent="0.25">
      <c r="A80" s="16">
        <v>19</v>
      </c>
      <c r="B80" s="60" t="s">
        <v>349</v>
      </c>
      <c r="C80" s="137">
        <v>4000</v>
      </c>
      <c r="D80" s="137">
        <v>2000</v>
      </c>
      <c r="E80" s="137">
        <v>4000</v>
      </c>
      <c r="F80" s="137">
        <v>4000</v>
      </c>
      <c r="G80" s="137">
        <v>4000</v>
      </c>
      <c r="H80" s="137">
        <v>4000</v>
      </c>
      <c r="I80" s="137">
        <v>4000</v>
      </c>
      <c r="J80" s="137">
        <v>4000</v>
      </c>
      <c r="K80" s="141">
        <v>0</v>
      </c>
      <c r="L80" s="61">
        <v>0</v>
      </c>
      <c r="M80" s="61">
        <v>0</v>
      </c>
      <c r="N80" s="61">
        <v>0</v>
      </c>
      <c r="O80" s="61">
        <v>0</v>
      </c>
      <c r="P80" s="29">
        <f t="shared" si="8"/>
        <v>22000</v>
      </c>
      <c r="Q80" s="63">
        <f t="shared" si="6"/>
        <v>26000</v>
      </c>
      <c r="R80" s="62">
        <f t="shared" si="7"/>
        <v>4000</v>
      </c>
    </row>
    <row r="81" spans="1:18" ht="15.75" x14ac:dyDescent="0.25">
      <c r="A81" s="59">
        <v>20</v>
      </c>
      <c r="B81" s="60" t="s">
        <v>312</v>
      </c>
      <c r="C81" s="61">
        <v>2500</v>
      </c>
      <c r="D81" s="53">
        <v>0</v>
      </c>
      <c r="E81" s="61">
        <v>2000</v>
      </c>
      <c r="F81" s="61">
        <v>2000</v>
      </c>
      <c r="G81" s="61">
        <v>2000</v>
      </c>
      <c r="H81" s="61">
        <v>2000</v>
      </c>
      <c r="I81" s="61">
        <v>2000</v>
      </c>
      <c r="J81" s="61">
        <v>2000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29">
        <f t="shared" si="8"/>
        <v>18000</v>
      </c>
      <c r="Q81" s="63">
        <f t="shared" si="6"/>
        <v>12000</v>
      </c>
      <c r="R81" s="62">
        <f t="shared" si="7"/>
        <v>-6000</v>
      </c>
    </row>
    <row r="82" spans="1:18" ht="15.75" x14ac:dyDescent="0.25">
      <c r="A82" s="16">
        <v>22</v>
      </c>
      <c r="B82" s="20" t="s">
        <v>320</v>
      </c>
      <c r="C82" s="24">
        <v>2500</v>
      </c>
      <c r="D82" s="24">
        <v>1250</v>
      </c>
      <c r="E82" s="24">
        <v>2500</v>
      </c>
      <c r="F82" s="24">
        <v>2500</v>
      </c>
      <c r="G82" s="24">
        <v>2500</v>
      </c>
      <c r="H82" s="138">
        <v>0</v>
      </c>
      <c r="I82" s="138">
        <v>0</v>
      </c>
      <c r="J82" s="138">
        <v>0</v>
      </c>
      <c r="K82" s="138">
        <v>0</v>
      </c>
      <c r="L82" s="24">
        <v>0</v>
      </c>
      <c r="M82" s="24">
        <v>0</v>
      </c>
      <c r="N82" s="24">
        <v>0</v>
      </c>
      <c r="O82" s="24">
        <v>0</v>
      </c>
      <c r="P82" s="29">
        <f t="shared" si="8"/>
        <v>21250</v>
      </c>
      <c r="Q82" s="28">
        <f t="shared" si="6"/>
        <v>8750</v>
      </c>
      <c r="R82" s="29">
        <f t="shared" si="7"/>
        <v>-12500</v>
      </c>
    </row>
    <row r="83" spans="1:18" ht="15.75" x14ac:dyDescent="0.25">
      <c r="A83" s="59">
        <v>23</v>
      </c>
      <c r="B83" s="60" t="s">
        <v>480</v>
      </c>
      <c r="C83" s="24">
        <v>2500</v>
      </c>
      <c r="D83" s="24">
        <v>1250</v>
      </c>
      <c r="E83" s="61">
        <v>2500</v>
      </c>
      <c r="F83" s="24">
        <v>2500</v>
      </c>
      <c r="G83" s="24">
        <v>2500</v>
      </c>
      <c r="H83" s="24">
        <v>2500</v>
      </c>
      <c r="I83" s="24">
        <v>2500</v>
      </c>
      <c r="J83" s="24">
        <v>2500</v>
      </c>
      <c r="K83" s="138">
        <v>0</v>
      </c>
      <c r="L83" s="24">
        <v>0</v>
      </c>
      <c r="M83" s="24">
        <v>0</v>
      </c>
      <c r="N83" s="24">
        <v>0</v>
      </c>
      <c r="O83" s="24">
        <v>0</v>
      </c>
      <c r="P83" s="29">
        <f t="shared" si="8"/>
        <v>13750</v>
      </c>
      <c r="Q83" s="28">
        <f t="shared" si="6"/>
        <v>16250</v>
      </c>
      <c r="R83" s="29">
        <f t="shared" si="7"/>
        <v>2500</v>
      </c>
    </row>
    <row r="84" spans="1:18" ht="15.75" x14ac:dyDescent="0.25">
      <c r="A84" s="19">
        <v>24</v>
      </c>
      <c r="B84" s="60" t="s">
        <v>316</v>
      </c>
      <c r="C84" s="61">
        <v>2500</v>
      </c>
      <c r="D84" s="61">
        <v>2500</v>
      </c>
      <c r="E84" s="61">
        <v>2500</v>
      </c>
      <c r="F84" s="61">
        <v>2500</v>
      </c>
      <c r="G84" s="61">
        <v>2500</v>
      </c>
      <c r="H84" s="61">
        <v>2500</v>
      </c>
      <c r="I84" s="61">
        <v>2500</v>
      </c>
      <c r="J84" s="61">
        <v>2500</v>
      </c>
      <c r="K84" s="61">
        <v>2500</v>
      </c>
      <c r="L84" s="61">
        <v>2500</v>
      </c>
      <c r="M84" s="61">
        <v>2500</v>
      </c>
      <c r="N84" s="61">
        <v>2500</v>
      </c>
      <c r="O84" s="61">
        <v>0</v>
      </c>
      <c r="P84" s="29">
        <f t="shared" si="8"/>
        <v>2500</v>
      </c>
      <c r="Q84" s="63">
        <f t="shared" si="6"/>
        <v>27500</v>
      </c>
      <c r="R84" s="62">
        <f t="shared" si="7"/>
        <v>25000</v>
      </c>
    </row>
    <row r="85" spans="1:18" ht="15.75" x14ac:dyDescent="0.25">
      <c r="A85" s="16">
        <v>25</v>
      </c>
      <c r="B85" s="20" t="s">
        <v>371</v>
      </c>
      <c r="C85" s="136">
        <v>4000</v>
      </c>
      <c r="D85" s="136">
        <v>4000</v>
      </c>
      <c r="E85" s="136">
        <v>4000</v>
      </c>
      <c r="F85" s="136">
        <v>4000</v>
      </c>
      <c r="G85" s="136">
        <v>4000</v>
      </c>
      <c r="H85" s="136">
        <v>4000</v>
      </c>
      <c r="I85" s="136">
        <v>4000</v>
      </c>
      <c r="J85" s="136">
        <v>4000</v>
      </c>
      <c r="K85" s="136">
        <v>4000</v>
      </c>
      <c r="L85" s="24">
        <v>0</v>
      </c>
      <c r="M85" s="24">
        <v>0</v>
      </c>
      <c r="N85" s="24">
        <v>0</v>
      </c>
      <c r="O85" s="24">
        <v>0</v>
      </c>
      <c r="P85" s="29">
        <f t="shared" si="8"/>
        <v>16000</v>
      </c>
      <c r="Q85" s="28">
        <f t="shared" si="6"/>
        <v>32000</v>
      </c>
      <c r="R85" s="29">
        <f t="shared" si="7"/>
        <v>16000</v>
      </c>
    </row>
    <row r="86" spans="1:18" s="64" customFormat="1" ht="15.75" x14ac:dyDescent="0.25">
      <c r="A86" s="59">
        <v>26</v>
      </c>
      <c r="B86" s="20" t="s">
        <v>307</v>
      </c>
      <c r="C86" s="24">
        <v>2500</v>
      </c>
      <c r="D86" s="24">
        <v>2500</v>
      </c>
      <c r="E86" s="24">
        <v>2500</v>
      </c>
      <c r="F86" s="24">
        <v>2500</v>
      </c>
      <c r="G86" s="24">
        <v>2500</v>
      </c>
      <c r="H86" s="24">
        <v>2500</v>
      </c>
      <c r="I86" s="24">
        <v>2500</v>
      </c>
      <c r="J86" s="24">
        <v>2500</v>
      </c>
      <c r="K86" s="138">
        <v>0</v>
      </c>
      <c r="L86" s="24">
        <v>0</v>
      </c>
      <c r="M86" s="24">
        <v>0</v>
      </c>
      <c r="N86" s="24">
        <v>0</v>
      </c>
      <c r="O86" s="24">
        <v>0</v>
      </c>
      <c r="P86" s="29">
        <f t="shared" si="8"/>
        <v>12500</v>
      </c>
      <c r="Q86" s="28">
        <f t="shared" si="6"/>
        <v>17500</v>
      </c>
      <c r="R86" s="29">
        <f t="shared" si="7"/>
        <v>5000</v>
      </c>
    </row>
    <row r="87" spans="1:18" s="64" customFormat="1" ht="15.75" x14ac:dyDescent="0.25">
      <c r="A87" s="19">
        <v>27</v>
      </c>
      <c r="B87" s="20" t="s">
        <v>355</v>
      </c>
      <c r="C87" s="24">
        <v>4000</v>
      </c>
      <c r="D87" s="24">
        <v>4000</v>
      </c>
      <c r="E87" s="24">
        <v>4000</v>
      </c>
      <c r="F87" s="24">
        <v>4000</v>
      </c>
      <c r="G87" s="24">
        <v>4000</v>
      </c>
      <c r="H87" s="24">
        <v>4000</v>
      </c>
      <c r="I87" s="24">
        <v>4000</v>
      </c>
      <c r="J87" s="24">
        <v>4000</v>
      </c>
      <c r="K87" s="24">
        <v>4000</v>
      </c>
      <c r="L87" s="24">
        <v>0</v>
      </c>
      <c r="M87" s="24">
        <v>0</v>
      </c>
      <c r="N87" s="24">
        <v>0</v>
      </c>
      <c r="O87" s="24">
        <v>0</v>
      </c>
      <c r="P87" s="29">
        <f t="shared" si="8"/>
        <v>16000</v>
      </c>
      <c r="Q87" s="28">
        <f t="shared" si="6"/>
        <v>32000</v>
      </c>
      <c r="R87" s="29">
        <f t="shared" si="7"/>
        <v>16000</v>
      </c>
    </row>
    <row r="88" spans="1:18" ht="15.75" x14ac:dyDescent="0.25">
      <c r="A88" s="16">
        <v>28</v>
      </c>
      <c r="B88" s="20" t="s">
        <v>352</v>
      </c>
      <c r="C88" s="136">
        <v>4500</v>
      </c>
      <c r="D88" s="136">
        <v>4500</v>
      </c>
      <c r="E88" s="136">
        <v>4500</v>
      </c>
      <c r="F88" s="136">
        <v>4500</v>
      </c>
      <c r="G88" s="136">
        <v>4500</v>
      </c>
      <c r="H88" s="136">
        <v>4500</v>
      </c>
      <c r="I88" s="136">
        <v>4500</v>
      </c>
      <c r="J88" s="136">
        <v>4500</v>
      </c>
      <c r="K88" s="138">
        <v>0</v>
      </c>
      <c r="L88" s="24">
        <v>0</v>
      </c>
      <c r="M88" s="24">
        <v>0</v>
      </c>
      <c r="N88" s="24">
        <v>0</v>
      </c>
      <c r="O88" s="24">
        <v>0</v>
      </c>
      <c r="P88" s="29">
        <f t="shared" si="8"/>
        <v>22500</v>
      </c>
      <c r="Q88" s="28">
        <f t="shared" si="6"/>
        <v>31500</v>
      </c>
      <c r="R88" s="29">
        <f t="shared" si="7"/>
        <v>9000</v>
      </c>
    </row>
    <row r="89" spans="1:18" ht="15.75" x14ac:dyDescent="0.25">
      <c r="A89" s="59">
        <v>29</v>
      </c>
      <c r="B89" s="20" t="s">
        <v>368</v>
      </c>
      <c r="C89" s="24">
        <v>4000</v>
      </c>
      <c r="D89" s="24">
        <v>4000</v>
      </c>
      <c r="E89" s="24">
        <v>4000</v>
      </c>
      <c r="F89" s="24">
        <v>4000</v>
      </c>
      <c r="G89" s="24">
        <v>4000</v>
      </c>
      <c r="H89" s="24">
        <v>4000</v>
      </c>
      <c r="I89" s="24">
        <v>4000</v>
      </c>
      <c r="J89" s="24">
        <v>4000</v>
      </c>
      <c r="K89" s="24">
        <v>4000</v>
      </c>
      <c r="L89" s="24">
        <v>0</v>
      </c>
      <c r="M89" s="24">
        <v>0</v>
      </c>
      <c r="N89" s="24">
        <v>0</v>
      </c>
      <c r="O89" s="24">
        <v>0</v>
      </c>
      <c r="P89" s="29">
        <f t="shared" si="8"/>
        <v>16000</v>
      </c>
      <c r="Q89" s="28">
        <f t="shared" si="6"/>
        <v>32000</v>
      </c>
      <c r="R89" s="29">
        <f t="shared" si="7"/>
        <v>16000</v>
      </c>
    </row>
    <row r="90" spans="1:18" ht="15.75" x14ac:dyDescent="0.25">
      <c r="A90" s="19">
        <v>30</v>
      </c>
      <c r="B90" s="20" t="s">
        <v>386</v>
      </c>
      <c r="C90" s="136">
        <v>4000</v>
      </c>
      <c r="D90" s="136">
        <v>4500</v>
      </c>
      <c r="E90" s="136">
        <v>4500</v>
      </c>
      <c r="F90" s="136">
        <v>4500</v>
      </c>
      <c r="G90" s="136">
        <v>4500</v>
      </c>
      <c r="H90" s="136">
        <v>4500</v>
      </c>
      <c r="I90" s="136">
        <v>4500</v>
      </c>
      <c r="J90" s="136">
        <v>4500</v>
      </c>
      <c r="K90" s="138">
        <v>0</v>
      </c>
      <c r="L90" s="24">
        <v>0</v>
      </c>
      <c r="M90" s="24">
        <v>0</v>
      </c>
      <c r="N90" s="24">
        <v>0</v>
      </c>
      <c r="O90" s="24">
        <v>0</v>
      </c>
      <c r="P90" s="29">
        <f t="shared" si="8"/>
        <v>16500</v>
      </c>
      <c r="Q90" s="28">
        <f t="shared" si="6"/>
        <v>31500</v>
      </c>
      <c r="R90" s="29">
        <f t="shared" si="7"/>
        <v>15000</v>
      </c>
    </row>
    <row r="91" spans="1:18" ht="15.75" x14ac:dyDescent="0.25">
      <c r="A91" s="16">
        <v>31</v>
      </c>
      <c r="B91" s="20" t="s">
        <v>358</v>
      </c>
      <c r="C91" s="136">
        <v>5000</v>
      </c>
      <c r="D91" s="136">
        <v>2500</v>
      </c>
      <c r="E91" s="136">
        <v>5000</v>
      </c>
      <c r="F91" s="136">
        <v>5000</v>
      </c>
      <c r="G91" s="136">
        <v>5000</v>
      </c>
      <c r="H91" s="136">
        <v>5000</v>
      </c>
      <c r="I91" s="136">
        <v>5000</v>
      </c>
      <c r="J91" s="136">
        <v>5000</v>
      </c>
      <c r="K91" s="136">
        <v>5000</v>
      </c>
      <c r="L91" s="24">
        <v>0</v>
      </c>
      <c r="M91" s="24">
        <v>0</v>
      </c>
      <c r="N91" s="24">
        <v>0</v>
      </c>
      <c r="O91" s="24">
        <v>0</v>
      </c>
      <c r="P91" s="29">
        <f t="shared" si="8"/>
        <v>22500</v>
      </c>
      <c r="Q91" s="28">
        <f t="shared" si="6"/>
        <v>37500</v>
      </c>
      <c r="R91" s="29">
        <f t="shared" si="7"/>
        <v>15000</v>
      </c>
    </row>
    <row r="92" spans="1:18" ht="15.75" x14ac:dyDescent="0.25">
      <c r="A92" s="59">
        <v>32</v>
      </c>
      <c r="B92" s="20" t="s">
        <v>380</v>
      </c>
      <c r="C92" s="24">
        <v>2500</v>
      </c>
      <c r="D92" s="24">
        <v>1250</v>
      </c>
      <c r="E92" s="24">
        <v>1250</v>
      </c>
      <c r="F92" s="24">
        <v>2500</v>
      </c>
      <c r="G92" s="24">
        <v>2500</v>
      </c>
      <c r="H92" s="24">
        <v>2500</v>
      </c>
      <c r="I92" s="24">
        <v>2500</v>
      </c>
      <c r="J92" s="24">
        <v>2500</v>
      </c>
      <c r="K92" s="138">
        <v>0</v>
      </c>
      <c r="L92" s="24">
        <v>0</v>
      </c>
      <c r="M92" s="24">
        <v>0</v>
      </c>
      <c r="N92" s="24">
        <v>0</v>
      </c>
      <c r="O92" s="24">
        <v>0</v>
      </c>
      <c r="P92" s="29">
        <f t="shared" si="8"/>
        <v>15000</v>
      </c>
      <c r="Q92" s="28">
        <f t="shared" si="6"/>
        <v>15000</v>
      </c>
      <c r="R92" s="29">
        <f t="shared" si="7"/>
        <v>0</v>
      </c>
    </row>
    <row r="93" spans="1:18" ht="15.75" x14ac:dyDescent="0.25">
      <c r="A93" s="19">
        <v>33</v>
      </c>
      <c r="B93" s="140" t="s">
        <v>292</v>
      </c>
      <c r="C93" s="136">
        <v>2500</v>
      </c>
      <c r="D93" s="24">
        <v>0</v>
      </c>
      <c r="E93" s="136">
        <v>2500</v>
      </c>
      <c r="F93" s="136">
        <v>2500</v>
      </c>
      <c r="G93" s="136">
        <v>2500</v>
      </c>
      <c r="H93" s="136">
        <v>2500</v>
      </c>
      <c r="I93" s="136">
        <v>2500</v>
      </c>
      <c r="J93" s="136">
        <v>2500</v>
      </c>
      <c r="K93" s="136">
        <v>2500</v>
      </c>
      <c r="L93" s="24">
        <v>0</v>
      </c>
      <c r="M93" s="24">
        <v>0</v>
      </c>
      <c r="N93" s="24">
        <v>0</v>
      </c>
      <c r="O93" s="24">
        <v>0</v>
      </c>
      <c r="P93" s="29">
        <f t="shared" si="8"/>
        <v>12500</v>
      </c>
      <c r="Q93" s="28">
        <f t="shared" si="6"/>
        <v>17500</v>
      </c>
      <c r="R93" s="29">
        <f t="shared" si="7"/>
        <v>5000</v>
      </c>
    </row>
    <row r="94" spans="1:18" ht="15.75" x14ac:dyDescent="0.25">
      <c r="A94" s="16">
        <v>34</v>
      </c>
      <c r="B94" s="20" t="s">
        <v>503</v>
      </c>
      <c r="C94" s="24">
        <v>4000</v>
      </c>
      <c r="D94" s="24">
        <v>4000</v>
      </c>
      <c r="E94" s="24">
        <v>4000</v>
      </c>
      <c r="F94" s="24">
        <v>4000</v>
      </c>
      <c r="G94" s="24">
        <v>4000</v>
      </c>
      <c r="H94" s="24">
        <v>4000</v>
      </c>
      <c r="I94" s="24">
        <v>4000</v>
      </c>
      <c r="J94" s="138">
        <v>0</v>
      </c>
      <c r="K94" s="138">
        <v>0</v>
      </c>
      <c r="L94" s="24">
        <v>0</v>
      </c>
      <c r="M94" s="24">
        <v>0</v>
      </c>
      <c r="N94" s="24">
        <v>0</v>
      </c>
      <c r="O94" s="24">
        <v>0</v>
      </c>
      <c r="P94" s="29">
        <f t="shared" si="8"/>
        <v>24000</v>
      </c>
      <c r="Q94" s="28">
        <f t="shared" si="6"/>
        <v>24000</v>
      </c>
      <c r="R94" s="29">
        <f t="shared" si="7"/>
        <v>0</v>
      </c>
    </row>
    <row r="95" spans="1:18" ht="15.75" x14ac:dyDescent="0.25">
      <c r="A95" s="59">
        <v>35</v>
      </c>
      <c r="B95" s="20" t="s">
        <v>362</v>
      </c>
      <c r="C95" s="24">
        <v>4000</v>
      </c>
      <c r="D95" s="24">
        <v>4000</v>
      </c>
      <c r="E95" s="24">
        <v>4000</v>
      </c>
      <c r="F95" s="24">
        <v>4000</v>
      </c>
      <c r="G95" s="24">
        <v>4000</v>
      </c>
      <c r="H95" s="24">
        <v>4000</v>
      </c>
      <c r="I95" s="24">
        <v>4000</v>
      </c>
      <c r="J95" s="138">
        <v>0</v>
      </c>
      <c r="K95" s="138">
        <v>0</v>
      </c>
      <c r="L95" s="24">
        <v>0</v>
      </c>
      <c r="M95" s="24">
        <v>0</v>
      </c>
      <c r="N95" s="24">
        <v>0</v>
      </c>
      <c r="O95" s="24">
        <v>0</v>
      </c>
      <c r="P95" s="29">
        <f t="shared" si="8"/>
        <v>24000</v>
      </c>
      <c r="Q95" s="28">
        <f t="shared" si="6"/>
        <v>24000</v>
      </c>
      <c r="R95" s="29">
        <f t="shared" si="7"/>
        <v>0</v>
      </c>
    </row>
    <row r="96" spans="1:18" ht="15.75" x14ac:dyDescent="0.25">
      <c r="A96" s="19">
        <v>36</v>
      </c>
      <c r="B96" s="20" t="s">
        <v>364</v>
      </c>
      <c r="C96" s="136">
        <v>4000</v>
      </c>
      <c r="D96" s="136">
        <v>4000</v>
      </c>
      <c r="E96" s="136">
        <v>4000</v>
      </c>
      <c r="F96" s="136">
        <v>4000</v>
      </c>
      <c r="G96" s="136">
        <v>4000</v>
      </c>
      <c r="H96" s="136">
        <v>4000</v>
      </c>
      <c r="I96" s="136">
        <v>2000</v>
      </c>
      <c r="J96" s="136">
        <v>4000</v>
      </c>
      <c r="K96" s="138">
        <v>0</v>
      </c>
      <c r="L96" s="24">
        <v>0</v>
      </c>
      <c r="M96" s="24">
        <v>0</v>
      </c>
      <c r="N96" s="24">
        <v>0</v>
      </c>
      <c r="O96" s="24">
        <v>0</v>
      </c>
      <c r="P96" s="29">
        <f t="shared" si="8"/>
        <v>22000</v>
      </c>
      <c r="Q96" s="28">
        <f t="shared" si="6"/>
        <v>26000</v>
      </c>
      <c r="R96" s="29">
        <f t="shared" si="7"/>
        <v>4000</v>
      </c>
    </row>
    <row r="97" spans="1:18" ht="15.75" x14ac:dyDescent="0.25">
      <c r="A97" s="16">
        <v>37</v>
      </c>
      <c r="B97" s="20" t="s">
        <v>365</v>
      </c>
      <c r="C97" s="24">
        <v>2500</v>
      </c>
      <c r="D97" s="24">
        <v>1250</v>
      </c>
      <c r="E97" s="24">
        <v>2500</v>
      </c>
      <c r="F97" s="24">
        <v>2500</v>
      </c>
      <c r="G97" s="24">
        <v>2500</v>
      </c>
      <c r="H97" s="24">
        <v>2500</v>
      </c>
      <c r="I97" s="24">
        <v>2500</v>
      </c>
      <c r="J97" s="138">
        <v>0</v>
      </c>
      <c r="K97" s="138">
        <v>0</v>
      </c>
      <c r="L97" s="24">
        <v>0</v>
      </c>
      <c r="M97" s="24">
        <v>0</v>
      </c>
      <c r="N97" s="24">
        <v>0</v>
      </c>
      <c r="O97" s="24">
        <v>0</v>
      </c>
      <c r="P97" s="29">
        <f t="shared" si="8"/>
        <v>16250</v>
      </c>
      <c r="Q97" s="28">
        <f t="shared" si="6"/>
        <v>13750</v>
      </c>
      <c r="R97" s="29">
        <f t="shared" si="7"/>
        <v>-2500</v>
      </c>
    </row>
    <row r="98" spans="1:18" ht="15.75" x14ac:dyDescent="0.25">
      <c r="A98" s="59">
        <v>38</v>
      </c>
      <c r="B98" s="20" t="s">
        <v>383</v>
      </c>
      <c r="C98" s="136">
        <v>2500</v>
      </c>
      <c r="D98" s="137">
        <v>1000</v>
      </c>
      <c r="E98" s="136">
        <v>2500</v>
      </c>
      <c r="F98" s="136">
        <v>2500</v>
      </c>
      <c r="G98" s="136">
        <v>2500</v>
      </c>
      <c r="H98" s="136">
        <v>2500</v>
      </c>
      <c r="I98" s="136">
        <v>2500</v>
      </c>
      <c r="J98" s="136">
        <v>2500</v>
      </c>
      <c r="K98" s="136">
        <v>2500</v>
      </c>
      <c r="L98" s="24">
        <v>0</v>
      </c>
      <c r="M98" s="24">
        <v>0</v>
      </c>
      <c r="N98" s="24">
        <v>0</v>
      </c>
      <c r="O98" s="24">
        <v>0</v>
      </c>
      <c r="P98" s="29">
        <f t="shared" si="8"/>
        <v>11500</v>
      </c>
      <c r="Q98" s="28">
        <f t="shared" si="6"/>
        <v>18500</v>
      </c>
      <c r="R98" s="29">
        <f t="shared" si="7"/>
        <v>7000</v>
      </c>
    </row>
    <row r="99" spans="1:18" ht="15.75" x14ac:dyDescent="0.25">
      <c r="A99" s="19">
        <v>39</v>
      </c>
      <c r="B99" s="140" t="s">
        <v>688</v>
      </c>
      <c r="C99" s="136">
        <v>2500</v>
      </c>
      <c r="D99" s="213" t="s">
        <v>693</v>
      </c>
      <c r="E99" s="214"/>
      <c r="F99" s="214"/>
      <c r="G99" s="214"/>
      <c r="H99" s="214"/>
      <c r="I99" s="214"/>
      <c r="J99" s="215"/>
      <c r="K99" s="95">
        <v>1079</v>
      </c>
      <c r="L99" s="24">
        <v>0</v>
      </c>
      <c r="M99" s="24">
        <v>0</v>
      </c>
      <c r="N99" s="24">
        <v>0</v>
      </c>
      <c r="O99" s="24">
        <v>0</v>
      </c>
      <c r="P99" s="29">
        <f t="shared" si="8"/>
        <v>28921</v>
      </c>
      <c r="Q99" s="28">
        <f t="shared" si="6"/>
        <v>1079</v>
      </c>
      <c r="R99" s="29">
        <f t="shared" si="7"/>
        <v>-27842</v>
      </c>
    </row>
    <row r="100" spans="1:18" ht="15.75" x14ac:dyDescent="0.25">
      <c r="A100" s="16">
        <v>40</v>
      </c>
      <c r="B100" s="20"/>
      <c r="C100" s="24"/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9">
        <f t="shared" si="8"/>
        <v>0</v>
      </c>
      <c r="Q100" s="28">
        <f t="shared" si="6"/>
        <v>0</v>
      </c>
      <c r="R100" s="29">
        <f t="shared" si="7"/>
        <v>0</v>
      </c>
    </row>
    <row r="101" spans="1:18" ht="15.75" x14ac:dyDescent="0.25">
      <c r="A101" s="59">
        <v>41</v>
      </c>
      <c r="B101" s="20"/>
      <c r="C101" s="24"/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9">
        <f t="shared" si="8"/>
        <v>0</v>
      </c>
      <c r="Q101" s="28">
        <f t="shared" si="6"/>
        <v>0</v>
      </c>
      <c r="R101" s="29">
        <f t="shared" si="7"/>
        <v>0</v>
      </c>
    </row>
    <row r="102" spans="1:18" x14ac:dyDescent="0.25">
      <c r="C102" s="32" t="s">
        <v>60</v>
      </c>
      <c r="D102" s="33">
        <f t="shared" ref="D102:R102" si="9">SUM(D62:D101)</f>
        <v>78000</v>
      </c>
      <c r="E102" s="33">
        <f t="shared" si="9"/>
        <v>119750</v>
      </c>
      <c r="F102" s="33">
        <f t="shared" si="9"/>
        <v>120000</v>
      </c>
      <c r="G102" s="33">
        <f t="shared" si="9"/>
        <v>118500</v>
      </c>
      <c r="H102" s="33">
        <f t="shared" si="9"/>
        <v>116000</v>
      </c>
      <c r="I102" s="33">
        <f t="shared" si="9"/>
        <v>111500</v>
      </c>
      <c r="J102" s="33">
        <f t="shared" si="9"/>
        <v>86000</v>
      </c>
      <c r="K102" s="33">
        <f t="shared" si="9"/>
        <v>46329</v>
      </c>
      <c r="L102" s="33">
        <f t="shared" si="9"/>
        <v>12000</v>
      </c>
      <c r="M102" s="33">
        <f t="shared" si="9"/>
        <v>2500</v>
      </c>
      <c r="N102" s="33">
        <f t="shared" si="9"/>
        <v>2500</v>
      </c>
      <c r="O102" s="33">
        <f t="shared" si="9"/>
        <v>0</v>
      </c>
      <c r="P102" s="33">
        <f t="shared" si="9"/>
        <v>668921</v>
      </c>
      <c r="Q102" s="28">
        <f t="shared" si="9"/>
        <v>813079</v>
      </c>
      <c r="R102" s="30">
        <f t="shared" si="9"/>
        <v>144158</v>
      </c>
    </row>
    <row r="103" spans="1:18" x14ac:dyDescent="0.25">
      <c r="A103" s="50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7"/>
    </row>
    <row r="104" spans="1:18" x14ac:dyDescent="0.25">
      <c r="A104" s="50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6"/>
      <c r="R104" s="37"/>
    </row>
    <row r="107" spans="1:18" x14ac:dyDescent="0.25">
      <c r="A107" s="19" t="s">
        <v>38</v>
      </c>
      <c r="B107" s="38" t="s">
        <v>488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1:18" x14ac:dyDescent="0.25">
      <c r="A108" s="19" t="s">
        <v>39</v>
      </c>
      <c r="B108" s="39" t="s">
        <v>509</v>
      </c>
      <c r="C108" s="41"/>
      <c r="D108" s="41"/>
      <c r="E108" s="41"/>
      <c r="F108" s="41"/>
      <c r="G108" s="41"/>
      <c r="H108" s="41"/>
      <c r="I108" s="41"/>
      <c r="J108" s="41"/>
      <c r="K108" s="42"/>
      <c r="L108" s="42"/>
      <c r="M108" s="42"/>
      <c r="N108" s="42"/>
      <c r="O108" s="42"/>
      <c r="P108" s="42"/>
      <c r="Q108" s="42"/>
      <c r="R108" s="42"/>
    </row>
    <row r="109" spans="1:18" ht="23.25" x14ac:dyDescent="0.35">
      <c r="A109" s="209" t="s">
        <v>55</v>
      </c>
      <c r="B109" s="209"/>
      <c r="C109" s="209"/>
      <c r="D109" s="208" t="s">
        <v>56</v>
      </c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5" t="s">
        <v>59</v>
      </c>
      <c r="Q109" s="205"/>
      <c r="R109" s="205"/>
    </row>
    <row r="110" spans="1:18" ht="23.25" x14ac:dyDescent="0.3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</row>
    <row r="111" spans="1:18" ht="15.75" x14ac:dyDescent="0.25">
      <c r="A111" s="15" t="s">
        <v>7</v>
      </c>
      <c r="B111" s="15" t="s">
        <v>0</v>
      </c>
      <c r="C111" s="15" t="s">
        <v>6</v>
      </c>
      <c r="D111" s="23">
        <v>42979</v>
      </c>
      <c r="E111" s="23">
        <v>43009</v>
      </c>
      <c r="F111" s="23">
        <v>43040</v>
      </c>
      <c r="G111" s="23">
        <v>43070</v>
      </c>
      <c r="H111" s="23">
        <v>43101</v>
      </c>
      <c r="I111" s="23">
        <v>43132</v>
      </c>
      <c r="J111" s="23">
        <v>43160</v>
      </c>
      <c r="K111" s="23">
        <v>43191</v>
      </c>
      <c r="L111" s="23">
        <v>43221</v>
      </c>
      <c r="M111" s="23">
        <v>43252</v>
      </c>
      <c r="N111" s="23">
        <v>43282</v>
      </c>
      <c r="O111" s="23">
        <v>43313</v>
      </c>
      <c r="P111" s="25" t="s">
        <v>57</v>
      </c>
      <c r="Q111" s="26" t="s">
        <v>56</v>
      </c>
      <c r="R111" s="27" t="s">
        <v>58</v>
      </c>
    </row>
    <row r="112" spans="1:18" ht="15.75" x14ac:dyDescent="0.25">
      <c r="A112" s="19">
        <v>1</v>
      </c>
      <c r="B112" s="20" t="s">
        <v>227</v>
      </c>
      <c r="C112" s="136">
        <v>4500</v>
      </c>
      <c r="D112" s="136">
        <v>4500</v>
      </c>
      <c r="E112" s="136">
        <v>4500</v>
      </c>
      <c r="F112" s="24">
        <v>1250</v>
      </c>
      <c r="G112" s="24">
        <v>4000</v>
      </c>
      <c r="H112" s="24">
        <v>4000</v>
      </c>
      <c r="I112" s="24">
        <v>4000</v>
      </c>
      <c r="J112" s="138">
        <v>0</v>
      </c>
      <c r="K112" s="138">
        <v>0</v>
      </c>
      <c r="L112" s="24">
        <v>0</v>
      </c>
      <c r="M112" s="24">
        <v>0</v>
      </c>
      <c r="N112" s="24">
        <v>0</v>
      </c>
      <c r="O112" s="24">
        <v>0</v>
      </c>
      <c r="P112" s="29">
        <f t="shared" ref="P112:P147" si="10">C112*12</f>
        <v>54000</v>
      </c>
      <c r="Q112" s="28">
        <f t="shared" ref="Q112:Q147" si="11">SUM(D112:O112)</f>
        <v>22250</v>
      </c>
      <c r="R112" s="29">
        <f t="shared" ref="R112:R147" si="12">Q112-P112</f>
        <v>-31750</v>
      </c>
    </row>
    <row r="113" spans="1:18" ht="15.75" x14ac:dyDescent="0.25">
      <c r="A113" s="19">
        <v>2</v>
      </c>
      <c r="B113" s="20" t="s">
        <v>184</v>
      </c>
      <c r="C113" s="24">
        <v>3000</v>
      </c>
      <c r="D113" s="24">
        <v>3000</v>
      </c>
      <c r="E113" s="24">
        <v>2500</v>
      </c>
      <c r="F113" s="24">
        <v>3000</v>
      </c>
      <c r="G113" s="24">
        <v>3000</v>
      </c>
      <c r="H113" s="24">
        <v>3000</v>
      </c>
      <c r="I113" s="24">
        <v>3000</v>
      </c>
      <c r="J113" s="24">
        <v>3000</v>
      </c>
      <c r="K113" s="24">
        <v>3000</v>
      </c>
      <c r="L113" s="24">
        <v>0</v>
      </c>
      <c r="M113" s="24">
        <v>0</v>
      </c>
      <c r="N113" s="24">
        <v>0</v>
      </c>
      <c r="O113" s="24">
        <v>0</v>
      </c>
      <c r="P113" s="29">
        <f t="shared" si="10"/>
        <v>36000</v>
      </c>
      <c r="Q113" s="28">
        <f t="shared" si="11"/>
        <v>23500</v>
      </c>
      <c r="R113" s="29">
        <f t="shared" si="12"/>
        <v>-12500</v>
      </c>
    </row>
    <row r="114" spans="1:18" ht="15.75" x14ac:dyDescent="0.25">
      <c r="A114" s="19">
        <v>3</v>
      </c>
      <c r="B114" s="55" t="s">
        <v>221</v>
      </c>
      <c r="C114" s="24">
        <v>2500</v>
      </c>
      <c r="D114" s="210" t="s">
        <v>560</v>
      </c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2"/>
      <c r="P114" s="29">
        <f t="shared" si="10"/>
        <v>30000</v>
      </c>
      <c r="Q114" s="28">
        <f t="shared" si="11"/>
        <v>0</v>
      </c>
      <c r="R114" s="29">
        <f t="shared" si="12"/>
        <v>-30000</v>
      </c>
    </row>
    <row r="115" spans="1:18" ht="15.75" x14ac:dyDescent="0.25">
      <c r="A115" s="19">
        <v>4</v>
      </c>
      <c r="B115" s="20" t="s">
        <v>250</v>
      </c>
      <c r="C115" s="24">
        <v>4000</v>
      </c>
      <c r="D115" s="24">
        <v>4000</v>
      </c>
      <c r="E115" s="24">
        <v>4000</v>
      </c>
      <c r="F115" s="24">
        <v>4000</v>
      </c>
      <c r="G115" s="24">
        <v>4000</v>
      </c>
      <c r="H115" s="24">
        <v>4000</v>
      </c>
      <c r="I115" s="24">
        <v>4000</v>
      </c>
      <c r="J115" s="24">
        <v>4000</v>
      </c>
      <c r="K115" s="138">
        <v>0</v>
      </c>
      <c r="L115" s="138">
        <v>0</v>
      </c>
      <c r="M115" s="24">
        <v>0</v>
      </c>
      <c r="N115" s="24">
        <v>0</v>
      </c>
      <c r="O115" s="24">
        <v>0</v>
      </c>
      <c r="P115" s="29">
        <f t="shared" si="10"/>
        <v>48000</v>
      </c>
      <c r="Q115" s="28">
        <f t="shared" si="11"/>
        <v>28000</v>
      </c>
      <c r="R115" s="29">
        <f t="shared" si="12"/>
        <v>-20000</v>
      </c>
    </row>
    <row r="116" spans="1:18" ht="15.75" x14ac:dyDescent="0.25">
      <c r="A116" s="19">
        <v>5</v>
      </c>
      <c r="B116" s="55" t="s">
        <v>531</v>
      </c>
      <c r="C116" s="24">
        <v>4000</v>
      </c>
      <c r="D116" s="24">
        <v>0</v>
      </c>
      <c r="E116" s="24">
        <v>0</v>
      </c>
      <c r="F116" s="24">
        <v>4000</v>
      </c>
      <c r="G116" s="24">
        <v>4000</v>
      </c>
      <c r="H116" s="53">
        <v>0</v>
      </c>
      <c r="I116" s="53">
        <v>0</v>
      </c>
      <c r="J116" s="53">
        <v>0</v>
      </c>
      <c r="K116" s="53">
        <v>0</v>
      </c>
      <c r="L116" s="24">
        <v>0</v>
      </c>
      <c r="M116" s="24">
        <v>0</v>
      </c>
      <c r="N116" s="24">
        <v>0</v>
      </c>
      <c r="O116" s="24">
        <v>0</v>
      </c>
      <c r="P116" s="29">
        <f t="shared" si="10"/>
        <v>48000</v>
      </c>
      <c r="Q116" s="28">
        <f t="shared" si="11"/>
        <v>8000</v>
      </c>
      <c r="R116" s="29">
        <f t="shared" si="12"/>
        <v>-40000</v>
      </c>
    </row>
    <row r="117" spans="1:18" ht="15.75" x14ac:dyDescent="0.25">
      <c r="A117" s="19">
        <v>6</v>
      </c>
      <c r="B117" s="140" t="s">
        <v>211</v>
      </c>
      <c r="C117" s="136">
        <v>4500</v>
      </c>
      <c r="D117" s="136">
        <v>2250</v>
      </c>
      <c r="E117" s="136">
        <v>4000</v>
      </c>
      <c r="F117" s="136">
        <v>4000</v>
      </c>
      <c r="G117" s="136">
        <v>4000</v>
      </c>
      <c r="H117" s="136">
        <v>4000</v>
      </c>
      <c r="I117" s="95">
        <v>4000</v>
      </c>
      <c r="J117" s="136">
        <v>4000</v>
      </c>
      <c r="K117" s="138">
        <v>0</v>
      </c>
      <c r="L117" s="24">
        <v>0</v>
      </c>
      <c r="M117" s="24">
        <v>0</v>
      </c>
      <c r="N117" s="24">
        <v>0</v>
      </c>
      <c r="O117" s="24">
        <v>0</v>
      </c>
      <c r="P117" s="29">
        <f t="shared" si="10"/>
        <v>54000</v>
      </c>
      <c r="Q117" s="28">
        <f t="shared" si="11"/>
        <v>26250</v>
      </c>
      <c r="R117" s="29">
        <f t="shared" si="12"/>
        <v>-27750</v>
      </c>
    </row>
    <row r="118" spans="1:18" ht="15.75" x14ac:dyDescent="0.25">
      <c r="A118" s="19">
        <v>7</v>
      </c>
      <c r="B118" s="20" t="s">
        <v>479</v>
      </c>
      <c r="C118" s="24">
        <v>4000</v>
      </c>
      <c r="D118" s="24">
        <v>1600</v>
      </c>
      <c r="E118" s="24">
        <v>4000</v>
      </c>
      <c r="F118" s="24">
        <v>4000</v>
      </c>
      <c r="G118" s="24">
        <v>4000</v>
      </c>
      <c r="H118" s="24">
        <v>4000</v>
      </c>
      <c r="I118" s="24">
        <v>4000</v>
      </c>
      <c r="J118" s="24">
        <v>4000</v>
      </c>
      <c r="K118" s="24">
        <v>4000</v>
      </c>
      <c r="L118" s="24">
        <v>0</v>
      </c>
      <c r="M118" s="24">
        <v>0</v>
      </c>
      <c r="N118" s="24">
        <v>0</v>
      </c>
      <c r="O118" s="24">
        <v>0</v>
      </c>
      <c r="P118" s="29">
        <f t="shared" si="10"/>
        <v>48000</v>
      </c>
      <c r="Q118" s="28">
        <f t="shared" si="11"/>
        <v>29600</v>
      </c>
      <c r="R118" s="29">
        <f t="shared" si="12"/>
        <v>-18400</v>
      </c>
    </row>
    <row r="119" spans="1:18" ht="15.75" x14ac:dyDescent="0.25">
      <c r="A119" s="19">
        <v>8</v>
      </c>
      <c r="B119" s="60" t="s">
        <v>205</v>
      </c>
      <c r="C119" s="61">
        <v>3000</v>
      </c>
      <c r="D119" s="61">
        <v>1700</v>
      </c>
      <c r="E119" s="61">
        <v>3000</v>
      </c>
      <c r="F119" s="61">
        <v>3000</v>
      </c>
      <c r="G119" s="61">
        <v>3000</v>
      </c>
      <c r="H119" s="61">
        <v>3000</v>
      </c>
      <c r="I119" s="61">
        <v>3000</v>
      </c>
      <c r="J119" s="61">
        <v>3000</v>
      </c>
      <c r="K119" s="141">
        <v>0</v>
      </c>
      <c r="L119" s="61">
        <v>0</v>
      </c>
      <c r="M119" s="61">
        <v>0</v>
      </c>
      <c r="N119" s="61">
        <v>0</v>
      </c>
      <c r="O119" s="61">
        <v>0</v>
      </c>
      <c r="P119" s="62">
        <f t="shared" si="10"/>
        <v>36000</v>
      </c>
      <c r="Q119" s="63">
        <f t="shared" si="11"/>
        <v>19700</v>
      </c>
      <c r="R119" s="62">
        <f t="shared" si="12"/>
        <v>-16300</v>
      </c>
    </row>
    <row r="120" spans="1:18" s="64" customFormat="1" ht="15.75" x14ac:dyDescent="0.25">
      <c r="A120" s="19">
        <v>9</v>
      </c>
      <c r="B120" s="144" t="s">
        <v>263</v>
      </c>
      <c r="C120" s="95">
        <v>3500</v>
      </c>
      <c r="D120" s="95">
        <v>3500</v>
      </c>
      <c r="E120" s="95">
        <v>3500</v>
      </c>
      <c r="F120" s="95">
        <v>3500</v>
      </c>
      <c r="G120" s="95">
        <v>3500</v>
      </c>
      <c r="H120" s="95">
        <v>3000</v>
      </c>
      <c r="I120" s="95">
        <v>3000</v>
      </c>
      <c r="J120" s="95">
        <v>3000</v>
      </c>
      <c r="K120" s="138">
        <v>0</v>
      </c>
      <c r="L120" s="24">
        <v>0</v>
      </c>
      <c r="M120" s="24">
        <v>0</v>
      </c>
      <c r="N120" s="24">
        <v>0</v>
      </c>
      <c r="O120" s="24">
        <v>0</v>
      </c>
      <c r="P120" s="29">
        <f t="shared" si="10"/>
        <v>42000</v>
      </c>
      <c r="Q120" s="28">
        <f t="shared" si="11"/>
        <v>23000</v>
      </c>
      <c r="R120" s="29">
        <f t="shared" si="12"/>
        <v>-19000</v>
      </c>
    </row>
    <row r="121" spans="1:18" ht="15.75" x14ac:dyDescent="0.25">
      <c r="A121" s="19">
        <v>10</v>
      </c>
      <c r="B121" s="55" t="s">
        <v>275</v>
      </c>
      <c r="C121" s="61">
        <v>4000</v>
      </c>
      <c r="D121" s="61">
        <v>4000</v>
      </c>
      <c r="E121" s="61">
        <v>4000</v>
      </c>
      <c r="F121" s="61">
        <v>4000</v>
      </c>
      <c r="G121" s="61">
        <v>4000</v>
      </c>
      <c r="H121" s="210" t="s">
        <v>675</v>
      </c>
      <c r="I121" s="211"/>
      <c r="J121" s="211"/>
      <c r="K121" s="211"/>
      <c r="L121" s="211"/>
      <c r="M121" s="211"/>
      <c r="N121" s="211"/>
      <c r="O121" s="212"/>
      <c r="P121" s="62">
        <f t="shared" si="10"/>
        <v>48000</v>
      </c>
      <c r="Q121" s="63">
        <f t="shared" si="11"/>
        <v>16000</v>
      </c>
      <c r="R121" s="62">
        <f t="shared" si="12"/>
        <v>-32000</v>
      </c>
    </row>
    <row r="122" spans="1:18" ht="15.75" x14ac:dyDescent="0.25">
      <c r="A122" s="19">
        <v>11</v>
      </c>
      <c r="B122" s="20" t="s">
        <v>197</v>
      </c>
      <c r="C122" s="24">
        <v>4000</v>
      </c>
      <c r="D122" s="24">
        <v>4000</v>
      </c>
      <c r="E122" s="24">
        <v>4000</v>
      </c>
      <c r="F122" s="24">
        <v>4000</v>
      </c>
      <c r="G122" s="24">
        <v>4000</v>
      </c>
      <c r="H122" s="136">
        <v>4000</v>
      </c>
      <c r="I122" s="138">
        <v>0</v>
      </c>
      <c r="J122" s="138">
        <v>0</v>
      </c>
      <c r="K122" s="138">
        <v>0</v>
      </c>
      <c r="L122" s="24">
        <v>0</v>
      </c>
      <c r="M122" s="24">
        <v>0</v>
      </c>
      <c r="N122" s="24">
        <v>0</v>
      </c>
      <c r="O122" s="24">
        <v>0</v>
      </c>
      <c r="P122" s="29">
        <f t="shared" si="10"/>
        <v>48000</v>
      </c>
      <c r="Q122" s="28">
        <f t="shared" si="11"/>
        <v>20000</v>
      </c>
      <c r="R122" s="29">
        <f t="shared" si="12"/>
        <v>-28000</v>
      </c>
    </row>
    <row r="123" spans="1:18" ht="15.75" x14ac:dyDescent="0.25">
      <c r="A123" s="19">
        <v>12</v>
      </c>
      <c r="B123" s="140" t="s">
        <v>518</v>
      </c>
      <c r="C123" s="136">
        <v>2500</v>
      </c>
      <c r="D123" s="24">
        <v>0</v>
      </c>
      <c r="E123" s="24">
        <v>0</v>
      </c>
      <c r="F123" s="136">
        <v>2500</v>
      </c>
      <c r="G123" s="136">
        <v>2500</v>
      </c>
      <c r="H123" s="136">
        <v>2500</v>
      </c>
      <c r="I123" s="136">
        <v>2500</v>
      </c>
      <c r="J123" s="136">
        <v>2500</v>
      </c>
      <c r="K123" s="136">
        <v>2500</v>
      </c>
      <c r="L123" s="24">
        <v>0</v>
      </c>
      <c r="M123" s="24">
        <v>0</v>
      </c>
      <c r="N123" s="24">
        <v>0</v>
      </c>
      <c r="O123" s="24">
        <v>0</v>
      </c>
      <c r="P123" s="29">
        <f t="shared" si="10"/>
        <v>30000</v>
      </c>
      <c r="Q123" s="28">
        <f t="shared" si="11"/>
        <v>15000</v>
      </c>
      <c r="R123" s="29">
        <f t="shared" si="12"/>
        <v>-15000</v>
      </c>
    </row>
    <row r="124" spans="1:18" ht="15.75" x14ac:dyDescent="0.25">
      <c r="A124" s="19">
        <v>13</v>
      </c>
      <c r="B124" s="17" t="s">
        <v>174</v>
      </c>
      <c r="C124" s="24">
        <v>3000</v>
      </c>
      <c r="D124" s="24">
        <v>3000</v>
      </c>
      <c r="E124" s="24">
        <v>3000</v>
      </c>
      <c r="F124" s="24">
        <v>3000</v>
      </c>
      <c r="G124" s="24">
        <v>3000</v>
      </c>
      <c r="H124" s="24">
        <v>3000</v>
      </c>
      <c r="I124" s="24">
        <v>3000</v>
      </c>
      <c r="J124" s="24">
        <v>3000</v>
      </c>
      <c r="K124" s="24">
        <v>3000</v>
      </c>
      <c r="L124" s="24">
        <v>0</v>
      </c>
      <c r="M124" s="24">
        <v>0</v>
      </c>
      <c r="N124" s="24">
        <v>0</v>
      </c>
      <c r="O124" s="24">
        <v>0</v>
      </c>
      <c r="P124" s="29">
        <f t="shared" si="10"/>
        <v>36000</v>
      </c>
      <c r="Q124" s="28">
        <f t="shared" si="11"/>
        <v>24000</v>
      </c>
      <c r="R124" s="29">
        <f t="shared" si="12"/>
        <v>-12000</v>
      </c>
    </row>
    <row r="125" spans="1:18" ht="15.75" x14ac:dyDescent="0.25">
      <c r="A125" s="19">
        <v>14</v>
      </c>
      <c r="B125" s="20" t="s">
        <v>215</v>
      </c>
      <c r="C125" s="24">
        <v>2500</v>
      </c>
      <c r="D125" s="24">
        <v>2500</v>
      </c>
      <c r="E125" s="24">
        <v>2500</v>
      </c>
      <c r="F125" s="24">
        <v>2500</v>
      </c>
      <c r="G125" s="24">
        <v>2500</v>
      </c>
      <c r="H125" s="24">
        <v>2500</v>
      </c>
      <c r="I125" s="24">
        <v>2500</v>
      </c>
      <c r="J125" s="24">
        <v>2500</v>
      </c>
      <c r="K125" s="136">
        <v>2500</v>
      </c>
      <c r="L125" s="24">
        <v>0</v>
      </c>
      <c r="M125" s="24">
        <v>0</v>
      </c>
      <c r="N125" s="24">
        <v>0</v>
      </c>
      <c r="O125" s="24">
        <v>0</v>
      </c>
      <c r="P125" s="29">
        <f t="shared" si="10"/>
        <v>30000</v>
      </c>
      <c r="Q125" s="28">
        <f t="shared" si="11"/>
        <v>20000</v>
      </c>
      <c r="R125" s="29">
        <f t="shared" si="12"/>
        <v>-10000</v>
      </c>
    </row>
    <row r="126" spans="1:18" ht="15.75" x14ac:dyDescent="0.25">
      <c r="A126" s="83">
        <v>15</v>
      </c>
      <c r="B126" s="60" t="s">
        <v>243</v>
      </c>
      <c r="C126" s="24">
        <v>2500</v>
      </c>
      <c r="D126" s="24">
        <v>2500</v>
      </c>
      <c r="E126" s="24">
        <v>2500</v>
      </c>
      <c r="F126" s="24">
        <v>2500</v>
      </c>
      <c r="G126" s="24">
        <v>2500</v>
      </c>
      <c r="H126" s="24">
        <v>2500</v>
      </c>
      <c r="I126" s="61">
        <v>2500</v>
      </c>
      <c r="J126" s="61">
        <v>2500</v>
      </c>
      <c r="K126" s="141">
        <v>0</v>
      </c>
      <c r="L126" s="61">
        <v>0</v>
      </c>
      <c r="M126" s="61">
        <v>0</v>
      </c>
      <c r="N126" s="61">
        <v>0</v>
      </c>
      <c r="O126" s="61">
        <v>0</v>
      </c>
      <c r="P126" s="62">
        <f t="shared" si="10"/>
        <v>30000</v>
      </c>
      <c r="Q126" s="63">
        <f t="shared" si="11"/>
        <v>17500</v>
      </c>
      <c r="R126" s="62">
        <f t="shared" si="12"/>
        <v>-12500</v>
      </c>
    </row>
    <row r="127" spans="1:18" ht="15.75" x14ac:dyDescent="0.25">
      <c r="A127" s="19">
        <v>16</v>
      </c>
      <c r="B127" s="20" t="s">
        <v>247</v>
      </c>
      <c r="C127" s="24">
        <v>2500</v>
      </c>
      <c r="D127" s="24">
        <v>2500</v>
      </c>
      <c r="E127" s="24">
        <v>2500</v>
      </c>
      <c r="F127" s="24">
        <v>2500</v>
      </c>
      <c r="G127" s="24">
        <v>2500</v>
      </c>
      <c r="H127" s="24">
        <v>2500</v>
      </c>
      <c r="I127" s="24">
        <v>2500</v>
      </c>
      <c r="J127" s="24">
        <v>2500</v>
      </c>
      <c r="K127" s="24">
        <v>2500</v>
      </c>
      <c r="L127" s="24">
        <v>0</v>
      </c>
      <c r="M127" s="24">
        <v>0</v>
      </c>
      <c r="N127" s="24">
        <v>0</v>
      </c>
      <c r="O127" s="24">
        <v>0</v>
      </c>
      <c r="P127" s="29">
        <f t="shared" si="10"/>
        <v>30000</v>
      </c>
      <c r="Q127" s="28">
        <f t="shared" si="11"/>
        <v>20000</v>
      </c>
      <c r="R127" s="29">
        <f t="shared" si="12"/>
        <v>-10000</v>
      </c>
    </row>
    <row r="128" spans="1:18" ht="15.75" x14ac:dyDescent="0.25">
      <c r="A128" s="59">
        <v>17</v>
      </c>
      <c r="B128" s="60" t="s">
        <v>256</v>
      </c>
      <c r="C128" s="61">
        <v>4000</v>
      </c>
      <c r="D128" s="61">
        <v>4000</v>
      </c>
      <c r="E128" s="61">
        <v>4000</v>
      </c>
      <c r="F128" s="61">
        <v>4000</v>
      </c>
      <c r="G128" s="61">
        <v>4000</v>
      </c>
      <c r="H128" s="61">
        <v>4000</v>
      </c>
      <c r="I128" s="24">
        <v>4000</v>
      </c>
      <c r="J128" s="24">
        <v>4000</v>
      </c>
      <c r="K128" s="24">
        <v>4000</v>
      </c>
      <c r="L128" s="24">
        <v>0</v>
      </c>
      <c r="M128" s="24">
        <v>0</v>
      </c>
      <c r="N128" s="24">
        <v>0</v>
      </c>
      <c r="O128" s="24">
        <v>0</v>
      </c>
      <c r="P128" s="29">
        <f t="shared" si="10"/>
        <v>48000</v>
      </c>
      <c r="Q128" s="28">
        <f t="shared" si="11"/>
        <v>32000</v>
      </c>
      <c r="R128" s="29">
        <f t="shared" si="12"/>
        <v>-16000</v>
      </c>
    </row>
    <row r="129" spans="1:18" ht="15.75" x14ac:dyDescent="0.25">
      <c r="A129" s="19">
        <v>18</v>
      </c>
      <c r="B129" s="20" t="s">
        <v>224</v>
      </c>
      <c r="C129" s="24">
        <v>4000</v>
      </c>
      <c r="D129" s="24">
        <v>4000</v>
      </c>
      <c r="E129" s="24">
        <v>4000</v>
      </c>
      <c r="F129" s="24">
        <v>4000</v>
      </c>
      <c r="G129" s="24">
        <v>4000</v>
      </c>
      <c r="H129" s="24">
        <v>4000</v>
      </c>
      <c r="I129" s="24">
        <v>4000</v>
      </c>
      <c r="J129" s="24">
        <v>4000</v>
      </c>
      <c r="K129" s="138">
        <v>0</v>
      </c>
      <c r="L129" s="24">
        <v>0</v>
      </c>
      <c r="M129" s="24">
        <v>0</v>
      </c>
      <c r="N129" s="24">
        <v>0</v>
      </c>
      <c r="O129" s="24">
        <v>0</v>
      </c>
      <c r="P129" s="29">
        <f t="shared" si="10"/>
        <v>48000</v>
      </c>
      <c r="Q129" s="28">
        <f t="shared" si="11"/>
        <v>28000</v>
      </c>
      <c r="R129" s="29">
        <f t="shared" si="12"/>
        <v>-20000</v>
      </c>
    </row>
    <row r="130" spans="1:18" ht="15.75" x14ac:dyDescent="0.25">
      <c r="A130" s="19">
        <v>19</v>
      </c>
      <c r="B130" s="20" t="s">
        <v>283</v>
      </c>
      <c r="C130" s="24">
        <v>4000</v>
      </c>
      <c r="D130" s="24">
        <v>4000</v>
      </c>
      <c r="E130" s="24">
        <v>4000</v>
      </c>
      <c r="F130" s="24">
        <v>4000</v>
      </c>
      <c r="G130" s="24">
        <v>4000</v>
      </c>
      <c r="H130" s="24">
        <v>4000</v>
      </c>
      <c r="I130" s="24">
        <v>4000</v>
      </c>
      <c r="J130" s="138">
        <v>0</v>
      </c>
      <c r="K130" s="138">
        <v>0</v>
      </c>
      <c r="L130" s="24">
        <v>0</v>
      </c>
      <c r="M130" s="24">
        <v>0</v>
      </c>
      <c r="N130" s="24">
        <v>0</v>
      </c>
      <c r="O130" s="24">
        <v>0</v>
      </c>
      <c r="P130" s="29">
        <f t="shared" si="10"/>
        <v>48000</v>
      </c>
      <c r="Q130" s="28">
        <f t="shared" si="11"/>
        <v>24000</v>
      </c>
      <c r="R130" s="29">
        <f t="shared" si="12"/>
        <v>-24000</v>
      </c>
    </row>
    <row r="131" spans="1:18" s="64" customFormat="1" ht="15.75" x14ac:dyDescent="0.25">
      <c r="A131" s="19">
        <v>20</v>
      </c>
      <c r="B131" s="20" t="s">
        <v>177</v>
      </c>
      <c r="C131" s="24">
        <v>2500</v>
      </c>
      <c r="D131" s="24">
        <v>0</v>
      </c>
      <c r="E131" s="24">
        <v>2500</v>
      </c>
      <c r="F131" s="24">
        <v>2500</v>
      </c>
      <c r="G131" s="24">
        <v>2500</v>
      </c>
      <c r="H131" s="24">
        <v>2500</v>
      </c>
      <c r="I131" s="138">
        <v>0</v>
      </c>
      <c r="J131" s="138">
        <v>0</v>
      </c>
      <c r="K131" s="138">
        <v>0</v>
      </c>
      <c r="L131" s="24">
        <v>0</v>
      </c>
      <c r="M131" s="24">
        <v>0</v>
      </c>
      <c r="N131" s="24">
        <v>0</v>
      </c>
      <c r="O131" s="24">
        <v>0</v>
      </c>
      <c r="P131" s="29">
        <f t="shared" si="10"/>
        <v>30000</v>
      </c>
      <c r="Q131" s="28">
        <f t="shared" si="11"/>
        <v>10000</v>
      </c>
      <c r="R131" s="29">
        <f t="shared" si="12"/>
        <v>-20000</v>
      </c>
    </row>
    <row r="132" spans="1:18" ht="15.75" x14ac:dyDescent="0.25">
      <c r="A132" s="19">
        <v>21</v>
      </c>
      <c r="B132" s="20" t="s">
        <v>235</v>
      </c>
      <c r="C132" s="24">
        <v>4000</v>
      </c>
      <c r="D132" s="24">
        <v>4000</v>
      </c>
      <c r="E132" s="24">
        <v>4000</v>
      </c>
      <c r="F132" s="24">
        <v>4000</v>
      </c>
      <c r="G132" s="24">
        <v>4000</v>
      </c>
      <c r="H132" s="24">
        <v>4000</v>
      </c>
      <c r="I132" s="24">
        <v>4000</v>
      </c>
      <c r="J132" s="24">
        <v>4000</v>
      </c>
      <c r="K132" s="24">
        <v>4000</v>
      </c>
      <c r="L132" s="24">
        <v>0</v>
      </c>
      <c r="M132" s="24">
        <v>0</v>
      </c>
      <c r="N132" s="24">
        <v>0</v>
      </c>
      <c r="O132" s="24">
        <v>0</v>
      </c>
      <c r="P132" s="29">
        <f t="shared" si="10"/>
        <v>48000</v>
      </c>
      <c r="Q132" s="28">
        <f t="shared" si="11"/>
        <v>32000</v>
      </c>
      <c r="R132" s="29">
        <f t="shared" si="12"/>
        <v>-16000</v>
      </c>
    </row>
    <row r="133" spans="1:18" s="69" customFormat="1" ht="15.75" x14ac:dyDescent="0.25">
      <c r="A133" s="166">
        <v>22</v>
      </c>
      <c r="B133" s="167" t="s">
        <v>152</v>
      </c>
      <c r="C133" s="24">
        <v>3000</v>
      </c>
      <c r="D133" s="24">
        <v>3000</v>
      </c>
      <c r="E133" s="24">
        <v>3000</v>
      </c>
      <c r="F133" s="24">
        <v>3000</v>
      </c>
      <c r="G133" s="24">
        <v>3000</v>
      </c>
      <c r="H133" s="24">
        <v>1500</v>
      </c>
      <c r="I133" s="24">
        <v>1500</v>
      </c>
      <c r="J133" s="24">
        <v>3000</v>
      </c>
      <c r="K133" s="138">
        <v>0</v>
      </c>
      <c r="L133" s="24">
        <v>0</v>
      </c>
      <c r="M133" s="24">
        <v>0</v>
      </c>
      <c r="N133" s="24">
        <v>0</v>
      </c>
      <c r="O133" s="24">
        <v>0</v>
      </c>
      <c r="P133" s="165">
        <f t="shared" si="10"/>
        <v>36000</v>
      </c>
      <c r="Q133" s="164">
        <f t="shared" si="11"/>
        <v>18000</v>
      </c>
      <c r="R133" s="165">
        <f t="shared" si="12"/>
        <v>-18000</v>
      </c>
    </row>
    <row r="134" spans="1:18" ht="15.75" x14ac:dyDescent="0.25">
      <c r="A134" s="19">
        <v>23</v>
      </c>
      <c r="B134" s="140" t="s">
        <v>239</v>
      </c>
      <c r="C134" s="136">
        <v>2500</v>
      </c>
      <c r="D134" s="136">
        <v>2500</v>
      </c>
      <c r="E134" s="136">
        <v>2500</v>
      </c>
      <c r="F134" s="136">
        <v>2500</v>
      </c>
      <c r="G134" s="136">
        <v>2500</v>
      </c>
      <c r="H134" s="136">
        <v>2500</v>
      </c>
      <c r="I134" s="136">
        <v>2500</v>
      </c>
      <c r="J134" s="136">
        <v>2500</v>
      </c>
      <c r="K134" s="136">
        <v>2500</v>
      </c>
      <c r="L134" s="24">
        <v>0</v>
      </c>
      <c r="M134" s="24">
        <v>0</v>
      </c>
      <c r="N134" s="24">
        <v>0</v>
      </c>
      <c r="O134" s="24">
        <v>0</v>
      </c>
      <c r="P134" s="29">
        <f t="shared" si="10"/>
        <v>30000</v>
      </c>
      <c r="Q134" s="28">
        <f t="shared" si="11"/>
        <v>20000</v>
      </c>
      <c r="R134" s="29">
        <f t="shared" si="12"/>
        <v>-10000</v>
      </c>
    </row>
    <row r="135" spans="1:18" s="64" customFormat="1" ht="15.75" x14ac:dyDescent="0.25">
      <c r="A135" s="19">
        <v>25</v>
      </c>
      <c r="B135" s="20" t="s">
        <v>181</v>
      </c>
      <c r="C135" s="24">
        <v>3000</v>
      </c>
      <c r="D135" s="24">
        <v>3000</v>
      </c>
      <c r="E135" s="24">
        <v>3000</v>
      </c>
      <c r="F135" s="24">
        <v>3000</v>
      </c>
      <c r="G135" s="24">
        <v>3000</v>
      </c>
      <c r="H135" s="24">
        <v>3000</v>
      </c>
      <c r="I135" s="24">
        <v>3000</v>
      </c>
      <c r="J135" s="24">
        <v>2000</v>
      </c>
      <c r="K135" s="138">
        <v>0</v>
      </c>
      <c r="L135" s="24">
        <v>0</v>
      </c>
      <c r="M135" s="24">
        <v>0</v>
      </c>
      <c r="N135" s="24">
        <v>0</v>
      </c>
      <c r="O135" s="24">
        <v>0</v>
      </c>
      <c r="P135" s="29">
        <f t="shared" si="10"/>
        <v>36000</v>
      </c>
      <c r="Q135" s="28">
        <f t="shared" si="11"/>
        <v>20000</v>
      </c>
      <c r="R135" s="29">
        <f t="shared" si="12"/>
        <v>-16000</v>
      </c>
    </row>
    <row r="136" spans="1:18" ht="15.75" x14ac:dyDescent="0.25">
      <c r="A136" s="19">
        <v>26</v>
      </c>
      <c r="B136" s="145" t="s">
        <v>259</v>
      </c>
      <c r="C136" s="89">
        <v>4000</v>
      </c>
      <c r="D136" s="89">
        <v>2500</v>
      </c>
      <c r="E136" s="89">
        <v>2500</v>
      </c>
      <c r="F136" s="89">
        <v>4000</v>
      </c>
      <c r="G136" s="89">
        <v>4000</v>
      </c>
      <c r="H136" s="89">
        <v>4000</v>
      </c>
      <c r="I136" s="89">
        <v>4000</v>
      </c>
      <c r="J136" s="89">
        <v>4000</v>
      </c>
      <c r="K136" s="89">
        <v>4000</v>
      </c>
      <c r="L136" s="61">
        <v>0</v>
      </c>
      <c r="M136" s="61">
        <v>0</v>
      </c>
      <c r="N136" s="61">
        <v>0</v>
      </c>
      <c r="O136" s="61">
        <v>0</v>
      </c>
      <c r="P136" s="62">
        <f t="shared" si="10"/>
        <v>48000</v>
      </c>
      <c r="Q136" s="63">
        <f t="shared" si="11"/>
        <v>29000</v>
      </c>
      <c r="R136" s="62">
        <f t="shared" si="12"/>
        <v>-19000</v>
      </c>
    </row>
    <row r="137" spans="1:18" ht="15.75" x14ac:dyDescent="0.25">
      <c r="A137" s="19">
        <v>27</v>
      </c>
      <c r="B137" s="20" t="s">
        <v>202</v>
      </c>
      <c r="C137" s="24">
        <v>2500</v>
      </c>
      <c r="D137" s="24">
        <v>1334</v>
      </c>
      <c r="E137" s="24">
        <v>2500</v>
      </c>
      <c r="F137" s="24">
        <v>2500</v>
      </c>
      <c r="G137" s="24">
        <v>2500</v>
      </c>
      <c r="H137" s="24">
        <v>2500</v>
      </c>
      <c r="I137" s="24">
        <v>2500</v>
      </c>
      <c r="J137" s="24">
        <v>2500</v>
      </c>
      <c r="K137" s="24">
        <v>2500</v>
      </c>
      <c r="L137" s="24">
        <v>0</v>
      </c>
      <c r="M137" s="24">
        <v>0</v>
      </c>
      <c r="N137" s="24">
        <v>0</v>
      </c>
      <c r="O137" s="24">
        <v>0</v>
      </c>
      <c r="P137" s="29">
        <f t="shared" si="10"/>
        <v>30000</v>
      </c>
      <c r="Q137" s="28">
        <f t="shared" si="11"/>
        <v>18834</v>
      </c>
      <c r="R137" s="29">
        <f t="shared" si="12"/>
        <v>-11166</v>
      </c>
    </row>
    <row r="138" spans="1:18" ht="15.75" x14ac:dyDescent="0.25">
      <c r="A138" s="19">
        <v>28</v>
      </c>
      <c r="B138" s="20" t="s">
        <v>266</v>
      </c>
      <c r="C138" s="24">
        <v>2000</v>
      </c>
      <c r="D138" s="24">
        <v>2000</v>
      </c>
      <c r="E138" s="24">
        <v>2000</v>
      </c>
      <c r="F138" s="24">
        <v>2000</v>
      </c>
      <c r="G138" s="53" t="s">
        <v>560</v>
      </c>
      <c r="H138" s="24">
        <v>0</v>
      </c>
      <c r="I138" s="24">
        <v>2000</v>
      </c>
      <c r="J138" s="24">
        <v>2000</v>
      </c>
      <c r="K138" s="24">
        <v>2000</v>
      </c>
      <c r="L138" s="24">
        <v>0</v>
      </c>
      <c r="M138" s="24">
        <v>0</v>
      </c>
      <c r="N138" s="24">
        <v>0</v>
      </c>
      <c r="O138" s="24">
        <v>0</v>
      </c>
      <c r="P138" s="29">
        <f t="shared" si="10"/>
        <v>24000</v>
      </c>
      <c r="Q138" s="28">
        <f t="shared" si="11"/>
        <v>12000</v>
      </c>
      <c r="R138" s="29">
        <f t="shared" si="12"/>
        <v>-12000</v>
      </c>
    </row>
    <row r="139" spans="1:18" s="64" customFormat="1" ht="15.75" x14ac:dyDescent="0.25">
      <c r="A139" s="19">
        <v>29</v>
      </c>
      <c r="B139" s="140" t="s">
        <v>190</v>
      </c>
      <c r="C139" s="136">
        <v>4000</v>
      </c>
      <c r="D139" s="24">
        <v>0</v>
      </c>
      <c r="E139" s="136">
        <v>4000</v>
      </c>
      <c r="F139" s="136">
        <v>4000</v>
      </c>
      <c r="G139" s="136">
        <v>4000</v>
      </c>
      <c r="H139" s="136">
        <v>4000</v>
      </c>
      <c r="I139" s="136">
        <v>4000</v>
      </c>
      <c r="J139" s="136">
        <v>4000</v>
      </c>
      <c r="K139" s="136">
        <v>4000</v>
      </c>
      <c r="L139" s="24">
        <v>0</v>
      </c>
      <c r="M139" s="24">
        <v>0</v>
      </c>
      <c r="N139" s="24">
        <v>0</v>
      </c>
      <c r="O139" s="24">
        <v>0</v>
      </c>
      <c r="P139" s="29">
        <f t="shared" si="10"/>
        <v>48000</v>
      </c>
      <c r="Q139" s="28">
        <f t="shared" si="11"/>
        <v>28000</v>
      </c>
      <c r="R139" s="29">
        <f t="shared" si="12"/>
        <v>-20000</v>
      </c>
    </row>
    <row r="140" spans="1:18" ht="15.75" x14ac:dyDescent="0.25">
      <c r="A140" s="19">
        <v>30</v>
      </c>
      <c r="B140" s="20" t="s">
        <v>231</v>
      </c>
      <c r="C140" s="24">
        <v>5000</v>
      </c>
      <c r="D140" s="24">
        <v>5000</v>
      </c>
      <c r="E140" s="24">
        <v>5000</v>
      </c>
      <c r="F140" s="24">
        <v>5000</v>
      </c>
      <c r="G140" s="24">
        <v>5000</v>
      </c>
      <c r="H140" s="24">
        <v>5000</v>
      </c>
      <c r="I140" s="24">
        <v>5000</v>
      </c>
      <c r="J140" s="24">
        <v>5000</v>
      </c>
      <c r="K140" s="24">
        <v>5000</v>
      </c>
      <c r="L140" s="24">
        <v>0</v>
      </c>
      <c r="M140" s="24">
        <v>0</v>
      </c>
      <c r="N140" s="24">
        <v>0</v>
      </c>
      <c r="O140" s="24">
        <v>0</v>
      </c>
      <c r="P140" s="29">
        <f t="shared" si="10"/>
        <v>60000</v>
      </c>
      <c r="Q140" s="28">
        <f t="shared" si="11"/>
        <v>40000</v>
      </c>
      <c r="R140" s="29">
        <f t="shared" si="12"/>
        <v>-20000</v>
      </c>
    </row>
    <row r="141" spans="1:18" ht="15.75" x14ac:dyDescent="0.25">
      <c r="A141" s="19">
        <v>31</v>
      </c>
      <c r="B141" s="20" t="s">
        <v>272</v>
      </c>
      <c r="C141" s="24">
        <v>4000</v>
      </c>
      <c r="D141" s="24">
        <v>0</v>
      </c>
      <c r="E141" s="61">
        <v>4500</v>
      </c>
      <c r="F141" s="24">
        <v>4000</v>
      </c>
      <c r="G141" s="24">
        <v>4000</v>
      </c>
      <c r="H141" s="24">
        <v>4000</v>
      </c>
      <c r="I141" s="24">
        <v>4000</v>
      </c>
      <c r="J141" s="138">
        <v>0</v>
      </c>
      <c r="K141" s="138">
        <v>0</v>
      </c>
      <c r="L141" s="24">
        <v>0</v>
      </c>
      <c r="M141" s="24">
        <v>0</v>
      </c>
      <c r="N141" s="24">
        <v>0</v>
      </c>
      <c r="O141" s="24">
        <v>0</v>
      </c>
      <c r="P141" s="29">
        <f t="shared" si="10"/>
        <v>48000</v>
      </c>
      <c r="Q141" s="28">
        <f t="shared" si="11"/>
        <v>20500</v>
      </c>
      <c r="R141" s="29">
        <f t="shared" si="12"/>
        <v>-27500</v>
      </c>
    </row>
    <row r="142" spans="1:18" ht="15.75" x14ac:dyDescent="0.25">
      <c r="A142" s="19">
        <v>32</v>
      </c>
      <c r="B142" s="20" t="s">
        <v>208</v>
      </c>
      <c r="C142" s="24">
        <v>2500</v>
      </c>
      <c r="D142" s="24">
        <v>2500</v>
      </c>
      <c r="E142" s="24">
        <v>2500</v>
      </c>
      <c r="F142" s="24">
        <v>2500</v>
      </c>
      <c r="G142" s="24">
        <v>2500</v>
      </c>
      <c r="H142" s="24">
        <v>0</v>
      </c>
      <c r="I142" s="24">
        <v>2500</v>
      </c>
      <c r="J142" s="138">
        <v>0</v>
      </c>
      <c r="K142" s="138">
        <v>0</v>
      </c>
      <c r="L142" s="24">
        <v>0</v>
      </c>
      <c r="M142" s="24">
        <v>0</v>
      </c>
      <c r="N142" s="24">
        <v>0</v>
      </c>
      <c r="O142" s="24">
        <v>0</v>
      </c>
      <c r="P142" s="29">
        <f t="shared" si="10"/>
        <v>30000</v>
      </c>
      <c r="Q142" s="28">
        <f t="shared" si="11"/>
        <v>12500</v>
      </c>
      <c r="R142" s="29">
        <f t="shared" si="12"/>
        <v>-17500</v>
      </c>
    </row>
    <row r="143" spans="1:18" ht="15.75" x14ac:dyDescent="0.25">
      <c r="A143" s="19">
        <v>33</v>
      </c>
      <c r="B143" s="20" t="s">
        <v>253</v>
      </c>
      <c r="C143" s="24">
        <v>3000</v>
      </c>
      <c r="D143" s="24">
        <v>2500</v>
      </c>
      <c r="E143" s="24">
        <v>2500</v>
      </c>
      <c r="F143" s="24">
        <v>2500</v>
      </c>
      <c r="G143" s="24">
        <v>2500</v>
      </c>
      <c r="H143" s="24">
        <v>2500</v>
      </c>
      <c r="I143" s="24">
        <v>2500</v>
      </c>
      <c r="J143" s="24">
        <v>2500</v>
      </c>
      <c r="K143" s="24">
        <v>2500</v>
      </c>
      <c r="L143" s="24">
        <v>0</v>
      </c>
      <c r="M143" s="24">
        <v>0</v>
      </c>
      <c r="N143" s="24">
        <v>0</v>
      </c>
      <c r="O143" s="24">
        <v>0</v>
      </c>
      <c r="P143" s="29">
        <f t="shared" si="10"/>
        <v>36000</v>
      </c>
      <c r="Q143" s="28">
        <f t="shared" si="11"/>
        <v>20000</v>
      </c>
      <c r="R143" s="29">
        <f t="shared" si="12"/>
        <v>-16000</v>
      </c>
    </row>
    <row r="144" spans="1:18" ht="15.75" x14ac:dyDescent="0.25">
      <c r="A144" s="19">
        <v>34</v>
      </c>
      <c r="B144" s="140" t="s">
        <v>523</v>
      </c>
      <c r="C144" s="136">
        <v>2500</v>
      </c>
      <c r="D144" s="24">
        <v>0</v>
      </c>
      <c r="E144" s="24">
        <v>0</v>
      </c>
      <c r="F144" s="136">
        <v>2500</v>
      </c>
      <c r="G144" s="136">
        <v>2500</v>
      </c>
      <c r="H144" s="136">
        <v>1250</v>
      </c>
      <c r="I144" s="136">
        <v>2500</v>
      </c>
      <c r="J144" s="136">
        <v>2500</v>
      </c>
      <c r="K144" s="138">
        <v>0</v>
      </c>
      <c r="L144" s="24">
        <v>0</v>
      </c>
      <c r="M144" s="24">
        <v>0</v>
      </c>
      <c r="N144" s="24">
        <v>0</v>
      </c>
      <c r="O144" s="24">
        <v>0</v>
      </c>
      <c r="P144" s="29">
        <f t="shared" si="10"/>
        <v>30000</v>
      </c>
      <c r="Q144" s="28">
        <f t="shared" si="11"/>
        <v>11250</v>
      </c>
      <c r="R144" s="29">
        <f t="shared" si="12"/>
        <v>-18750</v>
      </c>
    </row>
    <row r="145" spans="1:18" ht="15.75" x14ac:dyDescent="0.25">
      <c r="A145" s="19">
        <v>35</v>
      </c>
      <c r="B145" s="140" t="s">
        <v>218</v>
      </c>
      <c r="C145" s="136">
        <v>4000</v>
      </c>
      <c r="D145" s="136">
        <v>4000</v>
      </c>
      <c r="E145" s="136">
        <v>4000</v>
      </c>
      <c r="F145" s="136">
        <v>4000</v>
      </c>
      <c r="G145" s="136">
        <v>4000</v>
      </c>
      <c r="H145" s="136">
        <v>4000</v>
      </c>
      <c r="I145" s="136">
        <v>2000</v>
      </c>
      <c r="J145" s="136">
        <v>4000</v>
      </c>
      <c r="K145" s="138">
        <v>0</v>
      </c>
      <c r="L145" s="24">
        <v>0</v>
      </c>
      <c r="M145" s="24">
        <v>0</v>
      </c>
      <c r="N145" s="24">
        <v>0</v>
      </c>
      <c r="O145" s="24">
        <v>0</v>
      </c>
      <c r="P145" s="29">
        <f t="shared" si="10"/>
        <v>48000</v>
      </c>
      <c r="Q145" s="28">
        <f t="shared" si="11"/>
        <v>26000</v>
      </c>
      <c r="R145" s="29">
        <f t="shared" si="12"/>
        <v>-22000</v>
      </c>
    </row>
    <row r="146" spans="1:18" ht="15.75" x14ac:dyDescent="0.25">
      <c r="A146" s="19">
        <v>36</v>
      </c>
      <c r="B146" s="20" t="s">
        <v>187</v>
      </c>
      <c r="C146" s="24">
        <v>4000</v>
      </c>
      <c r="D146" s="24">
        <v>0</v>
      </c>
      <c r="E146" s="24">
        <v>0</v>
      </c>
      <c r="F146" s="24">
        <v>4000</v>
      </c>
      <c r="G146" s="24">
        <v>4000</v>
      </c>
      <c r="H146" s="24">
        <v>4000</v>
      </c>
      <c r="I146" s="24">
        <v>4000</v>
      </c>
      <c r="J146" s="24">
        <v>4000</v>
      </c>
      <c r="K146" s="24">
        <v>4000</v>
      </c>
      <c r="L146" s="24">
        <v>0</v>
      </c>
      <c r="M146" s="24">
        <v>0</v>
      </c>
      <c r="N146" s="24">
        <v>0</v>
      </c>
      <c r="O146" s="24">
        <v>0</v>
      </c>
      <c r="P146" s="29">
        <f t="shared" si="10"/>
        <v>48000</v>
      </c>
      <c r="Q146" s="28">
        <f t="shared" si="11"/>
        <v>24000</v>
      </c>
      <c r="R146" s="29">
        <f t="shared" si="12"/>
        <v>-24000</v>
      </c>
    </row>
    <row r="147" spans="1:18" ht="15.75" x14ac:dyDescent="0.25">
      <c r="A147" s="19">
        <v>37</v>
      </c>
      <c r="B147" s="55" t="s">
        <v>598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24">
        <v>0</v>
      </c>
      <c r="M147" s="24">
        <v>0</v>
      </c>
      <c r="N147" s="24">
        <v>0</v>
      </c>
      <c r="O147" s="24">
        <v>0</v>
      </c>
      <c r="P147" s="29">
        <f t="shared" si="10"/>
        <v>0</v>
      </c>
      <c r="Q147" s="28">
        <f t="shared" si="11"/>
        <v>0</v>
      </c>
      <c r="R147" s="29">
        <f t="shared" si="12"/>
        <v>0</v>
      </c>
    </row>
    <row r="148" spans="1:18" ht="15.75" x14ac:dyDescent="0.25">
      <c r="A148" s="19">
        <v>38</v>
      </c>
      <c r="B148" s="20" t="s">
        <v>280</v>
      </c>
      <c r="C148" s="24">
        <v>4000</v>
      </c>
      <c r="D148" s="24">
        <v>0</v>
      </c>
      <c r="E148" s="24">
        <v>4000</v>
      </c>
      <c r="F148" s="24">
        <v>4000</v>
      </c>
      <c r="G148" s="24">
        <v>4000</v>
      </c>
      <c r="H148" s="24">
        <v>4000</v>
      </c>
      <c r="I148" s="24">
        <v>4000</v>
      </c>
      <c r="J148" s="24">
        <v>4000</v>
      </c>
      <c r="K148" s="138">
        <v>0</v>
      </c>
      <c r="L148" s="24">
        <v>0</v>
      </c>
      <c r="M148" s="24">
        <v>0</v>
      </c>
      <c r="N148" s="24">
        <v>0</v>
      </c>
      <c r="O148" s="24">
        <v>0</v>
      </c>
      <c r="P148" s="29">
        <f t="shared" ref="P148:P154" si="13">C148*12</f>
        <v>48000</v>
      </c>
      <c r="Q148" s="28">
        <f t="shared" ref="Q148:Q154" si="14">SUM(D148:O148)</f>
        <v>24000</v>
      </c>
      <c r="R148" s="29">
        <f t="shared" ref="R148:R154" si="15">Q148-P148</f>
        <v>-24000</v>
      </c>
    </row>
    <row r="149" spans="1:18" ht="15.75" x14ac:dyDescent="0.25">
      <c r="A149" s="19">
        <v>39</v>
      </c>
      <c r="B149" s="20" t="s">
        <v>618</v>
      </c>
      <c r="C149" s="24">
        <v>2500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2500</v>
      </c>
      <c r="K149" s="95">
        <v>2500</v>
      </c>
      <c r="L149" s="24">
        <v>0</v>
      </c>
      <c r="M149" s="24">
        <v>0</v>
      </c>
      <c r="N149" s="24">
        <v>0</v>
      </c>
      <c r="O149" s="24">
        <v>0</v>
      </c>
      <c r="P149" s="29">
        <f t="shared" si="13"/>
        <v>30000</v>
      </c>
      <c r="Q149" s="28">
        <f t="shared" si="14"/>
        <v>5000</v>
      </c>
      <c r="R149" s="29">
        <f t="shared" si="15"/>
        <v>-25000</v>
      </c>
    </row>
    <row r="150" spans="1:18" ht="15.75" x14ac:dyDescent="0.25">
      <c r="A150" s="19">
        <v>40</v>
      </c>
      <c r="B150" s="20" t="s">
        <v>609</v>
      </c>
      <c r="C150" s="24">
        <v>2500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136">
        <v>2500</v>
      </c>
      <c r="K150" s="136">
        <v>2500</v>
      </c>
      <c r="L150" s="136">
        <v>2500</v>
      </c>
      <c r="M150" s="24">
        <v>0</v>
      </c>
      <c r="N150" s="24">
        <v>0</v>
      </c>
      <c r="O150" s="24">
        <v>0</v>
      </c>
      <c r="P150" s="29">
        <f t="shared" si="13"/>
        <v>30000</v>
      </c>
      <c r="Q150" s="28">
        <f t="shared" si="14"/>
        <v>7500</v>
      </c>
      <c r="R150" s="29">
        <f t="shared" si="15"/>
        <v>-22500</v>
      </c>
    </row>
    <row r="151" spans="1:18" ht="15.75" x14ac:dyDescent="0.25">
      <c r="A151" s="19">
        <v>41</v>
      </c>
      <c r="B151" s="20" t="s">
        <v>676</v>
      </c>
      <c r="C151" s="24">
        <v>2500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136">
        <v>2500</v>
      </c>
      <c r="L151" s="24">
        <v>0</v>
      </c>
      <c r="M151" s="24">
        <v>0</v>
      </c>
      <c r="N151" s="24">
        <v>0</v>
      </c>
      <c r="O151" s="24">
        <v>0</v>
      </c>
      <c r="P151" s="29">
        <f t="shared" si="13"/>
        <v>30000</v>
      </c>
      <c r="Q151" s="28"/>
      <c r="R151" s="29"/>
    </row>
    <row r="152" spans="1:18" ht="15.75" x14ac:dyDescent="0.25">
      <c r="A152" s="19">
        <v>42</v>
      </c>
      <c r="B152" s="20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9"/>
      <c r="Q152" s="28"/>
      <c r="R152" s="29"/>
    </row>
    <row r="153" spans="1:18" ht="15.75" x14ac:dyDescent="0.25">
      <c r="A153" s="19">
        <v>43</v>
      </c>
      <c r="B153" s="2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9"/>
      <c r="Q153" s="28"/>
      <c r="R153" s="29"/>
    </row>
    <row r="154" spans="1:18" ht="15.75" x14ac:dyDescent="0.25">
      <c r="A154" s="19">
        <v>44</v>
      </c>
      <c r="B154" s="20"/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9">
        <f t="shared" si="13"/>
        <v>0</v>
      </c>
      <c r="Q154" s="28">
        <f t="shared" si="14"/>
        <v>0</v>
      </c>
      <c r="R154" s="29">
        <f t="shared" si="15"/>
        <v>0</v>
      </c>
    </row>
    <row r="155" spans="1:18" x14ac:dyDescent="0.25">
      <c r="C155" s="32" t="s">
        <v>60</v>
      </c>
      <c r="D155" s="33">
        <f t="shared" ref="D155:R155" si="16">SUM(D112:D154)</f>
        <v>83384</v>
      </c>
      <c r="E155" s="33">
        <f t="shared" si="16"/>
        <v>104500</v>
      </c>
      <c r="F155" s="33">
        <f t="shared" si="16"/>
        <v>115750</v>
      </c>
      <c r="G155" s="33">
        <f t="shared" si="16"/>
        <v>116500</v>
      </c>
      <c r="H155" s="33">
        <f t="shared" si="16"/>
        <v>102750</v>
      </c>
      <c r="I155" s="33">
        <f t="shared" si="16"/>
        <v>100000</v>
      </c>
      <c r="J155" s="33">
        <f t="shared" si="16"/>
        <v>93000</v>
      </c>
      <c r="K155" s="33">
        <f t="shared" si="16"/>
        <v>59500</v>
      </c>
      <c r="L155" s="33">
        <f t="shared" si="16"/>
        <v>2500</v>
      </c>
      <c r="M155" s="33">
        <f t="shared" si="16"/>
        <v>0</v>
      </c>
      <c r="N155" s="33">
        <f t="shared" si="16"/>
        <v>0</v>
      </c>
      <c r="O155" s="33">
        <f t="shared" si="16"/>
        <v>0</v>
      </c>
      <c r="P155" s="33">
        <f t="shared" si="16"/>
        <v>1560000</v>
      </c>
      <c r="Q155" s="30">
        <f t="shared" si="16"/>
        <v>775384</v>
      </c>
      <c r="R155" s="30">
        <f t="shared" si="16"/>
        <v>-754616</v>
      </c>
    </row>
    <row r="156" spans="1:18" x14ac:dyDescent="0.25">
      <c r="A156" s="7"/>
    </row>
    <row r="157" spans="1:18" x14ac:dyDescent="0.25">
      <c r="A157" s="7"/>
    </row>
    <row r="158" spans="1:18" x14ac:dyDescent="0.25">
      <c r="A158" s="7"/>
    </row>
    <row r="159" spans="1:18" x14ac:dyDescent="0.25">
      <c r="A159" s="19" t="s">
        <v>38</v>
      </c>
      <c r="B159" s="38" t="s">
        <v>490</v>
      </c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x14ac:dyDescent="0.25">
      <c r="A160" s="19" t="s">
        <v>39</v>
      </c>
      <c r="B160" s="39" t="s">
        <v>510</v>
      </c>
      <c r="C160" s="41"/>
      <c r="D160" s="41"/>
      <c r="E160" s="41"/>
      <c r="F160" s="41"/>
      <c r="G160" s="41"/>
      <c r="H160" s="41"/>
      <c r="I160" s="41"/>
      <c r="J160" s="41"/>
      <c r="K160" s="42"/>
      <c r="L160" s="42"/>
      <c r="M160" s="42"/>
      <c r="N160" s="42"/>
      <c r="O160" s="42"/>
      <c r="P160" s="42"/>
      <c r="Q160" s="42"/>
      <c r="R160" s="42"/>
    </row>
    <row r="161" spans="1:18" ht="23.25" x14ac:dyDescent="0.35">
      <c r="A161" s="209" t="s">
        <v>55</v>
      </c>
      <c r="B161" s="209"/>
      <c r="C161" s="209"/>
      <c r="D161" s="208" t="s">
        <v>56</v>
      </c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5" t="s">
        <v>59</v>
      </c>
      <c r="Q161" s="205"/>
      <c r="R161" s="205"/>
    </row>
    <row r="162" spans="1:18" ht="23.25" x14ac:dyDescent="0.35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</row>
    <row r="163" spans="1:18" ht="15.75" x14ac:dyDescent="0.25">
      <c r="A163" s="15" t="s">
        <v>7</v>
      </c>
      <c r="B163" s="15" t="s">
        <v>0</v>
      </c>
      <c r="C163" s="15" t="s">
        <v>6</v>
      </c>
      <c r="D163" s="23">
        <v>42979</v>
      </c>
      <c r="E163" s="23">
        <v>43009</v>
      </c>
      <c r="F163" s="23">
        <v>43040</v>
      </c>
      <c r="G163" s="23">
        <v>43070</v>
      </c>
      <c r="H163" s="23">
        <v>43101</v>
      </c>
      <c r="I163" s="23">
        <v>43132</v>
      </c>
      <c r="J163" s="23">
        <v>43160</v>
      </c>
      <c r="K163" s="23">
        <v>43191</v>
      </c>
      <c r="L163" s="23">
        <v>43221</v>
      </c>
      <c r="M163" s="23">
        <v>43252</v>
      </c>
      <c r="N163" s="23">
        <v>43282</v>
      </c>
      <c r="O163" s="23">
        <v>43313</v>
      </c>
      <c r="P163" s="25" t="s">
        <v>57</v>
      </c>
      <c r="Q163" s="26" t="s">
        <v>56</v>
      </c>
      <c r="R163" s="27" t="s">
        <v>58</v>
      </c>
    </row>
    <row r="164" spans="1:18" ht="15.75" x14ac:dyDescent="0.25">
      <c r="A164" s="19">
        <v>1</v>
      </c>
      <c r="B164" s="20" t="s">
        <v>121</v>
      </c>
      <c r="C164" s="24">
        <v>4000</v>
      </c>
      <c r="D164" s="24">
        <v>4000</v>
      </c>
      <c r="E164" s="24">
        <v>4000</v>
      </c>
      <c r="F164" s="24">
        <v>4000</v>
      </c>
      <c r="G164" s="24">
        <v>4000</v>
      </c>
      <c r="H164" s="24">
        <v>4000</v>
      </c>
      <c r="I164" s="24">
        <v>4000</v>
      </c>
      <c r="J164" s="24">
        <v>4000</v>
      </c>
      <c r="K164" s="24">
        <v>4000</v>
      </c>
      <c r="L164" s="24">
        <v>0</v>
      </c>
      <c r="M164" s="24">
        <v>0</v>
      </c>
      <c r="N164" s="24">
        <v>0</v>
      </c>
      <c r="O164" s="24">
        <v>0</v>
      </c>
      <c r="P164" s="29">
        <f t="shared" ref="P164:P187" si="17">C164*12</f>
        <v>48000</v>
      </c>
      <c r="Q164" s="28">
        <f t="shared" ref="Q164:Q187" si="18">SUM(D164:O164)</f>
        <v>32000</v>
      </c>
      <c r="R164" s="29">
        <f t="shared" ref="R164:R187" si="19">Q164-P164</f>
        <v>-16000</v>
      </c>
    </row>
    <row r="165" spans="1:18" ht="15.75" x14ac:dyDescent="0.25">
      <c r="A165" s="16">
        <v>2</v>
      </c>
      <c r="B165" s="20" t="s">
        <v>112</v>
      </c>
      <c r="C165" s="24">
        <v>2500</v>
      </c>
      <c r="D165" s="24">
        <v>0</v>
      </c>
      <c r="E165" s="24">
        <v>2500</v>
      </c>
      <c r="F165" s="24">
        <v>2500</v>
      </c>
      <c r="G165" s="24">
        <v>2500</v>
      </c>
      <c r="H165" s="24">
        <v>2500</v>
      </c>
      <c r="I165" s="24">
        <v>2500</v>
      </c>
      <c r="J165" s="24">
        <v>2500</v>
      </c>
      <c r="K165" s="24">
        <v>2500</v>
      </c>
      <c r="L165" s="24">
        <v>0</v>
      </c>
      <c r="M165" s="24">
        <v>0</v>
      </c>
      <c r="N165" s="24">
        <v>0</v>
      </c>
      <c r="O165" s="24">
        <v>0</v>
      </c>
      <c r="P165" s="29">
        <f t="shared" si="17"/>
        <v>30000</v>
      </c>
      <c r="Q165" s="28">
        <f t="shared" si="18"/>
        <v>17500</v>
      </c>
      <c r="R165" s="29">
        <f t="shared" si="19"/>
        <v>-12500</v>
      </c>
    </row>
    <row r="166" spans="1:18" ht="15.75" x14ac:dyDescent="0.25">
      <c r="A166" s="19">
        <v>3</v>
      </c>
      <c r="B166" s="20" t="s">
        <v>109</v>
      </c>
      <c r="C166" s="24">
        <v>2500</v>
      </c>
      <c r="D166" s="24">
        <v>0</v>
      </c>
      <c r="E166" s="24">
        <v>2500</v>
      </c>
      <c r="F166" s="24">
        <v>2500</v>
      </c>
      <c r="G166" s="24">
        <v>2500</v>
      </c>
      <c r="H166" s="24">
        <v>2500</v>
      </c>
      <c r="I166" s="24">
        <v>2500</v>
      </c>
      <c r="J166" s="24">
        <v>2500</v>
      </c>
      <c r="K166" s="24">
        <v>2500</v>
      </c>
      <c r="L166" s="24">
        <v>0</v>
      </c>
      <c r="M166" s="24">
        <v>0</v>
      </c>
      <c r="N166" s="24">
        <v>0</v>
      </c>
      <c r="O166" s="24">
        <v>0</v>
      </c>
      <c r="P166" s="29">
        <f t="shared" si="17"/>
        <v>30000</v>
      </c>
      <c r="Q166" s="28">
        <f t="shared" si="18"/>
        <v>17500</v>
      </c>
      <c r="R166" s="29">
        <f t="shared" si="19"/>
        <v>-12500</v>
      </c>
    </row>
    <row r="167" spans="1:18" ht="15.75" x14ac:dyDescent="0.25">
      <c r="A167" s="19">
        <v>4</v>
      </c>
      <c r="B167" s="20" t="s">
        <v>492</v>
      </c>
      <c r="C167" s="61">
        <v>4000</v>
      </c>
      <c r="D167" s="53">
        <v>0</v>
      </c>
      <c r="E167" s="24">
        <v>1400</v>
      </c>
      <c r="F167" s="24">
        <v>3000</v>
      </c>
      <c r="G167" s="24">
        <v>3000</v>
      </c>
      <c r="H167" s="24">
        <v>3000</v>
      </c>
      <c r="I167" s="24">
        <v>3000</v>
      </c>
      <c r="J167" s="24">
        <v>3000</v>
      </c>
      <c r="K167" s="24">
        <v>3000</v>
      </c>
      <c r="L167" s="24">
        <v>0</v>
      </c>
      <c r="M167" s="24">
        <v>0</v>
      </c>
      <c r="N167" s="24">
        <v>0</v>
      </c>
      <c r="O167" s="24">
        <v>0</v>
      </c>
      <c r="P167" s="29">
        <f t="shared" si="17"/>
        <v>48000</v>
      </c>
      <c r="Q167" s="28">
        <f t="shared" si="18"/>
        <v>19400</v>
      </c>
      <c r="R167" s="29">
        <f t="shared" si="19"/>
        <v>-28600</v>
      </c>
    </row>
    <row r="168" spans="1:18" ht="15.75" x14ac:dyDescent="0.25">
      <c r="A168" s="16">
        <v>5</v>
      </c>
      <c r="B168" s="20" t="s">
        <v>134</v>
      </c>
      <c r="C168" s="24">
        <v>5000</v>
      </c>
      <c r="D168" s="24">
        <v>5000</v>
      </c>
      <c r="E168" s="24">
        <v>5000</v>
      </c>
      <c r="F168" s="24">
        <v>5000</v>
      </c>
      <c r="G168" s="24">
        <v>5000</v>
      </c>
      <c r="H168" s="24">
        <v>5000</v>
      </c>
      <c r="I168" s="24">
        <v>5000</v>
      </c>
      <c r="J168" s="24">
        <v>5000</v>
      </c>
      <c r="K168" s="24">
        <v>5000</v>
      </c>
      <c r="L168" s="24">
        <v>0</v>
      </c>
      <c r="M168" s="24">
        <v>0</v>
      </c>
      <c r="N168" s="24">
        <v>0</v>
      </c>
      <c r="O168" s="24">
        <v>0</v>
      </c>
      <c r="P168" s="29">
        <f t="shared" si="17"/>
        <v>60000</v>
      </c>
      <c r="Q168" s="28">
        <f t="shared" si="18"/>
        <v>40000</v>
      </c>
      <c r="R168" s="29">
        <f t="shared" si="19"/>
        <v>-20000</v>
      </c>
    </row>
    <row r="169" spans="1:18" ht="15.75" x14ac:dyDescent="0.25">
      <c r="A169" s="19">
        <v>6</v>
      </c>
      <c r="B169" s="20" t="s">
        <v>137</v>
      </c>
      <c r="C169" s="24">
        <v>5000</v>
      </c>
      <c r="D169" s="24">
        <v>5000</v>
      </c>
      <c r="E169" s="24">
        <v>5000</v>
      </c>
      <c r="F169" s="24">
        <v>5000</v>
      </c>
      <c r="G169" s="24">
        <v>5000</v>
      </c>
      <c r="H169" s="24">
        <v>5000</v>
      </c>
      <c r="I169" s="24">
        <v>5000</v>
      </c>
      <c r="J169" s="24">
        <v>5000</v>
      </c>
      <c r="K169" s="24">
        <v>5000</v>
      </c>
      <c r="L169" s="136">
        <v>5000</v>
      </c>
      <c r="M169" s="24">
        <v>0</v>
      </c>
      <c r="N169" s="24">
        <v>0</v>
      </c>
      <c r="O169" s="24">
        <v>0</v>
      </c>
      <c r="P169" s="29">
        <f t="shared" si="17"/>
        <v>60000</v>
      </c>
      <c r="Q169" s="28">
        <f t="shared" si="18"/>
        <v>45000</v>
      </c>
      <c r="R169" s="29">
        <f t="shared" si="19"/>
        <v>-15000</v>
      </c>
    </row>
    <row r="170" spans="1:18" ht="15.75" x14ac:dyDescent="0.25">
      <c r="A170" s="19">
        <v>7</v>
      </c>
      <c r="B170" s="20" t="s">
        <v>104</v>
      </c>
      <c r="C170" s="24">
        <v>2500</v>
      </c>
      <c r="D170" s="24">
        <v>0</v>
      </c>
      <c r="E170" s="24">
        <v>2500</v>
      </c>
      <c r="F170" s="24">
        <v>2500</v>
      </c>
      <c r="G170" s="24">
        <v>2500</v>
      </c>
      <c r="H170" s="24">
        <v>2500</v>
      </c>
      <c r="I170" s="24">
        <v>2500</v>
      </c>
      <c r="J170" s="24">
        <v>2500</v>
      </c>
      <c r="K170" s="24">
        <v>2500</v>
      </c>
      <c r="L170" s="24">
        <v>0</v>
      </c>
      <c r="M170" s="24">
        <v>0</v>
      </c>
      <c r="N170" s="24">
        <v>0</v>
      </c>
      <c r="O170" s="24">
        <v>0</v>
      </c>
      <c r="P170" s="29">
        <f t="shared" si="17"/>
        <v>30000</v>
      </c>
      <c r="Q170" s="28">
        <f t="shared" si="18"/>
        <v>17500</v>
      </c>
      <c r="R170" s="29">
        <f t="shared" si="19"/>
        <v>-12500</v>
      </c>
    </row>
    <row r="171" spans="1:18" ht="15.75" x14ac:dyDescent="0.25">
      <c r="A171" s="16">
        <v>8</v>
      </c>
      <c r="B171" s="55" t="s">
        <v>163</v>
      </c>
      <c r="C171" s="61">
        <v>5000</v>
      </c>
      <c r="D171" s="61">
        <v>5000</v>
      </c>
      <c r="E171" s="61">
        <v>5000</v>
      </c>
      <c r="F171" s="61">
        <v>5000</v>
      </c>
      <c r="G171" s="61">
        <v>5000</v>
      </c>
      <c r="H171" s="53">
        <v>0</v>
      </c>
      <c r="I171" s="53">
        <v>0</v>
      </c>
      <c r="J171" s="53">
        <v>0</v>
      </c>
      <c r="K171" s="53">
        <v>0</v>
      </c>
      <c r="L171" s="53">
        <v>0</v>
      </c>
      <c r="M171" s="53">
        <v>0</v>
      </c>
      <c r="N171" s="53">
        <v>0</v>
      </c>
      <c r="O171" s="53">
        <v>0</v>
      </c>
      <c r="P171" s="62">
        <f t="shared" si="17"/>
        <v>60000</v>
      </c>
      <c r="Q171" s="63">
        <f t="shared" si="18"/>
        <v>20000</v>
      </c>
      <c r="R171" s="62">
        <f t="shared" si="19"/>
        <v>-40000</v>
      </c>
    </row>
    <row r="172" spans="1:18" ht="15.75" x14ac:dyDescent="0.25">
      <c r="A172" s="19">
        <v>9</v>
      </c>
      <c r="B172" s="152" t="s">
        <v>145</v>
      </c>
      <c r="C172" s="24">
        <v>3000</v>
      </c>
      <c r="D172" s="24">
        <v>0</v>
      </c>
      <c r="E172" s="24">
        <v>3000</v>
      </c>
      <c r="F172" s="24">
        <v>3000</v>
      </c>
      <c r="G172" s="24">
        <v>3000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29">
        <f t="shared" si="17"/>
        <v>36000</v>
      </c>
      <c r="Q172" s="28">
        <f t="shared" si="18"/>
        <v>9000</v>
      </c>
      <c r="R172" s="29">
        <f t="shared" si="19"/>
        <v>-27000</v>
      </c>
    </row>
    <row r="173" spans="1:18" ht="15.75" x14ac:dyDescent="0.25">
      <c r="A173" s="19">
        <v>10</v>
      </c>
      <c r="B173" s="20" t="s">
        <v>126</v>
      </c>
      <c r="C173" s="24">
        <v>3000</v>
      </c>
      <c r="D173" s="24">
        <v>0</v>
      </c>
      <c r="E173" s="24">
        <v>1500</v>
      </c>
      <c r="F173" s="24">
        <v>3000</v>
      </c>
      <c r="G173" s="24">
        <v>3000</v>
      </c>
      <c r="H173" s="24">
        <v>3000</v>
      </c>
      <c r="I173" s="24">
        <v>3000</v>
      </c>
      <c r="J173" s="24">
        <v>3000</v>
      </c>
      <c r="K173" s="138">
        <v>0</v>
      </c>
      <c r="L173" s="24">
        <v>0</v>
      </c>
      <c r="M173" s="24">
        <v>0</v>
      </c>
      <c r="N173" s="24">
        <v>0</v>
      </c>
      <c r="O173" s="24">
        <v>0</v>
      </c>
      <c r="P173" s="29">
        <f t="shared" si="17"/>
        <v>36000</v>
      </c>
      <c r="Q173" s="28">
        <f t="shared" si="18"/>
        <v>16500</v>
      </c>
      <c r="R173" s="29">
        <f t="shared" si="19"/>
        <v>-19500</v>
      </c>
    </row>
    <row r="174" spans="1:18" s="64" customFormat="1" ht="15.75" x14ac:dyDescent="0.25">
      <c r="A174" s="16">
        <v>11</v>
      </c>
      <c r="B174" s="60" t="s">
        <v>170</v>
      </c>
      <c r="C174" s="61">
        <v>4000</v>
      </c>
      <c r="D174" s="61">
        <v>4000</v>
      </c>
      <c r="E174" s="61">
        <v>4000</v>
      </c>
      <c r="F174" s="61">
        <v>4000</v>
      </c>
      <c r="G174" s="61">
        <v>4000</v>
      </c>
      <c r="H174" s="61">
        <v>4000</v>
      </c>
      <c r="I174" s="61">
        <v>4000</v>
      </c>
      <c r="J174" s="141">
        <v>0</v>
      </c>
      <c r="K174" s="141">
        <v>0</v>
      </c>
      <c r="L174" s="61">
        <v>0</v>
      </c>
      <c r="M174" s="61">
        <v>0</v>
      </c>
      <c r="N174" s="61">
        <v>0</v>
      </c>
      <c r="O174" s="61">
        <v>0</v>
      </c>
      <c r="P174" s="62">
        <f t="shared" si="17"/>
        <v>48000</v>
      </c>
      <c r="Q174" s="63">
        <f t="shared" si="18"/>
        <v>24000</v>
      </c>
      <c r="R174" s="62">
        <f t="shared" si="19"/>
        <v>-24000</v>
      </c>
    </row>
    <row r="175" spans="1:18" s="64" customFormat="1" ht="15.75" x14ac:dyDescent="0.25">
      <c r="A175" s="19">
        <v>13</v>
      </c>
      <c r="B175" s="60" t="s">
        <v>156</v>
      </c>
      <c r="C175" s="61">
        <v>4000</v>
      </c>
      <c r="D175" s="61">
        <v>4000</v>
      </c>
      <c r="E175" s="61">
        <v>4000</v>
      </c>
      <c r="F175" s="61">
        <v>4000</v>
      </c>
      <c r="G175" s="61">
        <v>4000</v>
      </c>
      <c r="H175" s="61">
        <v>4000</v>
      </c>
      <c r="I175" s="61">
        <v>4000</v>
      </c>
      <c r="J175" s="61">
        <v>4000</v>
      </c>
      <c r="K175" s="61">
        <v>4000</v>
      </c>
      <c r="L175" s="61">
        <v>0</v>
      </c>
      <c r="M175" s="61">
        <v>0</v>
      </c>
      <c r="N175" s="61">
        <v>0</v>
      </c>
      <c r="O175" s="61">
        <v>0</v>
      </c>
      <c r="P175" s="62">
        <f t="shared" si="17"/>
        <v>48000</v>
      </c>
      <c r="Q175" s="63">
        <f t="shared" si="18"/>
        <v>32000</v>
      </c>
      <c r="R175" s="62">
        <f t="shared" si="19"/>
        <v>-16000</v>
      </c>
    </row>
    <row r="176" spans="1:18" s="64" customFormat="1" ht="15.75" x14ac:dyDescent="0.25">
      <c r="A176" s="16">
        <v>14</v>
      </c>
      <c r="B176" s="20" t="s">
        <v>120</v>
      </c>
      <c r="C176" s="24">
        <v>5000</v>
      </c>
      <c r="D176" s="24">
        <v>1700</v>
      </c>
      <c r="E176" s="24">
        <v>5000</v>
      </c>
      <c r="F176" s="24">
        <v>5000</v>
      </c>
      <c r="G176" s="24">
        <v>5000</v>
      </c>
      <c r="H176" s="24">
        <v>5000</v>
      </c>
      <c r="I176" s="24">
        <v>5000</v>
      </c>
      <c r="J176" s="24">
        <v>5000</v>
      </c>
      <c r="K176" s="24">
        <v>5000</v>
      </c>
      <c r="L176" s="24">
        <v>0</v>
      </c>
      <c r="M176" s="24">
        <v>0</v>
      </c>
      <c r="N176" s="24">
        <v>0</v>
      </c>
      <c r="O176" s="24">
        <v>0</v>
      </c>
      <c r="P176" s="29">
        <f t="shared" si="17"/>
        <v>60000</v>
      </c>
      <c r="Q176" s="28">
        <f t="shared" si="18"/>
        <v>36700</v>
      </c>
      <c r="R176" s="29">
        <f t="shared" si="19"/>
        <v>-23300</v>
      </c>
    </row>
    <row r="177" spans="1:18" ht="15.75" x14ac:dyDescent="0.25">
      <c r="A177" s="19">
        <v>15</v>
      </c>
      <c r="B177" s="17" t="s">
        <v>100</v>
      </c>
      <c r="C177" s="24">
        <v>4000</v>
      </c>
      <c r="D177" s="24">
        <v>0</v>
      </c>
      <c r="E177" s="24">
        <v>4000</v>
      </c>
      <c r="F177" s="24">
        <v>4000</v>
      </c>
      <c r="G177" s="24">
        <v>4000</v>
      </c>
      <c r="H177" s="24">
        <v>4000</v>
      </c>
      <c r="I177" s="24">
        <v>4000</v>
      </c>
      <c r="J177" s="24">
        <v>4000</v>
      </c>
      <c r="K177" s="24">
        <v>4000</v>
      </c>
      <c r="L177" s="24">
        <v>0</v>
      </c>
      <c r="M177" s="24">
        <v>0</v>
      </c>
      <c r="N177" s="24">
        <v>0</v>
      </c>
      <c r="O177" s="24">
        <v>0</v>
      </c>
      <c r="P177" s="29">
        <f t="shared" si="17"/>
        <v>48000</v>
      </c>
      <c r="Q177" s="28">
        <f t="shared" si="18"/>
        <v>28000</v>
      </c>
      <c r="R177" s="29">
        <f t="shared" si="19"/>
        <v>-20000</v>
      </c>
    </row>
    <row r="178" spans="1:18" ht="15.75" x14ac:dyDescent="0.25">
      <c r="A178" s="19">
        <v>16</v>
      </c>
      <c r="B178" s="55" t="s">
        <v>148</v>
      </c>
      <c r="C178" s="53">
        <v>3000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9">
        <f t="shared" si="17"/>
        <v>36000</v>
      </c>
      <c r="Q178" s="28">
        <f t="shared" si="18"/>
        <v>0</v>
      </c>
      <c r="R178" s="29">
        <f t="shared" si="19"/>
        <v>-36000</v>
      </c>
    </row>
    <row r="179" spans="1:18" ht="15.75" x14ac:dyDescent="0.25">
      <c r="A179" s="16">
        <v>17</v>
      </c>
      <c r="B179" s="20" t="s">
        <v>575</v>
      </c>
      <c r="C179" s="24">
        <v>4000</v>
      </c>
      <c r="D179" s="24">
        <v>0</v>
      </c>
      <c r="E179" s="24">
        <v>0</v>
      </c>
      <c r="F179" s="24">
        <v>0</v>
      </c>
      <c r="G179" s="24">
        <v>4000</v>
      </c>
      <c r="H179" s="24">
        <v>4000</v>
      </c>
      <c r="I179" s="24">
        <v>4000</v>
      </c>
      <c r="J179" s="24">
        <v>4000</v>
      </c>
      <c r="K179" s="24">
        <v>4000</v>
      </c>
      <c r="L179" s="24">
        <v>0</v>
      </c>
      <c r="M179" s="24">
        <v>0</v>
      </c>
      <c r="N179" s="24">
        <v>0</v>
      </c>
      <c r="O179" s="24">
        <v>0</v>
      </c>
      <c r="P179" s="29">
        <f t="shared" si="17"/>
        <v>48000</v>
      </c>
      <c r="Q179" s="28">
        <f t="shared" si="18"/>
        <v>20000</v>
      </c>
      <c r="R179" s="29">
        <f t="shared" si="19"/>
        <v>-28000</v>
      </c>
    </row>
    <row r="180" spans="1:18" ht="15.75" x14ac:dyDescent="0.25">
      <c r="A180" s="19">
        <v>18</v>
      </c>
      <c r="B180" s="55" t="s">
        <v>70</v>
      </c>
      <c r="C180" s="24">
        <v>3000</v>
      </c>
      <c r="D180" s="24">
        <v>0</v>
      </c>
      <c r="E180" s="24">
        <v>3000</v>
      </c>
      <c r="F180" s="24">
        <v>3000</v>
      </c>
      <c r="G180" s="210" t="s">
        <v>560</v>
      </c>
      <c r="H180" s="211"/>
      <c r="I180" s="211"/>
      <c r="J180" s="211"/>
      <c r="K180" s="211"/>
      <c r="L180" s="211"/>
      <c r="M180" s="211"/>
      <c r="N180" s="211"/>
      <c r="O180" s="211"/>
      <c r="P180" s="212"/>
      <c r="Q180" s="28">
        <f t="shared" si="18"/>
        <v>6000</v>
      </c>
      <c r="R180" s="29">
        <f t="shared" si="19"/>
        <v>6000</v>
      </c>
    </row>
    <row r="181" spans="1:18" ht="15.75" x14ac:dyDescent="0.25">
      <c r="A181" s="19">
        <v>19</v>
      </c>
      <c r="B181" s="55" t="s">
        <v>159</v>
      </c>
      <c r="C181" s="53">
        <v>3000</v>
      </c>
      <c r="D181" s="53">
        <v>3000</v>
      </c>
      <c r="E181" s="53">
        <v>3000</v>
      </c>
      <c r="F181" s="53">
        <v>3000</v>
      </c>
      <c r="G181" s="210" t="s">
        <v>560</v>
      </c>
      <c r="H181" s="211"/>
      <c r="I181" s="211"/>
      <c r="J181" s="211"/>
      <c r="K181" s="211"/>
      <c r="L181" s="211"/>
      <c r="M181" s="211"/>
      <c r="N181" s="211"/>
      <c r="O181" s="211"/>
      <c r="P181" s="212"/>
      <c r="Q181" s="57">
        <f t="shared" si="18"/>
        <v>9000</v>
      </c>
      <c r="R181" s="56">
        <f t="shared" si="19"/>
        <v>9000</v>
      </c>
    </row>
    <row r="182" spans="1:18" ht="15.75" x14ac:dyDescent="0.25">
      <c r="A182" s="16">
        <v>20</v>
      </c>
      <c r="B182" s="20" t="s">
        <v>532</v>
      </c>
      <c r="C182" s="24">
        <v>2500</v>
      </c>
      <c r="D182" s="24">
        <v>0</v>
      </c>
      <c r="E182" s="24">
        <v>0</v>
      </c>
      <c r="F182" s="24">
        <v>2500</v>
      </c>
      <c r="G182" s="24">
        <v>2500</v>
      </c>
      <c r="H182" s="24">
        <v>2500</v>
      </c>
      <c r="I182" s="24">
        <v>2500</v>
      </c>
      <c r="J182" s="24">
        <v>2500</v>
      </c>
      <c r="K182" s="24">
        <v>2500</v>
      </c>
      <c r="L182" s="24">
        <v>0</v>
      </c>
      <c r="M182" s="24">
        <v>0</v>
      </c>
      <c r="N182" s="24">
        <v>0</v>
      </c>
      <c r="O182" s="24">
        <v>0</v>
      </c>
      <c r="P182" s="29">
        <f t="shared" si="17"/>
        <v>30000</v>
      </c>
      <c r="Q182" s="28">
        <f t="shared" si="18"/>
        <v>15000</v>
      </c>
      <c r="R182" s="29">
        <f t="shared" si="19"/>
        <v>-15000</v>
      </c>
    </row>
    <row r="183" spans="1:18" ht="15.75" x14ac:dyDescent="0.25">
      <c r="A183" s="19">
        <v>21</v>
      </c>
      <c r="B183" s="20" t="s">
        <v>536</v>
      </c>
      <c r="C183" s="24">
        <v>3000</v>
      </c>
      <c r="D183" s="24">
        <v>0</v>
      </c>
      <c r="E183" s="24">
        <v>0</v>
      </c>
      <c r="F183" s="24">
        <v>3000</v>
      </c>
      <c r="G183" s="24" t="s">
        <v>588</v>
      </c>
      <c r="H183" s="24">
        <v>1500</v>
      </c>
      <c r="I183" s="24">
        <v>1500</v>
      </c>
      <c r="J183" s="24">
        <v>1500</v>
      </c>
      <c r="K183" s="141">
        <v>0</v>
      </c>
      <c r="L183" s="24">
        <v>0</v>
      </c>
      <c r="M183" s="24">
        <v>0</v>
      </c>
      <c r="N183" s="24">
        <v>0</v>
      </c>
      <c r="O183" s="24">
        <v>0</v>
      </c>
      <c r="P183" s="29">
        <f t="shared" si="17"/>
        <v>36000</v>
      </c>
      <c r="Q183" s="28">
        <f t="shared" si="18"/>
        <v>7500</v>
      </c>
      <c r="R183" s="29">
        <f t="shared" si="19"/>
        <v>-28500</v>
      </c>
    </row>
    <row r="184" spans="1:18" ht="15.75" x14ac:dyDescent="0.25">
      <c r="A184" s="19">
        <v>22</v>
      </c>
      <c r="B184" s="20" t="s">
        <v>131</v>
      </c>
      <c r="C184" s="24">
        <v>3000</v>
      </c>
      <c r="D184" s="24">
        <v>0</v>
      </c>
      <c r="E184" s="24">
        <v>3000</v>
      </c>
      <c r="F184" s="24">
        <v>3000</v>
      </c>
      <c r="G184" s="24">
        <v>3000</v>
      </c>
      <c r="H184" s="24">
        <v>3000</v>
      </c>
      <c r="I184" s="24">
        <v>1500</v>
      </c>
      <c r="J184" s="24">
        <v>3000</v>
      </c>
      <c r="K184" s="24">
        <v>3000</v>
      </c>
      <c r="L184" s="24">
        <v>0</v>
      </c>
      <c r="M184" s="24">
        <v>0</v>
      </c>
      <c r="N184" s="24">
        <v>0</v>
      </c>
      <c r="O184" s="24">
        <v>0</v>
      </c>
      <c r="P184" s="29">
        <f t="shared" si="17"/>
        <v>36000</v>
      </c>
      <c r="Q184" s="28">
        <f t="shared" si="18"/>
        <v>19500</v>
      </c>
      <c r="R184" s="29">
        <f t="shared" si="19"/>
        <v>-16500</v>
      </c>
    </row>
    <row r="185" spans="1:18" s="163" customFormat="1" ht="15.75" x14ac:dyDescent="0.25">
      <c r="A185" s="160">
        <v>23</v>
      </c>
      <c r="B185" s="140" t="s">
        <v>113</v>
      </c>
      <c r="C185" s="136">
        <v>4000</v>
      </c>
      <c r="D185" s="136">
        <v>0</v>
      </c>
      <c r="E185" s="136">
        <v>4000</v>
      </c>
      <c r="F185" s="136">
        <v>4000</v>
      </c>
      <c r="G185" s="136">
        <v>4000</v>
      </c>
      <c r="H185" s="136">
        <v>4000</v>
      </c>
      <c r="I185" s="136">
        <v>4000</v>
      </c>
      <c r="J185" s="136">
        <v>4000</v>
      </c>
      <c r="K185" s="136">
        <v>4000</v>
      </c>
      <c r="L185" s="136">
        <v>4000</v>
      </c>
      <c r="M185" s="136">
        <v>0</v>
      </c>
      <c r="N185" s="136">
        <v>0</v>
      </c>
      <c r="O185" s="136">
        <v>0</v>
      </c>
      <c r="P185" s="162">
        <f t="shared" si="17"/>
        <v>48000</v>
      </c>
      <c r="Q185" s="161">
        <f t="shared" si="18"/>
        <v>32000</v>
      </c>
      <c r="R185" s="162">
        <f t="shared" si="19"/>
        <v>-16000</v>
      </c>
    </row>
    <row r="186" spans="1:18" ht="15.75" x14ac:dyDescent="0.25">
      <c r="A186" s="19">
        <v>24</v>
      </c>
      <c r="B186" s="20" t="s">
        <v>594</v>
      </c>
      <c r="C186" s="24">
        <v>2500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2500</v>
      </c>
      <c r="J186" s="24">
        <v>2500</v>
      </c>
      <c r="K186" s="24">
        <v>2500</v>
      </c>
      <c r="L186" s="24">
        <v>0</v>
      </c>
      <c r="M186" s="24">
        <v>0</v>
      </c>
      <c r="N186" s="24">
        <v>0</v>
      </c>
      <c r="O186" s="24">
        <v>0</v>
      </c>
      <c r="P186" s="29">
        <f t="shared" si="17"/>
        <v>30000</v>
      </c>
      <c r="Q186" s="28">
        <f t="shared" si="18"/>
        <v>7500</v>
      </c>
      <c r="R186" s="29">
        <f t="shared" si="19"/>
        <v>-22500</v>
      </c>
    </row>
    <row r="187" spans="1:18" ht="15.75" x14ac:dyDescent="0.25">
      <c r="A187" s="19">
        <v>25</v>
      </c>
      <c r="B187" s="20" t="s">
        <v>589</v>
      </c>
      <c r="C187" s="24">
        <v>5000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5000</v>
      </c>
      <c r="J187" s="24">
        <v>5000</v>
      </c>
      <c r="K187" s="24">
        <v>5000</v>
      </c>
      <c r="L187" s="24">
        <v>0</v>
      </c>
      <c r="M187" s="24">
        <v>0</v>
      </c>
      <c r="N187" s="24">
        <v>0</v>
      </c>
      <c r="O187" s="24">
        <v>0</v>
      </c>
      <c r="P187" s="29">
        <f t="shared" si="17"/>
        <v>60000</v>
      </c>
      <c r="Q187" s="28">
        <f t="shared" si="18"/>
        <v>15000</v>
      </c>
      <c r="R187" s="29">
        <f t="shared" si="19"/>
        <v>-45000</v>
      </c>
    </row>
    <row r="188" spans="1:18" ht="15.75" x14ac:dyDescent="0.25">
      <c r="A188" s="19">
        <v>26</v>
      </c>
      <c r="B188" s="20" t="s">
        <v>614</v>
      </c>
      <c r="C188" s="24">
        <v>4000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4000</v>
      </c>
      <c r="K188" s="24">
        <v>4000</v>
      </c>
      <c r="L188" s="24">
        <v>0</v>
      </c>
      <c r="M188" s="24">
        <v>0</v>
      </c>
      <c r="N188" s="24">
        <v>0</v>
      </c>
      <c r="O188" s="24">
        <v>0</v>
      </c>
      <c r="P188" s="29">
        <f t="shared" ref="P188:P191" si="20">C188*12</f>
        <v>48000</v>
      </c>
      <c r="Q188" s="28">
        <f t="shared" ref="Q188:Q191" si="21">SUM(D188:O188)</f>
        <v>8000</v>
      </c>
      <c r="R188" s="29">
        <f t="shared" ref="R188:R191" si="22">Q188-P188</f>
        <v>-40000</v>
      </c>
    </row>
    <row r="189" spans="1:18" ht="15.75" x14ac:dyDescent="0.25">
      <c r="A189" s="19">
        <v>27</v>
      </c>
      <c r="B189" s="20"/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9">
        <f t="shared" si="20"/>
        <v>0</v>
      </c>
      <c r="Q189" s="28">
        <f t="shared" si="21"/>
        <v>0</v>
      </c>
      <c r="R189" s="29">
        <f t="shared" si="22"/>
        <v>0</v>
      </c>
    </row>
    <row r="190" spans="1:18" ht="15.75" x14ac:dyDescent="0.25">
      <c r="A190" s="19">
        <v>28</v>
      </c>
      <c r="B190" s="20"/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9">
        <f t="shared" si="20"/>
        <v>0</v>
      </c>
      <c r="Q190" s="28">
        <f t="shared" si="21"/>
        <v>0</v>
      </c>
      <c r="R190" s="29">
        <f t="shared" si="22"/>
        <v>0</v>
      </c>
    </row>
    <row r="191" spans="1:18" ht="15.75" x14ac:dyDescent="0.25">
      <c r="A191" s="19">
        <v>29</v>
      </c>
      <c r="B191" s="20"/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9">
        <f t="shared" si="20"/>
        <v>0</v>
      </c>
      <c r="Q191" s="28">
        <f t="shared" si="21"/>
        <v>0</v>
      </c>
      <c r="R191" s="29">
        <f t="shared" si="22"/>
        <v>0</v>
      </c>
    </row>
    <row r="192" spans="1:18" x14ac:dyDescent="0.25">
      <c r="C192" s="32" t="s">
        <v>60</v>
      </c>
      <c r="D192" s="33">
        <f t="shared" ref="D192:R192" si="23">SUM(D164:D191)</f>
        <v>31700</v>
      </c>
      <c r="E192" s="33">
        <f t="shared" si="23"/>
        <v>62400</v>
      </c>
      <c r="F192" s="33">
        <f t="shared" si="23"/>
        <v>71000</v>
      </c>
      <c r="G192" s="33">
        <f t="shared" si="23"/>
        <v>66000</v>
      </c>
      <c r="H192" s="33">
        <f t="shared" si="23"/>
        <v>59500</v>
      </c>
      <c r="I192" s="33">
        <f t="shared" si="23"/>
        <v>65500</v>
      </c>
      <c r="J192" s="33">
        <f t="shared" si="23"/>
        <v>67000</v>
      </c>
      <c r="K192" s="33">
        <f t="shared" si="23"/>
        <v>62500</v>
      </c>
      <c r="L192" s="33">
        <f t="shared" si="23"/>
        <v>9000</v>
      </c>
      <c r="M192" s="33">
        <f t="shared" si="23"/>
        <v>0</v>
      </c>
      <c r="N192" s="33">
        <f t="shared" si="23"/>
        <v>0</v>
      </c>
      <c r="O192" s="33">
        <f t="shared" si="23"/>
        <v>0</v>
      </c>
      <c r="P192" s="33">
        <f t="shared" si="23"/>
        <v>1014000</v>
      </c>
      <c r="Q192" s="28">
        <f t="shared" si="23"/>
        <v>494600</v>
      </c>
      <c r="R192" s="30">
        <f t="shared" si="23"/>
        <v>-519400</v>
      </c>
    </row>
    <row r="193" spans="1:19" x14ac:dyDescent="0.25">
      <c r="A193" s="7"/>
    </row>
    <row r="194" spans="1:19" x14ac:dyDescent="0.25">
      <c r="A194" s="7"/>
    </row>
    <row r="195" spans="1:19" x14ac:dyDescent="0.25">
      <c r="A195" s="7"/>
    </row>
    <row r="198" spans="1:19" x14ac:dyDescent="0.25">
      <c r="A198" s="19" t="s">
        <v>38</v>
      </c>
      <c r="B198" s="38" t="s">
        <v>491</v>
      </c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9" x14ac:dyDescent="0.25">
      <c r="A199" s="19" t="s">
        <v>39</v>
      </c>
      <c r="B199" s="39" t="s">
        <v>511</v>
      </c>
      <c r="C199" s="41"/>
      <c r="D199" s="41"/>
      <c r="E199" s="41"/>
      <c r="F199" s="41"/>
      <c r="G199" s="41"/>
      <c r="H199" s="41"/>
      <c r="I199" s="41"/>
      <c r="J199" s="41"/>
      <c r="K199" s="42"/>
      <c r="L199" s="42"/>
      <c r="M199" s="42"/>
      <c r="N199" s="42"/>
      <c r="O199" s="42"/>
      <c r="P199" s="42"/>
      <c r="Q199" s="42"/>
      <c r="R199" s="42"/>
    </row>
    <row r="200" spans="1:19" ht="23.25" x14ac:dyDescent="0.35">
      <c r="A200" s="209" t="s">
        <v>55</v>
      </c>
      <c r="B200" s="209"/>
      <c r="C200" s="209"/>
      <c r="D200" s="208" t="s">
        <v>56</v>
      </c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5" t="s">
        <v>59</v>
      </c>
      <c r="Q200" s="205"/>
      <c r="R200" s="205"/>
    </row>
    <row r="201" spans="1:19" ht="23.25" x14ac:dyDescent="0.3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1:19" ht="15.75" x14ac:dyDescent="0.25">
      <c r="A202" s="15" t="s">
        <v>7</v>
      </c>
      <c r="B202" s="15" t="s">
        <v>0</v>
      </c>
      <c r="C202" s="15" t="s">
        <v>6</v>
      </c>
      <c r="D202" s="23">
        <v>42979</v>
      </c>
      <c r="E202" s="23">
        <v>43009</v>
      </c>
      <c r="F202" s="23">
        <v>43040</v>
      </c>
      <c r="G202" s="23">
        <v>43070</v>
      </c>
      <c r="H202" s="23">
        <v>43101</v>
      </c>
      <c r="I202" s="23">
        <v>43132</v>
      </c>
      <c r="J202" s="23">
        <v>43160</v>
      </c>
      <c r="K202" s="23">
        <v>43191</v>
      </c>
      <c r="L202" s="23">
        <v>43221</v>
      </c>
      <c r="M202" s="23">
        <v>43252</v>
      </c>
      <c r="N202" s="23">
        <v>43282</v>
      </c>
      <c r="O202" s="23">
        <v>43313</v>
      </c>
      <c r="P202" s="25" t="s">
        <v>57</v>
      </c>
      <c r="Q202" s="26" t="s">
        <v>56</v>
      </c>
      <c r="R202" s="27" t="s">
        <v>58</v>
      </c>
      <c r="S202" s="82" t="s">
        <v>12</v>
      </c>
    </row>
    <row r="203" spans="1:19" ht="15.75" x14ac:dyDescent="0.25">
      <c r="A203" s="19">
        <v>1</v>
      </c>
      <c r="B203" s="142" t="s">
        <v>543</v>
      </c>
      <c r="C203" s="137">
        <v>3000</v>
      </c>
      <c r="D203" s="53">
        <v>0</v>
      </c>
      <c r="E203" s="53">
        <v>0</v>
      </c>
      <c r="F203" s="53">
        <v>0</v>
      </c>
      <c r="G203" s="61">
        <v>3000</v>
      </c>
      <c r="H203" s="137">
        <v>3000</v>
      </c>
      <c r="I203" s="137">
        <v>3000</v>
      </c>
      <c r="J203" s="137">
        <v>3000</v>
      </c>
      <c r="K203" s="137">
        <v>3000</v>
      </c>
      <c r="L203" s="61">
        <v>0</v>
      </c>
      <c r="M203" s="61">
        <v>0</v>
      </c>
      <c r="N203" s="61">
        <v>0</v>
      </c>
      <c r="O203" s="61">
        <v>0</v>
      </c>
      <c r="P203" s="62">
        <f t="shared" ref="P203:P235" si="24">C203*12</f>
        <v>36000</v>
      </c>
      <c r="Q203" s="63">
        <f t="shared" ref="Q203:Q235" si="25">SUM(D203:O203)</f>
        <v>15000</v>
      </c>
      <c r="R203" s="62">
        <f t="shared" ref="R203:R235" si="26">Q203-P203</f>
        <v>-21000</v>
      </c>
      <c r="S203" s="102"/>
    </row>
    <row r="204" spans="1:19" ht="15.75" x14ac:dyDescent="0.25">
      <c r="A204" s="19">
        <v>2</v>
      </c>
      <c r="B204" s="55" t="s">
        <v>74</v>
      </c>
      <c r="C204" s="53">
        <v>5000</v>
      </c>
      <c r="D204" s="53">
        <v>0</v>
      </c>
      <c r="E204" s="53">
        <v>5000</v>
      </c>
      <c r="F204" s="53">
        <v>5000</v>
      </c>
      <c r="G204" s="53">
        <v>5000</v>
      </c>
      <c r="H204" s="53">
        <v>5000</v>
      </c>
      <c r="I204" s="210" t="s">
        <v>560</v>
      </c>
      <c r="J204" s="211"/>
      <c r="K204" s="211"/>
      <c r="L204" s="211"/>
      <c r="M204" s="211"/>
      <c r="N204" s="211"/>
      <c r="O204" s="212"/>
      <c r="P204" s="56">
        <f t="shared" si="24"/>
        <v>60000</v>
      </c>
      <c r="Q204" s="57">
        <f t="shared" si="25"/>
        <v>20000</v>
      </c>
      <c r="R204" s="56">
        <f t="shared" si="26"/>
        <v>-40000</v>
      </c>
      <c r="S204" s="85"/>
    </row>
    <row r="205" spans="1:19" s="58" customFormat="1" ht="15.75" x14ac:dyDescent="0.25">
      <c r="A205" s="19">
        <v>3</v>
      </c>
      <c r="B205" s="142" t="s">
        <v>482</v>
      </c>
      <c r="C205" s="137">
        <v>3000</v>
      </c>
      <c r="D205" s="137">
        <v>1500</v>
      </c>
      <c r="E205" s="137">
        <v>3000</v>
      </c>
      <c r="F205" s="137">
        <v>3000</v>
      </c>
      <c r="G205" s="137">
        <v>3000</v>
      </c>
      <c r="H205" s="137">
        <v>3000</v>
      </c>
      <c r="I205" s="137">
        <v>3000</v>
      </c>
      <c r="J205" s="137">
        <v>3000</v>
      </c>
      <c r="K205" s="141">
        <v>0</v>
      </c>
      <c r="L205" s="61">
        <v>0</v>
      </c>
      <c r="M205" s="61">
        <v>0</v>
      </c>
      <c r="N205" s="61">
        <v>0</v>
      </c>
      <c r="O205" s="61">
        <v>0</v>
      </c>
      <c r="P205" s="62">
        <f t="shared" si="24"/>
        <v>36000</v>
      </c>
      <c r="Q205" s="63">
        <f t="shared" si="25"/>
        <v>19500</v>
      </c>
      <c r="R205" s="62">
        <f t="shared" si="26"/>
        <v>-16500</v>
      </c>
      <c r="S205" s="102"/>
    </row>
    <row r="206" spans="1:19" s="58" customFormat="1" ht="15.75" x14ac:dyDescent="0.25">
      <c r="A206" s="19">
        <v>4</v>
      </c>
      <c r="B206" s="142" t="s">
        <v>82</v>
      </c>
      <c r="C206" s="137">
        <v>5000</v>
      </c>
      <c r="D206" s="137">
        <v>5000</v>
      </c>
      <c r="E206" s="137">
        <v>5000</v>
      </c>
      <c r="F206" s="137">
        <v>5000</v>
      </c>
      <c r="G206" s="137">
        <v>5000</v>
      </c>
      <c r="H206" s="137">
        <v>5000</v>
      </c>
      <c r="I206" s="137">
        <v>5000</v>
      </c>
      <c r="J206" s="137">
        <v>5000</v>
      </c>
      <c r="K206" s="137">
        <v>5000</v>
      </c>
      <c r="L206" s="61">
        <v>0</v>
      </c>
      <c r="M206" s="61">
        <v>0</v>
      </c>
      <c r="N206" s="61">
        <v>0</v>
      </c>
      <c r="O206" s="61">
        <v>0</v>
      </c>
      <c r="P206" s="62">
        <f t="shared" si="24"/>
        <v>60000</v>
      </c>
      <c r="Q206" s="63">
        <f t="shared" si="25"/>
        <v>40000</v>
      </c>
      <c r="R206" s="62">
        <f t="shared" si="26"/>
        <v>-20000</v>
      </c>
      <c r="S206" s="102"/>
    </row>
    <row r="207" spans="1:19" s="58" customFormat="1" ht="15.75" x14ac:dyDescent="0.25">
      <c r="A207" s="19">
        <v>5</v>
      </c>
      <c r="B207" s="142" t="s">
        <v>85</v>
      </c>
      <c r="C207" s="137">
        <v>5000</v>
      </c>
      <c r="D207" s="137">
        <v>5000</v>
      </c>
      <c r="E207" s="137">
        <v>5000</v>
      </c>
      <c r="F207" s="137">
        <v>5000</v>
      </c>
      <c r="G207" s="137">
        <v>5000</v>
      </c>
      <c r="H207" s="137">
        <v>5000</v>
      </c>
      <c r="I207" s="137">
        <v>5000</v>
      </c>
      <c r="J207" s="137">
        <v>5000</v>
      </c>
      <c r="K207" s="137">
        <v>5000</v>
      </c>
      <c r="L207" s="61">
        <v>0</v>
      </c>
      <c r="M207" s="61">
        <v>0</v>
      </c>
      <c r="N207" s="61">
        <v>0</v>
      </c>
      <c r="O207" s="61">
        <v>0</v>
      </c>
      <c r="P207" s="62">
        <f t="shared" si="24"/>
        <v>60000</v>
      </c>
      <c r="Q207" s="63">
        <f t="shared" si="25"/>
        <v>40000</v>
      </c>
      <c r="R207" s="62">
        <f t="shared" si="26"/>
        <v>-20000</v>
      </c>
      <c r="S207" s="102"/>
    </row>
    <row r="208" spans="1:19" ht="15.75" x14ac:dyDescent="0.25">
      <c r="A208" s="19">
        <v>6</v>
      </c>
      <c r="B208" s="142" t="s">
        <v>79</v>
      </c>
      <c r="C208" s="137">
        <v>3000</v>
      </c>
      <c r="D208" s="137">
        <v>3000</v>
      </c>
      <c r="E208" s="137">
        <v>3000</v>
      </c>
      <c r="F208" s="137">
        <v>3000</v>
      </c>
      <c r="G208" s="137">
        <v>3000</v>
      </c>
      <c r="H208" s="137">
        <v>3000</v>
      </c>
      <c r="I208" s="137">
        <v>3000</v>
      </c>
      <c r="J208" s="137">
        <v>3000</v>
      </c>
      <c r="K208" s="141" t="s">
        <v>486</v>
      </c>
      <c r="L208" s="61">
        <v>0</v>
      </c>
      <c r="M208" s="61">
        <v>0</v>
      </c>
      <c r="N208" s="61">
        <v>0</v>
      </c>
      <c r="O208" s="61">
        <v>0</v>
      </c>
      <c r="P208" s="62">
        <f t="shared" si="24"/>
        <v>36000</v>
      </c>
      <c r="Q208" s="63">
        <f t="shared" si="25"/>
        <v>21000</v>
      </c>
      <c r="R208" s="62">
        <f t="shared" si="26"/>
        <v>-15000</v>
      </c>
      <c r="S208" s="102"/>
    </row>
    <row r="209" spans="1:19" s="58" customFormat="1" ht="15.75" x14ac:dyDescent="0.25">
      <c r="A209" s="19">
        <v>7</v>
      </c>
      <c r="B209" s="142" t="s">
        <v>96</v>
      </c>
      <c r="C209" s="137">
        <v>4000</v>
      </c>
      <c r="D209" s="137">
        <v>4000</v>
      </c>
      <c r="E209" s="137">
        <v>4000</v>
      </c>
      <c r="F209" s="137">
        <v>4000</v>
      </c>
      <c r="G209" s="137">
        <v>4000</v>
      </c>
      <c r="H209" s="137">
        <v>4000</v>
      </c>
      <c r="I209" s="137">
        <v>4000</v>
      </c>
      <c r="J209" s="137">
        <v>4000</v>
      </c>
      <c r="K209" s="137">
        <v>4000</v>
      </c>
      <c r="L209" s="137">
        <v>5000</v>
      </c>
      <c r="M209" s="61">
        <v>0</v>
      </c>
      <c r="N209" s="61">
        <v>0</v>
      </c>
      <c r="O209" s="61">
        <v>0</v>
      </c>
      <c r="P209" s="62">
        <f t="shared" si="24"/>
        <v>48000</v>
      </c>
      <c r="Q209" s="63">
        <f t="shared" si="25"/>
        <v>37000</v>
      </c>
      <c r="R209" s="62">
        <f t="shared" si="26"/>
        <v>-11000</v>
      </c>
      <c r="S209" s="102"/>
    </row>
    <row r="210" spans="1:19" ht="15.75" x14ac:dyDescent="0.25">
      <c r="A210" s="19">
        <v>8</v>
      </c>
      <c r="B210" s="84" t="s">
        <v>70</v>
      </c>
      <c r="C210" s="53">
        <v>3000</v>
      </c>
      <c r="D210" s="53">
        <v>0</v>
      </c>
      <c r="E210" s="53">
        <v>3000</v>
      </c>
      <c r="F210" s="53">
        <v>3000</v>
      </c>
      <c r="G210" s="210" t="s">
        <v>560</v>
      </c>
      <c r="H210" s="211"/>
      <c r="I210" s="211"/>
      <c r="J210" s="211"/>
      <c r="K210" s="211"/>
      <c r="L210" s="211"/>
      <c r="M210" s="211"/>
      <c r="N210" s="211"/>
      <c r="O210" s="212"/>
      <c r="P210" s="56">
        <f t="shared" si="24"/>
        <v>36000</v>
      </c>
      <c r="Q210" s="57">
        <f t="shared" si="25"/>
        <v>6000</v>
      </c>
      <c r="R210" s="56">
        <f t="shared" si="26"/>
        <v>-30000</v>
      </c>
      <c r="S210" s="85" t="s">
        <v>560</v>
      </c>
    </row>
    <row r="211" spans="1:19" ht="15.75" x14ac:dyDescent="0.25">
      <c r="A211" s="19">
        <v>9</v>
      </c>
      <c r="B211" s="55" t="s">
        <v>481</v>
      </c>
      <c r="C211" s="53">
        <v>3000</v>
      </c>
      <c r="D211" s="53">
        <v>3000</v>
      </c>
      <c r="E211" s="53">
        <v>3000</v>
      </c>
      <c r="F211" s="53">
        <v>3000</v>
      </c>
      <c r="G211" s="53">
        <v>3000</v>
      </c>
      <c r="H211" s="210" t="s">
        <v>560</v>
      </c>
      <c r="I211" s="211"/>
      <c r="J211" s="211"/>
      <c r="K211" s="211"/>
      <c r="L211" s="211"/>
      <c r="M211" s="211"/>
      <c r="N211" s="211"/>
      <c r="O211" s="212"/>
      <c r="P211" s="56">
        <f t="shared" si="24"/>
        <v>36000</v>
      </c>
      <c r="Q211" s="57">
        <f t="shared" si="25"/>
        <v>12000</v>
      </c>
      <c r="R211" s="56">
        <f t="shared" si="26"/>
        <v>-24000</v>
      </c>
      <c r="S211" s="85"/>
    </row>
    <row r="212" spans="1:19" ht="15.75" x14ac:dyDescent="0.25">
      <c r="A212" s="19">
        <v>10</v>
      </c>
      <c r="B212" s="142" t="s">
        <v>584</v>
      </c>
      <c r="C212" s="137">
        <v>5000</v>
      </c>
      <c r="D212" s="53">
        <v>0</v>
      </c>
      <c r="E212" s="53">
        <v>0</v>
      </c>
      <c r="F212" s="53">
        <v>0</v>
      </c>
      <c r="G212" s="53">
        <v>0</v>
      </c>
      <c r="H212" s="137">
        <v>5000</v>
      </c>
      <c r="I212" s="137">
        <v>5000</v>
      </c>
      <c r="J212" s="137">
        <v>5000</v>
      </c>
      <c r="K212" s="137">
        <v>5000</v>
      </c>
      <c r="L212" s="61">
        <v>0</v>
      </c>
      <c r="M212" s="61">
        <v>0</v>
      </c>
      <c r="N212" s="61">
        <v>0</v>
      </c>
      <c r="O212" s="61">
        <v>0</v>
      </c>
      <c r="P212" s="62">
        <f t="shared" si="24"/>
        <v>60000</v>
      </c>
      <c r="Q212" s="63">
        <f t="shared" si="25"/>
        <v>20000</v>
      </c>
      <c r="R212" s="62">
        <f t="shared" si="26"/>
        <v>-40000</v>
      </c>
      <c r="S212" s="102"/>
    </row>
    <row r="213" spans="1:19" ht="15.75" x14ac:dyDescent="0.25">
      <c r="A213" s="19">
        <v>11</v>
      </c>
      <c r="B213" s="142" t="s">
        <v>88</v>
      </c>
      <c r="C213" s="137">
        <v>5000</v>
      </c>
      <c r="D213" s="137">
        <v>5000</v>
      </c>
      <c r="E213" s="137">
        <v>5000</v>
      </c>
      <c r="F213" s="137">
        <v>5000</v>
      </c>
      <c r="G213" s="137">
        <v>5000</v>
      </c>
      <c r="H213" s="137">
        <v>5000</v>
      </c>
      <c r="I213" s="137">
        <v>5000</v>
      </c>
      <c r="J213" s="137">
        <v>5000</v>
      </c>
      <c r="K213" s="141">
        <v>0</v>
      </c>
      <c r="L213" s="61">
        <v>0</v>
      </c>
      <c r="M213" s="61">
        <v>0</v>
      </c>
      <c r="N213" s="61">
        <v>0</v>
      </c>
      <c r="O213" s="61">
        <v>0</v>
      </c>
      <c r="P213" s="62">
        <f t="shared" si="24"/>
        <v>60000</v>
      </c>
      <c r="Q213" s="63">
        <f t="shared" si="25"/>
        <v>35000</v>
      </c>
      <c r="R213" s="62">
        <f t="shared" si="26"/>
        <v>-25000</v>
      </c>
      <c r="S213" s="102"/>
    </row>
    <row r="214" spans="1:19" ht="15.75" x14ac:dyDescent="0.25">
      <c r="A214" s="19">
        <v>13</v>
      </c>
      <c r="B214" s="140" t="s">
        <v>607</v>
      </c>
      <c r="C214" s="136">
        <v>3000</v>
      </c>
      <c r="D214" s="53">
        <v>0</v>
      </c>
      <c r="E214" s="53">
        <v>0</v>
      </c>
      <c r="F214" s="53">
        <v>0</v>
      </c>
      <c r="G214" s="53">
        <v>0</v>
      </c>
      <c r="H214" s="136">
        <v>3000</v>
      </c>
      <c r="I214" s="136">
        <v>3000</v>
      </c>
      <c r="J214" s="136">
        <v>3000</v>
      </c>
      <c r="K214" s="136">
        <v>3000</v>
      </c>
      <c r="L214" s="24">
        <v>0</v>
      </c>
      <c r="M214" s="24">
        <v>0</v>
      </c>
      <c r="N214" s="24">
        <v>0</v>
      </c>
      <c r="O214" s="24">
        <v>0</v>
      </c>
      <c r="P214" s="29">
        <f t="shared" si="24"/>
        <v>36000</v>
      </c>
      <c r="Q214" s="28">
        <f t="shared" si="25"/>
        <v>12000</v>
      </c>
      <c r="R214" s="29">
        <f t="shared" si="26"/>
        <v>-24000</v>
      </c>
      <c r="S214" s="82"/>
    </row>
    <row r="215" spans="1:19" ht="15.75" x14ac:dyDescent="0.25">
      <c r="A215" s="19">
        <v>14</v>
      </c>
      <c r="B215" s="140" t="s">
        <v>601</v>
      </c>
      <c r="C215" s="136">
        <v>5000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136">
        <v>5000</v>
      </c>
      <c r="K215" s="136">
        <v>5000</v>
      </c>
      <c r="L215" s="24">
        <v>0</v>
      </c>
      <c r="M215" s="24">
        <v>0</v>
      </c>
      <c r="N215" s="24">
        <v>0</v>
      </c>
      <c r="O215" s="24">
        <v>0</v>
      </c>
      <c r="P215" s="29">
        <f t="shared" si="24"/>
        <v>60000</v>
      </c>
      <c r="Q215" s="28">
        <f t="shared" si="25"/>
        <v>10000</v>
      </c>
      <c r="R215" s="29">
        <f t="shared" si="26"/>
        <v>-50000</v>
      </c>
      <c r="S215" s="82"/>
    </row>
    <row r="216" spans="1:19" ht="15.75" x14ac:dyDescent="0.25">
      <c r="A216" s="16">
        <v>15</v>
      </c>
      <c r="B216" s="140" t="s">
        <v>672</v>
      </c>
      <c r="C216" s="136">
        <v>5000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136">
        <v>5000</v>
      </c>
      <c r="L216" s="24">
        <v>0</v>
      </c>
      <c r="M216" s="24">
        <v>0</v>
      </c>
      <c r="N216" s="24">
        <v>0</v>
      </c>
      <c r="O216" s="24">
        <v>0</v>
      </c>
      <c r="P216" s="29">
        <f t="shared" si="24"/>
        <v>60000</v>
      </c>
      <c r="Q216" s="28">
        <f t="shared" si="25"/>
        <v>5000</v>
      </c>
      <c r="R216" s="29">
        <f t="shared" si="26"/>
        <v>-55000</v>
      </c>
      <c r="S216" s="82"/>
    </row>
    <row r="217" spans="1:19" ht="15.75" x14ac:dyDescent="0.25">
      <c r="A217" s="59">
        <v>16</v>
      </c>
      <c r="B217" s="140" t="s">
        <v>681</v>
      </c>
      <c r="C217" s="136">
        <v>5000</v>
      </c>
      <c r="D217" s="213" t="s">
        <v>687</v>
      </c>
      <c r="E217" s="214"/>
      <c r="F217" s="214"/>
      <c r="G217" s="214"/>
      <c r="H217" s="214"/>
      <c r="I217" s="214"/>
      <c r="J217" s="215"/>
      <c r="K217" s="136">
        <v>5000</v>
      </c>
      <c r="L217" s="24">
        <v>0</v>
      </c>
      <c r="M217" s="24">
        <v>0</v>
      </c>
      <c r="N217" s="24">
        <v>0</v>
      </c>
      <c r="O217" s="24">
        <v>0</v>
      </c>
      <c r="P217" s="29">
        <f>C217*5</f>
        <v>25000</v>
      </c>
      <c r="Q217" s="28">
        <f t="shared" si="25"/>
        <v>5000</v>
      </c>
      <c r="R217" s="29">
        <f t="shared" si="26"/>
        <v>-20000</v>
      </c>
      <c r="S217" s="82"/>
    </row>
    <row r="218" spans="1:19" ht="15.75" x14ac:dyDescent="0.25">
      <c r="A218" s="19">
        <v>17</v>
      </c>
      <c r="B218" s="20"/>
      <c r="C218" s="24">
        <v>0</v>
      </c>
      <c r="D218" s="24">
        <v>0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9">
        <f t="shared" si="24"/>
        <v>0</v>
      </c>
      <c r="Q218" s="28">
        <f t="shared" si="25"/>
        <v>0</v>
      </c>
      <c r="R218" s="29">
        <f t="shared" si="26"/>
        <v>0</v>
      </c>
      <c r="S218" s="82"/>
    </row>
    <row r="219" spans="1:19" ht="15.75" x14ac:dyDescent="0.25">
      <c r="A219" s="19">
        <v>18</v>
      </c>
      <c r="B219" s="20"/>
      <c r="C219" s="24">
        <v>0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9">
        <f t="shared" si="24"/>
        <v>0</v>
      </c>
      <c r="Q219" s="28">
        <f t="shared" si="25"/>
        <v>0</v>
      </c>
      <c r="R219" s="29">
        <f t="shared" si="26"/>
        <v>0</v>
      </c>
      <c r="S219" s="82"/>
    </row>
    <row r="220" spans="1:19" ht="15.75" x14ac:dyDescent="0.25">
      <c r="A220" s="16">
        <v>19</v>
      </c>
      <c r="B220" s="20"/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9">
        <f t="shared" si="24"/>
        <v>0</v>
      </c>
      <c r="Q220" s="28">
        <f t="shared" si="25"/>
        <v>0</v>
      </c>
      <c r="R220" s="29">
        <f t="shared" si="26"/>
        <v>0</v>
      </c>
      <c r="S220" s="82"/>
    </row>
    <row r="221" spans="1:19" ht="15.75" x14ac:dyDescent="0.25">
      <c r="A221" s="59">
        <v>20</v>
      </c>
      <c r="B221" s="20"/>
      <c r="C221" s="24">
        <v>0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9">
        <f t="shared" si="24"/>
        <v>0</v>
      </c>
      <c r="Q221" s="28">
        <f t="shared" si="25"/>
        <v>0</v>
      </c>
      <c r="R221" s="29">
        <f t="shared" si="26"/>
        <v>0</v>
      </c>
      <c r="S221" s="82"/>
    </row>
    <row r="222" spans="1:19" ht="15.75" x14ac:dyDescent="0.25">
      <c r="A222" s="19">
        <v>21</v>
      </c>
      <c r="B222" s="20"/>
      <c r="C222" s="24">
        <v>0</v>
      </c>
      <c r="D222" s="24">
        <v>0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9">
        <f t="shared" si="24"/>
        <v>0</v>
      </c>
      <c r="Q222" s="28">
        <f t="shared" si="25"/>
        <v>0</v>
      </c>
      <c r="R222" s="29">
        <f t="shared" si="26"/>
        <v>0</v>
      </c>
      <c r="S222" s="82"/>
    </row>
    <row r="223" spans="1:19" ht="15.75" x14ac:dyDescent="0.25">
      <c r="A223" s="19">
        <v>22</v>
      </c>
      <c r="B223" s="20"/>
      <c r="C223" s="24">
        <v>0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9">
        <f t="shared" si="24"/>
        <v>0</v>
      </c>
      <c r="Q223" s="28">
        <f t="shared" si="25"/>
        <v>0</v>
      </c>
      <c r="R223" s="29">
        <f t="shared" si="26"/>
        <v>0</v>
      </c>
      <c r="S223" s="82"/>
    </row>
    <row r="224" spans="1:19" ht="15.75" x14ac:dyDescent="0.25">
      <c r="A224" s="16">
        <v>23</v>
      </c>
      <c r="B224" s="20"/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9">
        <f t="shared" si="24"/>
        <v>0</v>
      </c>
      <c r="Q224" s="28">
        <f t="shared" si="25"/>
        <v>0</v>
      </c>
      <c r="R224" s="29">
        <f t="shared" si="26"/>
        <v>0</v>
      </c>
      <c r="S224" s="82"/>
    </row>
    <row r="225" spans="1:19" ht="15.75" x14ac:dyDescent="0.25">
      <c r="A225" s="59">
        <v>24</v>
      </c>
      <c r="B225" s="20"/>
      <c r="C225" s="24">
        <v>0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9">
        <f t="shared" si="24"/>
        <v>0</v>
      </c>
      <c r="Q225" s="28">
        <f t="shared" si="25"/>
        <v>0</v>
      </c>
      <c r="R225" s="29">
        <f t="shared" si="26"/>
        <v>0</v>
      </c>
      <c r="S225" s="82"/>
    </row>
    <row r="226" spans="1:19" ht="15.75" x14ac:dyDescent="0.25">
      <c r="A226" s="19">
        <v>25</v>
      </c>
      <c r="B226" s="20"/>
      <c r="C226" s="24">
        <v>0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9">
        <f t="shared" si="24"/>
        <v>0</v>
      </c>
      <c r="Q226" s="28">
        <f t="shared" si="25"/>
        <v>0</v>
      </c>
      <c r="R226" s="29">
        <f t="shared" si="26"/>
        <v>0</v>
      </c>
      <c r="S226" s="82"/>
    </row>
    <row r="227" spans="1:19" ht="15.75" x14ac:dyDescent="0.25">
      <c r="A227" s="19">
        <v>26</v>
      </c>
      <c r="B227" s="20"/>
      <c r="C227" s="24">
        <v>0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9">
        <f t="shared" si="24"/>
        <v>0</v>
      </c>
      <c r="Q227" s="28">
        <f t="shared" si="25"/>
        <v>0</v>
      </c>
      <c r="R227" s="29">
        <f t="shared" si="26"/>
        <v>0</v>
      </c>
      <c r="S227" s="82"/>
    </row>
    <row r="228" spans="1:19" ht="15.75" x14ac:dyDescent="0.25">
      <c r="A228" s="16">
        <v>27</v>
      </c>
      <c r="B228" s="20"/>
      <c r="C228" s="24">
        <v>0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9">
        <f t="shared" si="24"/>
        <v>0</v>
      </c>
      <c r="Q228" s="28">
        <f t="shared" si="25"/>
        <v>0</v>
      </c>
      <c r="R228" s="29">
        <f t="shared" si="26"/>
        <v>0</v>
      </c>
      <c r="S228" s="82"/>
    </row>
    <row r="229" spans="1:19" ht="15.75" x14ac:dyDescent="0.25">
      <c r="A229" s="59">
        <v>28</v>
      </c>
      <c r="B229" s="20"/>
      <c r="C229" s="24">
        <v>0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9">
        <f t="shared" si="24"/>
        <v>0</v>
      </c>
      <c r="Q229" s="28">
        <f t="shared" si="25"/>
        <v>0</v>
      </c>
      <c r="R229" s="29">
        <f t="shared" si="26"/>
        <v>0</v>
      </c>
      <c r="S229" s="82"/>
    </row>
    <row r="230" spans="1:19" ht="15.75" x14ac:dyDescent="0.25">
      <c r="A230" s="19">
        <v>29</v>
      </c>
      <c r="B230" s="20"/>
      <c r="C230" s="24">
        <v>0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9">
        <f t="shared" si="24"/>
        <v>0</v>
      </c>
      <c r="Q230" s="28">
        <f t="shared" si="25"/>
        <v>0</v>
      </c>
      <c r="R230" s="29">
        <f t="shared" si="26"/>
        <v>0</v>
      </c>
      <c r="S230" s="82"/>
    </row>
    <row r="231" spans="1:19" ht="15.75" x14ac:dyDescent="0.25">
      <c r="A231" s="19">
        <v>30</v>
      </c>
      <c r="B231" s="20"/>
      <c r="C231" s="24">
        <v>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9">
        <f t="shared" si="24"/>
        <v>0</v>
      </c>
      <c r="Q231" s="28">
        <f t="shared" si="25"/>
        <v>0</v>
      </c>
      <c r="R231" s="29">
        <f t="shared" si="26"/>
        <v>0</v>
      </c>
      <c r="S231" s="82"/>
    </row>
    <row r="232" spans="1:19" ht="15.75" x14ac:dyDescent="0.25">
      <c r="A232" s="16">
        <v>31</v>
      </c>
      <c r="B232" s="20"/>
      <c r="C232" s="24">
        <v>0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9">
        <f t="shared" si="24"/>
        <v>0</v>
      </c>
      <c r="Q232" s="28">
        <f t="shared" si="25"/>
        <v>0</v>
      </c>
      <c r="R232" s="29">
        <f t="shared" si="26"/>
        <v>0</v>
      </c>
      <c r="S232" s="82"/>
    </row>
    <row r="233" spans="1:19" ht="15.75" x14ac:dyDescent="0.25">
      <c r="A233" s="59">
        <v>32</v>
      </c>
      <c r="B233" s="20"/>
      <c r="C233" s="24">
        <v>0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9">
        <f t="shared" si="24"/>
        <v>0</v>
      </c>
      <c r="Q233" s="28">
        <f t="shared" si="25"/>
        <v>0</v>
      </c>
      <c r="R233" s="29">
        <f t="shared" si="26"/>
        <v>0</v>
      </c>
      <c r="S233" s="82"/>
    </row>
    <row r="234" spans="1:19" ht="15.75" x14ac:dyDescent="0.25">
      <c r="A234" s="19">
        <v>33</v>
      </c>
      <c r="B234" s="20"/>
      <c r="C234" s="24">
        <v>0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9">
        <f t="shared" si="24"/>
        <v>0</v>
      </c>
      <c r="Q234" s="28">
        <f t="shared" si="25"/>
        <v>0</v>
      </c>
      <c r="R234" s="29">
        <f t="shared" si="26"/>
        <v>0</v>
      </c>
      <c r="S234" s="82"/>
    </row>
    <row r="235" spans="1:19" ht="15.75" x14ac:dyDescent="0.25">
      <c r="A235" s="19">
        <v>34</v>
      </c>
      <c r="B235" s="20"/>
      <c r="C235" s="24">
        <v>0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9">
        <f t="shared" si="24"/>
        <v>0</v>
      </c>
      <c r="Q235" s="28">
        <f t="shared" si="25"/>
        <v>0</v>
      </c>
      <c r="R235" s="29">
        <f t="shared" si="26"/>
        <v>0</v>
      </c>
      <c r="S235" s="82"/>
    </row>
    <row r="236" spans="1:19" x14ac:dyDescent="0.25">
      <c r="C236" s="32" t="s">
        <v>60</v>
      </c>
      <c r="D236" s="33">
        <f t="shared" ref="D236:R236" si="27">SUM(D203:D235)</f>
        <v>26500</v>
      </c>
      <c r="E236" s="33">
        <f t="shared" si="27"/>
        <v>36000</v>
      </c>
      <c r="F236" s="33">
        <f t="shared" si="27"/>
        <v>36000</v>
      </c>
      <c r="G236" s="33">
        <f t="shared" si="27"/>
        <v>36000</v>
      </c>
      <c r="H236" s="33">
        <f t="shared" si="27"/>
        <v>41000</v>
      </c>
      <c r="I236" s="33">
        <f t="shared" si="27"/>
        <v>36000</v>
      </c>
      <c r="J236" s="33">
        <f t="shared" si="27"/>
        <v>41000</v>
      </c>
      <c r="K236" s="33">
        <f t="shared" si="27"/>
        <v>40000</v>
      </c>
      <c r="L236" s="33">
        <f t="shared" si="27"/>
        <v>5000</v>
      </c>
      <c r="M236" s="33">
        <f t="shared" si="27"/>
        <v>0</v>
      </c>
      <c r="N236" s="33">
        <f t="shared" si="27"/>
        <v>0</v>
      </c>
      <c r="O236" s="33">
        <f t="shared" si="27"/>
        <v>0</v>
      </c>
      <c r="P236" s="33">
        <f t="shared" si="27"/>
        <v>709000</v>
      </c>
      <c r="Q236" s="28">
        <f t="shared" si="27"/>
        <v>297500</v>
      </c>
      <c r="R236" s="30">
        <f t="shared" si="27"/>
        <v>-411500</v>
      </c>
      <c r="S236" s="82"/>
    </row>
  </sheetData>
  <autoFilter ref="A19:R52"/>
  <sortState ref="A195:S228">
    <sortCondition ref="B203"/>
  </sortState>
  <mergeCells count="27">
    <mergeCell ref="D217:J217"/>
    <mergeCell ref="D99:J99"/>
    <mergeCell ref="H211:O211"/>
    <mergeCell ref="I204:O204"/>
    <mergeCell ref="I36:O36"/>
    <mergeCell ref="G210:O210"/>
    <mergeCell ref="G181:P181"/>
    <mergeCell ref="P161:R161"/>
    <mergeCell ref="H121:O121"/>
    <mergeCell ref="J47:O47"/>
    <mergeCell ref="E50:K50"/>
    <mergeCell ref="P17:R17"/>
    <mergeCell ref="P109:R109"/>
    <mergeCell ref="P59:R59"/>
    <mergeCell ref="P200:R200"/>
    <mergeCell ref="B1:B10"/>
    <mergeCell ref="B11:J12"/>
    <mergeCell ref="D17:O17"/>
    <mergeCell ref="A200:C200"/>
    <mergeCell ref="D200:O200"/>
    <mergeCell ref="A109:C109"/>
    <mergeCell ref="D109:O109"/>
    <mergeCell ref="D59:O59"/>
    <mergeCell ref="A161:C161"/>
    <mergeCell ref="D161:O161"/>
    <mergeCell ref="G180:P180"/>
    <mergeCell ref="D114:O114"/>
  </mergeCells>
  <printOptions headings="1" gridLines="1"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Configurações!$C$2:$C$7</xm:f>
          </x14:formula1>
          <xm:sqref>B159 B198 B57 B107</xm:sqref>
        </x14:dataValidation>
        <x14:dataValidation type="list" allowBlank="1" showInputMessage="1" showErrorMessage="1">
          <x14:formula1>
            <xm:f>Configurações!$C$3:$C$7</xm:f>
          </x14:formula1>
          <xm:sqref>B15</xm:sqref>
        </x14:dataValidation>
        <x14:dataValidation type="list" allowBlank="1" showInputMessage="1" showErrorMessage="1">
          <x14:formula1>
            <xm:f>Ficha_Registo!$B$115:$B$179</xm:f>
          </x14:formula1>
          <xm:sqref>B168</xm:sqref>
        </x14:dataValidation>
        <x14:dataValidation type="list" allowBlank="1" showInputMessage="1" showErrorMessage="1">
          <x14:formula1>
            <xm:f>Ficha_Registo!$B$16:$B$114</xm:f>
          </x14:formula1>
          <xm:sqref>B113:B115 B166:B167 B204:B209 B21:B30 B65:B83 B164</xm:sqref>
        </x14:dataValidation>
        <x14:dataValidation type="list" allowBlank="1" showInputMessage="1" showErrorMessage="1">
          <x14:formula1>
            <xm:f>Ficha_Registo!$B$16:$B$180</xm:f>
          </x14:formula1>
          <xm:sqref>B203 B20 B165 B112 B84:B101 B31:B51 B116:B154 B169:B191</xm:sqref>
        </x14:dataValidation>
        <x14:dataValidation type="list" allowBlank="1" showInputMessage="1" showErrorMessage="1">
          <x14:formula1>
            <xm:f>Ficha_Registo!$B$16:$B$168</xm:f>
          </x14:formula1>
          <xm:sqref>B210</xm:sqref>
        </x14:dataValidation>
        <x14:dataValidation type="list" allowBlank="1" showInputMessage="1" showErrorMessage="1">
          <x14:formula1>
            <xm:f>Ficha_Registo!$B$16:$B$167</xm:f>
          </x14:formula1>
          <xm:sqref>B211:B235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3">
    <tabColor rgb="FFFF0000"/>
  </sheetPr>
  <dimension ref="A1:AB1550"/>
  <sheetViews>
    <sheetView tabSelected="1" topLeftCell="A15" zoomScaleNormal="100" workbookViewId="0">
      <selection activeCell="Q34" sqref="Q34"/>
    </sheetView>
  </sheetViews>
  <sheetFormatPr defaultRowHeight="15" x14ac:dyDescent="0.25"/>
  <cols>
    <col min="1" max="1" width="12.85546875" style="154" customWidth="1"/>
    <col min="2" max="2" width="45" style="7" bestFit="1" customWidth="1"/>
    <col min="3" max="3" width="18" style="7" customWidth="1"/>
    <col min="4" max="4" width="18" style="7" hidden="1" customWidth="1"/>
    <col min="5" max="5" width="18" style="7" customWidth="1"/>
    <col min="6" max="6" width="13.42578125" style="7" hidden="1" customWidth="1"/>
    <col min="7" max="7" width="13.42578125" style="7" customWidth="1"/>
    <col min="8" max="8" width="11.140625" style="7" hidden="1" customWidth="1"/>
    <col min="9" max="9" width="11.140625" style="7" customWidth="1"/>
    <col min="10" max="10" width="12.5703125" style="7" hidden="1" customWidth="1"/>
    <col min="11" max="11" width="12.5703125" style="7" customWidth="1"/>
    <col min="12" max="12" width="12" style="7" hidden="1" customWidth="1"/>
    <col min="13" max="13" width="12" style="7" customWidth="1"/>
    <col min="14" max="14" width="11.5703125" style="7" hidden="1" customWidth="1"/>
    <col min="15" max="15" width="11.5703125" style="7" customWidth="1"/>
    <col min="16" max="16" width="12.42578125" style="7" hidden="1" customWidth="1"/>
    <col min="17" max="17" width="12.42578125" style="7" customWidth="1"/>
    <col min="18" max="18" width="11.85546875" style="7" hidden="1" customWidth="1"/>
    <col min="19" max="19" width="11.85546875" style="7" customWidth="1"/>
    <col min="20" max="20" width="12.140625" style="7" hidden="1" customWidth="1"/>
    <col min="21" max="21" width="12.140625" style="7" customWidth="1"/>
    <col min="22" max="22" width="9.140625" style="7" hidden="1" customWidth="1"/>
    <col min="23" max="23" width="11" style="7" hidden="1" customWidth="1"/>
    <col min="24" max="24" width="12.140625" style="7" hidden="1" customWidth="1"/>
    <col min="25" max="25" width="11.42578125" style="7" hidden="1" customWidth="1"/>
    <col min="26" max="26" width="15" style="7" hidden="1" customWidth="1"/>
    <col min="27" max="27" width="13.28515625" style="7" hidden="1" customWidth="1"/>
    <col min="28" max="16384" width="9.140625" style="7"/>
  </cols>
  <sheetData>
    <row r="1" spans="1:27" x14ac:dyDescent="0.25">
      <c r="B1" s="206"/>
    </row>
    <row r="2" spans="1:27" x14ac:dyDescent="0.25">
      <c r="B2" s="20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7" x14ac:dyDescent="0.25">
      <c r="B3" s="20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7" x14ac:dyDescent="0.25">
      <c r="B4" s="20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27" x14ac:dyDescent="0.25">
      <c r="B5" s="206"/>
    </row>
    <row r="6" spans="1:27" x14ac:dyDescent="0.25">
      <c r="B6" s="206"/>
    </row>
    <row r="7" spans="1:27" x14ac:dyDescent="0.25">
      <c r="B7" s="206"/>
    </row>
    <row r="8" spans="1:27" x14ac:dyDescent="0.25">
      <c r="B8" s="206"/>
    </row>
    <row r="9" spans="1:27" x14ac:dyDescent="0.25">
      <c r="B9" s="206"/>
    </row>
    <row r="10" spans="1:27" x14ac:dyDescent="0.25">
      <c r="B10" s="206"/>
    </row>
    <row r="11" spans="1:27" ht="21" x14ac:dyDescent="0.35">
      <c r="B11" s="207" t="s">
        <v>8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156"/>
    </row>
    <row r="12" spans="1:27" ht="21" x14ac:dyDescent="0.35"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156"/>
    </row>
    <row r="13" spans="1:27" x14ac:dyDescent="0.25"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</row>
    <row r="14" spans="1:27" x14ac:dyDescent="0.25">
      <c r="A14" s="1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27" x14ac:dyDescent="0.25">
      <c r="A15" s="19" t="s">
        <v>38</v>
      </c>
      <c r="B15" s="38" t="s">
        <v>487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x14ac:dyDescent="0.25">
      <c r="A16" s="19" t="s">
        <v>39</v>
      </c>
      <c r="B16" s="39" t="s">
        <v>507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 ht="23.25" x14ac:dyDescent="0.35">
      <c r="A17" s="54"/>
      <c r="B17" s="54" t="s">
        <v>55</v>
      </c>
      <c r="C17" s="54"/>
      <c r="D17" s="208" t="s">
        <v>56</v>
      </c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5" t="s">
        <v>59</v>
      </c>
      <c r="Z17" s="205"/>
      <c r="AA17" s="205"/>
    </row>
    <row r="18" spans="1:27" s="69" customFormat="1" ht="23.25" x14ac:dyDescent="0.35">
      <c r="A18" s="67"/>
      <c r="B18" s="6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</row>
    <row r="19" spans="1:27" ht="15.75" x14ac:dyDescent="0.25">
      <c r="A19" s="15" t="s">
        <v>7</v>
      </c>
      <c r="B19" s="15" t="s">
        <v>0</v>
      </c>
      <c r="C19" s="15" t="s">
        <v>6</v>
      </c>
      <c r="D19" s="23">
        <v>42979</v>
      </c>
      <c r="E19" s="23">
        <v>42979</v>
      </c>
      <c r="F19" s="23">
        <v>43009</v>
      </c>
      <c r="G19" s="23">
        <v>43009</v>
      </c>
      <c r="H19" s="23">
        <v>43040</v>
      </c>
      <c r="I19" s="23">
        <v>43040</v>
      </c>
      <c r="J19" s="23">
        <v>43070</v>
      </c>
      <c r="K19" s="23">
        <v>43070</v>
      </c>
      <c r="L19" s="23">
        <v>43101</v>
      </c>
      <c r="M19" s="23">
        <v>43101</v>
      </c>
      <c r="N19" s="23">
        <v>43132</v>
      </c>
      <c r="O19" s="23">
        <v>43132</v>
      </c>
      <c r="P19" s="23">
        <v>43160</v>
      </c>
      <c r="Q19" s="23">
        <v>43160</v>
      </c>
      <c r="R19" s="23">
        <v>43191</v>
      </c>
      <c r="S19" s="23">
        <v>43191</v>
      </c>
      <c r="T19" s="23">
        <v>43221</v>
      </c>
      <c r="U19" s="23">
        <v>43221</v>
      </c>
      <c r="V19" s="23">
        <v>43252</v>
      </c>
      <c r="W19" s="23">
        <v>43282</v>
      </c>
      <c r="X19" s="23">
        <v>43313</v>
      </c>
      <c r="Y19" s="44" t="s">
        <v>57</v>
      </c>
      <c r="Z19" s="45" t="s">
        <v>56</v>
      </c>
      <c r="AA19" s="46" t="s">
        <v>58</v>
      </c>
    </row>
    <row r="20" spans="1:27" ht="15.75" x14ac:dyDescent="0.25">
      <c r="A20" s="16">
        <v>1</v>
      </c>
      <c r="B20" s="17" t="s">
        <v>392</v>
      </c>
      <c r="C20" s="24">
        <v>4000</v>
      </c>
      <c r="D20" s="24">
        <f>Salas!D20</f>
        <v>1608</v>
      </c>
      <c r="E20" s="24" t="str">
        <f t="shared" ref="E20:E49" si="0">IF(AND(D20&gt;0),C237,D237)</f>
        <v>PAGO</v>
      </c>
      <c r="F20" s="24">
        <f>Salas!E20</f>
        <v>4000</v>
      </c>
      <c r="G20" s="24" t="str">
        <f t="shared" ref="G20:G49" si="1">IF(AND(F20&gt;0),C237,D237)</f>
        <v>PAGO</v>
      </c>
      <c r="H20" s="24">
        <f>Salas!F20</f>
        <v>4000</v>
      </c>
      <c r="I20" s="24" t="str">
        <f t="shared" ref="I20:I49" si="2">IF(AND(H20&gt;0),C237,D237)</f>
        <v>PAGO</v>
      </c>
      <c r="J20" s="24">
        <f>Salas!G20</f>
        <v>4000</v>
      </c>
      <c r="K20" s="24" t="str">
        <f t="shared" ref="K20:K49" si="3">IF(AND(J20&gt;0),C237,D237)</f>
        <v>PAGO</v>
      </c>
      <c r="L20" s="24">
        <f>Salas!H20</f>
        <v>4000</v>
      </c>
      <c r="M20" s="24" t="str">
        <f t="shared" ref="M20:M49" si="4">IF(AND(L20&gt;0),C237,D237)</f>
        <v>PAGO</v>
      </c>
      <c r="N20" s="24">
        <f>Salas!I20</f>
        <v>4000</v>
      </c>
      <c r="O20" s="24" t="str">
        <f t="shared" ref="O20:O35" si="5">IF(AND(N20&gt;0),C237,D237)</f>
        <v>PAGO</v>
      </c>
      <c r="P20" s="24">
        <f>Salas!J20</f>
        <v>4000</v>
      </c>
      <c r="Q20" s="24" t="str">
        <f t="shared" ref="Q20:Q35" si="6">IF(AND(P20&gt;0),C237,D237)</f>
        <v>PAGO</v>
      </c>
      <c r="R20" s="24">
        <f>Salas!K20</f>
        <v>4000</v>
      </c>
      <c r="S20" s="24" t="str">
        <f t="shared" ref="S20:S35" si="7">IF(AND(R20&gt;0),C237,D237)</f>
        <v>PAGO</v>
      </c>
      <c r="T20" s="24">
        <f>Salas!L20</f>
        <v>0</v>
      </c>
      <c r="U20" s="24" t="str">
        <f t="shared" ref="U20:U35" si="8">IF(AND(T20&gt;0),C237,D237)</f>
        <v>DIVIDA</v>
      </c>
      <c r="V20" s="24">
        <v>0</v>
      </c>
      <c r="W20" s="24">
        <v>0</v>
      </c>
      <c r="X20" s="24">
        <v>0</v>
      </c>
      <c r="Y20" s="165">
        <f t="shared" ref="Y20:Y49" si="9">C20*12</f>
        <v>48000</v>
      </c>
      <c r="Z20" s="164">
        <f t="shared" ref="Z20:Z49" si="10">SUM(D20:X20)</f>
        <v>29608</v>
      </c>
      <c r="AA20" s="165">
        <f t="shared" ref="AA20:AA49" si="11">Z20-Y20</f>
        <v>-18392</v>
      </c>
    </row>
    <row r="21" spans="1:27" ht="15.75" x14ac:dyDescent="0.25">
      <c r="A21" s="166">
        <v>2</v>
      </c>
      <c r="B21" s="167" t="s">
        <v>437</v>
      </c>
      <c r="C21" s="24">
        <v>4000</v>
      </c>
      <c r="D21" s="24">
        <f>Salas!D21</f>
        <v>2144</v>
      </c>
      <c r="E21" s="24" t="str">
        <f t="shared" si="0"/>
        <v>PAGO</v>
      </c>
      <c r="F21" s="24">
        <f>Salas!E21</f>
        <v>4000</v>
      </c>
      <c r="G21" s="24" t="str">
        <f t="shared" si="1"/>
        <v>PAGO</v>
      </c>
      <c r="H21" s="24">
        <f>Salas!F21</f>
        <v>4000</v>
      </c>
      <c r="I21" s="24" t="str">
        <f t="shared" si="2"/>
        <v>PAGO</v>
      </c>
      <c r="J21" s="24">
        <f>Salas!G21</f>
        <v>4000</v>
      </c>
      <c r="K21" s="24" t="str">
        <f t="shared" si="3"/>
        <v>PAGO</v>
      </c>
      <c r="L21" s="24">
        <f>Salas!H21</f>
        <v>4000</v>
      </c>
      <c r="M21" s="24" t="str">
        <f t="shared" si="4"/>
        <v>PAGO</v>
      </c>
      <c r="N21" s="24">
        <f>Salas!I21</f>
        <v>4000</v>
      </c>
      <c r="O21" s="24" t="str">
        <f t="shared" si="5"/>
        <v>PAGO</v>
      </c>
      <c r="P21" s="24">
        <f>Salas!J21</f>
        <v>0</v>
      </c>
      <c r="Q21" s="24" t="str">
        <f t="shared" si="6"/>
        <v>DIVIDA</v>
      </c>
      <c r="R21" s="24">
        <f>Salas!K21</f>
        <v>0</v>
      </c>
      <c r="S21" s="24" t="str">
        <f t="shared" si="7"/>
        <v>DIVIDA</v>
      </c>
      <c r="T21" s="24">
        <f>Salas!L21</f>
        <v>0</v>
      </c>
      <c r="U21" s="24" t="str">
        <f t="shared" si="8"/>
        <v>DIVIDA</v>
      </c>
      <c r="V21" s="24">
        <v>0</v>
      </c>
      <c r="W21" s="24">
        <v>0</v>
      </c>
      <c r="X21" s="24">
        <v>0</v>
      </c>
      <c r="Y21" s="165">
        <f t="shared" si="9"/>
        <v>48000</v>
      </c>
      <c r="Z21" s="164">
        <f t="shared" si="10"/>
        <v>22144</v>
      </c>
      <c r="AA21" s="165">
        <f t="shared" si="11"/>
        <v>-25856</v>
      </c>
    </row>
    <row r="22" spans="1:27" ht="15.75" x14ac:dyDescent="0.25">
      <c r="A22" s="166">
        <v>3</v>
      </c>
      <c r="B22" s="167" t="s">
        <v>395</v>
      </c>
      <c r="C22" s="24">
        <v>4000</v>
      </c>
      <c r="D22" s="24">
        <f>Salas!D22</f>
        <v>4000</v>
      </c>
      <c r="E22" s="24" t="str">
        <f t="shared" si="0"/>
        <v>PAGO</v>
      </c>
      <c r="F22" s="24">
        <f>Salas!E22</f>
        <v>4000</v>
      </c>
      <c r="G22" s="24" t="str">
        <f t="shared" si="1"/>
        <v>PAGO</v>
      </c>
      <c r="H22" s="24">
        <f>Salas!F22</f>
        <v>4000</v>
      </c>
      <c r="I22" s="24" t="str">
        <f t="shared" si="2"/>
        <v>PAGO</v>
      </c>
      <c r="J22" s="24">
        <f>Salas!G22</f>
        <v>4000</v>
      </c>
      <c r="K22" s="24" t="str">
        <f t="shared" si="3"/>
        <v>PAGO</v>
      </c>
      <c r="L22" s="24">
        <f>Salas!H22</f>
        <v>4000</v>
      </c>
      <c r="M22" s="24" t="str">
        <f t="shared" si="4"/>
        <v>PAGO</v>
      </c>
      <c r="N22" s="24">
        <f>Salas!I22</f>
        <v>4000</v>
      </c>
      <c r="O22" s="24" t="str">
        <f t="shared" si="5"/>
        <v>PAGO</v>
      </c>
      <c r="P22" s="24">
        <f>Salas!J22</f>
        <v>4000</v>
      </c>
      <c r="Q22" s="24" t="str">
        <f t="shared" si="6"/>
        <v>PAGO</v>
      </c>
      <c r="R22" s="24">
        <f>Salas!K22</f>
        <v>0</v>
      </c>
      <c r="S22" s="24" t="str">
        <f t="shared" si="7"/>
        <v>DIVIDA</v>
      </c>
      <c r="T22" s="24">
        <f>Salas!L22</f>
        <v>0</v>
      </c>
      <c r="U22" s="24" t="str">
        <f t="shared" si="8"/>
        <v>DIVIDA</v>
      </c>
      <c r="V22" s="24">
        <v>0</v>
      </c>
      <c r="W22" s="24">
        <v>0</v>
      </c>
      <c r="X22" s="24">
        <v>0</v>
      </c>
      <c r="Y22" s="165">
        <f t="shared" si="9"/>
        <v>48000</v>
      </c>
      <c r="Z22" s="164">
        <f t="shared" si="10"/>
        <v>28000</v>
      </c>
      <c r="AA22" s="165">
        <f t="shared" si="11"/>
        <v>-20000</v>
      </c>
    </row>
    <row r="23" spans="1:27" ht="15.75" x14ac:dyDescent="0.25">
      <c r="A23" s="16">
        <v>4</v>
      </c>
      <c r="B23" s="167" t="s">
        <v>440</v>
      </c>
      <c r="C23" s="24">
        <v>5000</v>
      </c>
      <c r="D23" s="24">
        <f>Salas!D23</f>
        <v>5000</v>
      </c>
      <c r="E23" s="24" t="str">
        <f t="shared" si="0"/>
        <v>PAGO</v>
      </c>
      <c r="F23" s="24">
        <f>Salas!E23</f>
        <v>5000</v>
      </c>
      <c r="G23" s="24" t="str">
        <f t="shared" si="1"/>
        <v>PAGO</v>
      </c>
      <c r="H23" s="24">
        <f>Salas!F23</f>
        <v>5000</v>
      </c>
      <c r="I23" s="24" t="str">
        <f t="shared" si="2"/>
        <v>PAGO</v>
      </c>
      <c r="J23" s="24">
        <f>Salas!G23</f>
        <v>5000</v>
      </c>
      <c r="K23" s="24" t="str">
        <f t="shared" si="3"/>
        <v>PAGO</v>
      </c>
      <c r="L23" s="24">
        <f>Salas!H23</f>
        <v>5000</v>
      </c>
      <c r="M23" s="24" t="str">
        <f t="shared" si="4"/>
        <v>PAGO</v>
      </c>
      <c r="N23" s="24">
        <f>Salas!I23</f>
        <v>5000</v>
      </c>
      <c r="O23" s="24" t="str">
        <f t="shared" si="5"/>
        <v>PAGO</v>
      </c>
      <c r="P23" s="24">
        <f>Salas!J23</f>
        <v>5000</v>
      </c>
      <c r="Q23" s="24" t="str">
        <f t="shared" si="6"/>
        <v>PAGO</v>
      </c>
      <c r="R23" s="24">
        <f>Salas!K23</f>
        <v>5000</v>
      </c>
      <c r="S23" s="24" t="str">
        <f t="shared" si="7"/>
        <v>PAGO</v>
      </c>
      <c r="T23" s="24">
        <f>Salas!L23</f>
        <v>0</v>
      </c>
      <c r="U23" s="24" t="str">
        <f t="shared" si="8"/>
        <v>DIVIDA</v>
      </c>
      <c r="V23" s="24">
        <v>0</v>
      </c>
      <c r="W23" s="24">
        <v>0</v>
      </c>
      <c r="X23" s="24">
        <v>0</v>
      </c>
      <c r="Y23" s="165">
        <f t="shared" si="9"/>
        <v>60000</v>
      </c>
      <c r="Z23" s="164">
        <f t="shared" si="10"/>
        <v>40000</v>
      </c>
      <c r="AA23" s="165">
        <f t="shared" si="11"/>
        <v>-20000</v>
      </c>
    </row>
    <row r="24" spans="1:27" ht="15.75" x14ac:dyDescent="0.25">
      <c r="A24" s="166">
        <v>6</v>
      </c>
      <c r="B24" s="76" t="s">
        <v>442</v>
      </c>
      <c r="C24" s="61">
        <v>2500</v>
      </c>
      <c r="D24" s="24">
        <f>Salas!D24</f>
        <v>2500</v>
      </c>
      <c r="E24" s="24" t="str">
        <f t="shared" si="0"/>
        <v>PAGO</v>
      </c>
      <c r="F24" s="24">
        <f>Salas!E24</f>
        <v>2500</v>
      </c>
      <c r="G24" s="24" t="str">
        <f t="shared" si="1"/>
        <v>PAGO</v>
      </c>
      <c r="H24" s="24">
        <f>Salas!F24</f>
        <v>2500</v>
      </c>
      <c r="I24" s="24" t="str">
        <f t="shared" si="2"/>
        <v>PAGO</v>
      </c>
      <c r="J24" s="24">
        <f>Salas!G24</f>
        <v>2500</v>
      </c>
      <c r="K24" s="24" t="str">
        <f t="shared" si="3"/>
        <v>PAGO</v>
      </c>
      <c r="L24" s="24">
        <f>Salas!H24</f>
        <v>2500</v>
      </c>
      <c r="M24" s="24" t="str">
        <f t="shared" si="4"/>
        <v>PAGO</v>
      </c>
      <c r="N24" s="24">
        <f>Salas!I24</f>
        <v>2500</v>
      </c>
      <c r="O24" s="24" t="str">
        <f t="shared" si="5"/>
        <v>PAGO</v>
      </c>
      <c r="P24" s="24">
        <f>Salas!J24</f>
        <v>2500</v>
      </c>
      <c r="Q24" s="24" t="str">
        <f t="shared" si="6"/>
        <v>PAGO</v>
      </c>
      <c r="R24" s="24">
        <f>Salas!K24</f>
        <v>2500</v>
      </c>
      <c r="S24" s="24" t="str">
        <f t="shared" si="7"/>
        <v>PAGO</v>
      </c>
      <c r="T24" s="24">
        <f>Salas!L24</f>
        <v>0</v>
      </c>
      <c r="U24" s="24" t="str">
        <f t="shared" si="8"/>
        <v>DIVIDA</v>
      </c>
      <c r="V24" s="61">
        <v>0</v>
      </c>
      <c r="W24" s="61">
        <v>0</v>
      </c>
      <c r="X24" s="61">
        <v>0</v>
      </c>
      <c r="Y24" s="168">
        <f t="shared" si="9"/>
        <v>30000</v>
      </c>
      <c r="Z24" s="169">
        <f t="shared" si="10"/>
        <v>20000</v>
      </c>
      <c r="AA24" s="168">
        <f t="shared" si="11"/>
        <v>-10000</v>
      </c>
    </row>
    <row r="25" spans="1:27" ht="15.75" x14ac:dyDescent="0.25">
      <c r="A25" s="16">
        <v>7</v>
      </c>
      <c r="B25" s="167" t="s">
        <v>445</v>
      </c>
      <c r="C25" s="24">
        <v>2000</v>
      </c>
      <c r="D25" s="24">
        <f>Salas!D25</f>
        <v>2000</v>
      </c>
      <c r="E25" s="24" t="str">
        <f t="shared" si="0"/>
        <v>PAGO</v>
      </c>
      <c r="F25" s="24">
        <f>Salas!E25</f>
        <v>2000</v>
      </c>
      <c r="G25" s="24" t="str">
        <f t="shared" si="1"/>
        <v>PAGO</v>
      </c>
      <c r="H25" s="24">
        <f>Salas!F25</f>
        <v>2000</v>
      </c>
      <c r="I25" s="24" t="str">
        <f t="shared" si="2"/>
        <v>PAGO</v>
      </c>
      <c r="J25" s="24" t="str">
        <f>Salas!G25</f>
        <v>Desistiu</v>
      </c>
      <c r="K25" s="24" t="str">
        <f t="shared" si="3"/>
        <v>PAGO</v>
      </c>
      <c r="L25" s="24">
        <f>Salas!H25</f>
        <v>0</v>
      </c>
      <c r="M25" s="61" t="str">
        <f t="shared" si="4"/>
        <v>DIVIDA</v>
      </c>
      <c r="N25" s="24">
        <f>Salas!I25</f>
        <v>2000</v>
      </c>
      <c r="O25" s="24" t="str">
        <f t="shared" si="5"/>
        <v>PAGO</v>
      </c>
      <c r="P25" s="24">
        <f>Salas!J25</f>
        <v>2000</v>
      </c>
      <c r="Q25" s="24" t="str">
        <f t="shared" si="6"/>
        <v>PAGO</v>
      </c>
      <c r="R25" s="24">
        <f>Salas!K25</f>
        <v>2000</v>
      </c>
      <c r="S25" s="24" t="str">
        <f t="shared" si="7"/>
        <v>PAGO</v>
      </c>
      <c r="T25" s="24">
        <f>Salas!L25</f>
        <v>0</v>
      </c>
      <c r="U25" s="24" t="str">
        <f t="shared" si="8"/>
        <v>DIVIDA</v>
      </c>
      <c r="V25" s="24">
        <v>0</v>
      </c>
      <c r="W25" s="24">
        <v>0</v>
      </c>
      <c r="X25" s="24">
        <v>0</v>
      </c>
      <c r="Y25" s="165">
        <f t="shared" si="9"/>
        <v>24000</v>
      </c>
      <c r="Z25" s="164">
        <f t="shared" si="10"/>
        <v>12000</v>
      </c>
      <c r="AA25" s="165">
        <f t="shared" si="11"/>
        <v>-12000</v>
      </c>
    </row>
    <row r="26" spans="1:27" ht="15.75" x14ac:dyDescent="0.25">
      <c r="A26" s="166">
        <v>8</v>
      </c>
      <c r="B26" s="167" t="s">
        <v>447</v>
      </c>
      <c r="C26" s="24">
        <v>2500</v>
      </c>
      <c r="D26" s="24">
        <f>Salas!D26</f>
        <v>1250</v>
      </c>
      <c r="E26" s="24" t="str">
        <f t="shared" si="0"/>
        <v>PAGO</v>
      </c>
      <c r="F26" s="24">
        <f>Salas!E26</f>
        <v>2500</v>
      </c>
      <c r="G26" s="24" t="str">
        <f t="shared" si="1"/>
        <v>PAGO</v>
      </c>
      <c r="H26" s="24">
        <f>Salas!F26</f>
        <v>2500</v>
      </c>
      <c r="I26" s="24" t="str">
        <f t="shared" si="2"/>
        <v>PAGO</v>
      </c>
      <c r="J26" s="24">
        <f>Salas!G26</f>
        <v>2500</v>
      </c>
      <c r="K26" s="24" t="str">
        <f t="shared" si="3"/>
        <v>PAGO</v>
      </c>
      <c r="L26" s="24">
        <f>Salas!H26</f>
        <v>2500</v>
      </c>
      <c r="M26" s="24" t="str">
        <f t="shared" si="4"/>
        <v>PAGO</v>
      </c>
      <c r="N26" s="24">
        <f>Salas!I26</f>
        <v>2500</v>
      </c>
      <c r="O26" s="24" t="str">
        <f t="shared" si="5"/>
        <v>PAGO</v>
      </c>
      <c r="P26" s="24">
        <f>Salas!J26</f>
        <v>0</v>
      </c>
      <c r="Q26" s="24" t="str">
        <f t="shared" si="6"/>
        <v>DIVIDA</v>
      </c>
      <c r="R26" s="24">
        <f>Salas!K26</f>
        <v>0</v>
      </c>
      <c r="S26" s="24" t="str">
        <f t="shared" si="7"/>
        <v>DIVIDA</v>
      </c>
      <c r="T26" s="24">
        <f>Salas!L26</f>
        <v>0</v>
      </c>
      <c r="U26" s="24" t="str">
        <f t="shared" si="8"/>
        <v>DIVIDA</v>
      </c>
      <c r="V26" s="24">
        <v>0</v>
      </c>
      <c r="W26" s="24">
        <v>0</v>
      </c>
      <c r="X26" s="24">
        <v>0</v>
      </c>
      <c r="Y26" s="165">
        <f t="shared" si="9"/>
        <v>30000</v>
      </c>
      <c r="Z26" s="164">
        <f t="shared" si="10"/>
        <v>13750</v>
      </c>
      <c r="AA26" s="165">
        <f t="shared" si="11"/>
        <v>-16250</v>
      </c>
    </row>
    <row r="27" spans="1:27" ht="15.75" x14ac:dyDescent="0.25">
      <c r="A27" s="166">
        <v>9</v>
      </c>
      <c r="B27" s="167" t="s">
        <v>411</v>
      </c>
      <c r="C27" s="24">
        <v>2500</v>
      </c>
      <c r="D27" s="24">
        <f>Salas!D27</f>
        <v>0</v>
      </c>
      <c r="E27" s="24" t="str">
        <f t="shared" si="0"/>
        <v>DIVIDA</v>
      </c>
      <c r="F27" s="24">
        <f>Salas!E27</f>
        <v>2500</v>
      </c>
      <c r="G27" s="24" t="str">
        <f t="shared" si="1"/>
        <v>PAGO</v>
      </c>
      <c r="H27" s="24">
        <f>Salas!F27</f>
        <v>2500</v>
      </c>
      <c r="I27" s="24" t="str">
        <f t="shared" si="2"/>
        <v>PAGO</v>
      </c>
      <c r="J27" s="24">
        <f>Salas!G27</f>
        <v>2500</v>
      </c>
      <c r="K27" s="24" t="str">
        <f t="shared" si="3"/>
        <v>PAGO</v>
      </c>
      <c r="L27" s="24">
        <f>Salas!H27</f>
        <v>2500</v>
      </c>
      <c r="M27" s="24" t="str">
        <f t="shared" si="4"/>
        <v>PAGO</v>
      </c>
      <c r="N27" s="24">
        <f>Salas!I27</f>
        <v>2500</v>
      </c>
      <c r="O27" s="24" t="str">
        <f t="shared" si="5"/>
        <v>PAGO</v>
      </c>
      <c r="P27" s="24">
        <f>Salas!J27</f>
        <v>2500</v>
      </c>
      <c r="Q27" s="24" t="str">
        <f t="shared" si="6"/>
        <v>PAGO</v>
      </c>
      <c r="R27" s="24">
        <f>Salas!K27</f>
        <v>2500</v>
      </c>
      <c r="S27" s="24" t="str">
        <f t="shared" si="7"/>
        <v>PAGO</v>
      </c>
      <c r="T27" s="24">
        <f>Salas!L27</f>
        <v>0</v>
      </c>
      <c r="U27" s="24" t="str">
        <f t="shared" si="8"/>
        <v>DIVIDA</v>
      </c>
      <c r="V27" s="24">
        <v>0</v>
      </c>
      <c r="W27" s="24">
        <v>0</v>
      </c>
      <c r="X27" s="24">
        <v>0</v>
      </c>
      <c r="Y27" s="165">
        <f t="shared" si="9"/>
        <v>30000</v>
      </c>
      <c r="Z27" s="164">
        <f t="shared" si="10"/>
        <v>17500</v>
      </c>
      <c r="AA27" s="165">
        <f t="shared" si="11"/>
        <v>-12500</v>
      </c>
    </row>
    <row r="28" spans="1:27" ht="15.75" x14ac:dyDescent="0.25">
      <c r="A28" s="16">
        <v>10</v>
      </c>
      <c r="B28" s="167" t="s">
        <v>398</v>
      </c>
      <c r="C28" s="24">
        <v>2500</v>
      </c>
      <c r="D28" s="24">
        <f>Salas!D28</f>
        <v>2500</v>
      </c>
      <c r="E28" s="24" t="str">
        <f t="shared" si="0"/>
        <v>PAGO</v>
      </c>
      <c r="F28" s="24">
        <f>Salas!E28</f>
        <v>2500</v>
      </c>
      <c r="G28" s="24" t="str">
        <f t="shared" si="1"/>
        <v>PAGO</v>
      </c>
      <c r="H28" s="24">
        <f>Salas!F28</f>
        <v>2500</v>
      </c>
      <c r="I28" s="24" t="str">
        <f t="shared" si="2"/>
        <v>PAGO</v>
      </c>
      <c r="J28" s="24">
        <f>Salas!G28</f>
        <v>2500</v>
      </c>
      <c r="K28" s="24" t="str">
        <f t="shared" si="3"/>
        <v>PAGO</v>
      </c>
      <c r="L28" s="24">
        <f>Salas!H28</f>
        <v>2500</v>
      </c>
      <c r="M28" s="24" t="str">
        <f t="shared" si="4"/>
        <v>PAGO</v>
      </c>
      <c r="N28" s="24">
        <f>Salas!I28</f>
        <v>2500</v>
      </c>
      <c r="O28" s="24" t="str">
        <f t="shared" si="5"/>
        <v>PAGO</v>
      </c>
      <c r="P28" s="24">
        <f>Salas!J28</f>
        <v>2500</v>
      </c>
      <c r="Q28" s="24" t="str">
        <f t="shared" si="6"/>
        <v>PAGO</v>
      </c>
      <c r="R28" s="24">
        <f>Salas!K28</f>
        <v>2500</v>
      </c>
      <c r="S28" s="24" t="str">
        <f t="shared" si="7"/>
        <v>PAGO</v>
      </c>
      <c r="T28" s="24">
        <f>Salas!L28</f>
        <v>0</v>
      </c>
      <c r="U28" s="24" t="str">
        <f t="shared" si="8"/>
        <v>DIVIDA</v>
      </c>
      <c r="V28" s="24">
        <v>0</v>
      </c>
      <c r="W28" s="24">
        <v>0</v>
      </c>
      <c r="X28" s="24">
        <v>0</v>
      </c>
      <c r="Y28" s="165">
        <f t="shared" si="9"/>
        <v>30000</v>
      </c>
      <c r="Z28" s="164">
        <f t="shared" si="10"/>
        <v>20000</v>
      </c>
      <c r="AA28" s="165">
        <f t="shared" si="11"/>
        <v>-10000</v>
      </c>
    </row>
    <row r="29" spans="1:27" ht="15.75" x14ac:dyDescent="0.25">
      <c r="A29" s="166">
        <v>11</v>
      </c>
      <c r="B29" s="167" t="s">
        <v>450</v>
      </c>
      <c r="C29" s="24">
        <v>3000</v>
      </c>
      <c r="D29" s="24">
        <f>Salas!D29</f>
        <v>0</v>
      </c>
      <c r="E29" s="24" t="str">
        <f t="shared" si="0"/>
        <v>DIVIDA</v>
      </c>
      <c r="F29" s="24">
        <f>Salas!E29</f>
        <v>3000</v>
      </c>
      <c r="G29" s="24" t="str">
        <f t="shared" si="1"/>
        <v>PAGO</v>
      </c>
      <c r="H29" s="24">
        <f>Salas!F29</f>
        <v>3000</v>
      </c>
      <c r="I29" s="24" t="str">
        <f t="shared" si="2"/>
        <v>PAGO</v>
      </c>
      <c r="J29" s="24">
        <f>Salas!G29</f>
        <v>3000</v>
      </c>
      <c r="K29" s="24" t="str">
        <f t="shared" si="3"/>
        <v>PAGO</v>
      </c>
      <c r="L29" s="24">
        <f>Salas!H29</f>
        <v>3000</v>
      </c>
      <c r="M29" s="24" t="str">
        <f t="shared" si="4"/>
        <v>PAGO</v>
      </c>
      <c r="N29" s="24">
        <f>Salas!I29</f>
        <v>3000</v>
      </c>
      <c r="O29" s="24" t="str">
        <f t="shared" si="5"/>
        <v>PAGO</v>
      </c>
      <c r="P29" s="24">
        <f>Salas!J29</f>
        <v>3000</v>
      </c>
      <c r="Q29" s="24" t="str">
        <f t="shared" si="6"/>
        <v>PAGO</v>
      </c>
      <c r="R29" s="24">
        <f>Salas!K29</f>
        <v>0</v>
      </c>
      <c r="S29" s="24" t="str">
        <f t="shared" si="7"/>
        <v>DIVIDA</v>
      </c>
      <c r="T29" s="24">
        <f>Salas!L29</f>
        <v>0</v>
      </c>
      <c r="U29" s="24" t="str">
        <f t="shared" si="8"/>
        <v>DIVIDA</v>
      </c>
      <c r="V29" s="24">
        <v>0</v>
      </c>
      <c r="W29" s="24">
        <v>0</v>
      </c>
      <c r="X29" s="24">
        <v>0</v>
      </c>
      <c r="Y29" s="165">
        <f t="shared" si="9"/>
        <v>36000</v>
      </c>
      <c r="Z29" s="164">
        <f t="shared" si="10"/>
        <v>18000</v>
      </c>
      <c r="AA29" s="165">
        <f t="shared" si="11"/>
        <v>-18000</v>
      </c>
    </row>
    <row r="30" spans="1:27" ht="15.75" x14ac:dyDescent="0.25">
      <c r="A30" s="166">
        <v>12</v>
      </c>
      <c r="B30" s="167" t="s">
        <v>402</v>
      </c>
      <c r="C30" s="24">
        <v>2500</v>
      </c>
      <c r="D30" s="24">
        <f>Salas!D30</f>
        <v>1000</v>
      </c>
      <c r="E30" s="24" t="str">
        <f t="shared" si="0"/>
        <v>PAGO</v>
      </c>
      <c r="F30" s="24">
        <f>Salas!E30</f>
        <v>2500</v>
      </c>
      <c r="G30" s="24" t="str">
        <f t="shared" si="1"/>
        <v>PAGO</v>
      </c>
      <c r="H30" s="24">
        <f>Salas!F30</f>
        <v>2500</v>
      </c>
      <c r="I30" s="24" t="str">
        <f t="shared" si="2"/>
        <v>PAGO</v>
      </c>
      <c r="J30" s="24">
        <f>Salas!G30</f>
        <v>2500</v>
      </c>
      <c r="K30" s="24" t="str">
        <f t="shared" si="3"/>
        <v>PAGO</v>
      </c>
      <c r="L30" s="24">
        <f>Salas!H30</f>
        <v>2500</v>
      </c>
      <c r="M30" s="24" t="str">
        <f t="shared" si="4"/>
        <v>PAGO</v>
      </c>
      <c r="N30" s="24">
        <f>Salas!I30</f>
        <v>2500</v>
      </c>
      <c r="O30" s="24" t="str">
        <f t="shared" si="5"/>
        <v>PAGO</v>
      </c>
      <c r="P30" s="24">
        <f>Salas!J30</f>
        <v>2500</v>
      </c>
      <c r="Q30" s="24" t="str">
        <f t="shared" si="6"/>
        <v>PAGO</v>
      </c>
      <c r="R30" s="24">
        <f>Salas!K30</f>
        <v>2500</v>
      </c>
      <c r="S30" s="24" t="str">
        <f t="shared" si="7"/>
        <v>PAGO</v>
      </c>
      <c r="T30" s="24">
        <f>Salas!L30</f>
        <v>2500</v>
      </c>
      <c r="U30" s="24" t="str">
        <f t="shared" si="8"/>
        <v>PAGO</v>
      </c>
      <c r="V30" s="24">
        <v>0</v>
      </c>
      <c r="W30" s="24">
        <v>0</v>
      </c>
      <c r="X30" s="24">
        <v>0</v>
      </c>
      <c r="Y30" s="165">
        <f t="shared" si="9"/>
        <v>30000</v>
      </c>
      <c r="Z30" s="164">
        <f t="shared" si="10"/>
        <v>21000</v>
      </c>
      <c r="AA30" s="165">
        <f t="shared" si="11"/>
        <v>-9000</v>
      </c>
    </row>
    <row r="31" spans="1:27" s="64" customFormat="1" ht="15.75" x14ac:dyDescent="0.25">
      <c r="A31" s="16">
        <v>13</v>
      </c>
      <c r="B31" s="167" t="s">
        <v>405</v>
      </c>
      <c r="C31" s="24">
        <v>2500</v>
      </c>
      <c r="D31" s="24">
        <f>Salas!D31</f>
        <v>1250</v>
      </c>
      <c r="E31" s="24" t="str">
        <f t="shared" si="0"/>
        <v>PAGO</v>
      </c>
      <c r="F31" s="24">
        <f>Salas!E31</f>
        <v>2500</v>
      </c>
      <c r="G31" s="24" t="str">
        <f t="shared" si="1"/>
        <v>PAGO</v>
      </c>
      <c r="H31" s="24">
        <f>Salas!F31</f>
        <v>2500</v>
      </c>
      <c r="I31" s="24" t="str">
        <f t="shared" si="2"/>
        <v>PAGO</v>
      </c>
      <c r="J31" s="24">
        <f>Salas!G31</f>
        <v>2500</v>
      </c>
      <c r="K31" s="24" t="str">
        <f t="shared" si="3"/>
        <v>PAGO</v>
      </c>
      <c r="L31" s="24">
        <f>Salas!H31</f>
        <v>2500</v>
      </c>
      <c r="M31" s="24" t="str">
        <f t="shared" si="4"/>
        <v>PAGO</v>
      </c>
      <c r="N31" s="24">
        <f>Salas!I31</f>
        <v>2500</v>
      </c>
      <c r="O31" s="24" t="str">
        <f t="shared" si="5"/>
        <v>PAGO</v>
      </c>
      <c r="P31" s="24">
        <f>Salas!J31</f>
        <v>2500</v>
      </c>
      <c r="Q31" s="24" t="str">
        <f t="shared" si="6"/>
        <v>PAGO</v>
      </c>
      <c r="R31" s="24">
        <f>Salas!K31</f>
        <v>0</v>
      </c>
      <c r="S31" s="24" t="str">
        <f t="shared" si="7"/>
        <v>DIVIDA</v>
      </c>
      <c r="T31" s="24">
        <f>Salas!L31</f>
        <v>0</v>
      </c>
      <c r="U31" s="24" t="str">
        <f t="shared" si="8"/>
        <v>DIVIDA</v>
      </c>
      <c r="V31" s="24">
        <v>0</v>
      </c>
      <c r="W31" s="24">
        <v>0</v>
      </c>
      <c r="X31" s="24">
        <v>0</v>
      </c>
      <c r="Y31" s="165">
        <f t="shared" si="9"/>
        <v>30000</v>
      </c>
      <c r="Z31" s="164">
        <f t="shared" si="10"/>
        <v>16250</v>
      </c>
      <c r="AA31" s="165">
        <f t="shared" si="11"/>
        <v>-13750</v>
      </c>
    </row>
    <row r="32" spans="1:27" ht="15.75" x14ac:dyDescent="0.25">
      <c r="A32" s="166">
        <v>14</v>
      </c>
      <c r="B32" s="76" t="s">
        <v>454</v>
      </c>
      <c r="C32" s="61">
        <v>2500</v>
      </c>
      <c r="D32" s="24">
        <f>Salas!D32</f>
        <v>2500</v>
      </c>
      <c r="E32" s="24" t="str">
        <f t="shared" si="0"/>
        <v>PAGO</v>
      </c>
      <c r="F32" s="24">
        <f>Salas!E32</f>
        <v>4000</v>
      </c>
      <c r="G32" s="24" t="str">
        <f t="shared" si="1"/>
        <v>PAGO</v>
      </c>
      <c r="H32" s="24">
        <f>Salas!F32</f>
        <v>4000</v>
      </c>
      <c r="I32" s="24" t="str">
        <f t="shared" si="2"/>
        <v>PAGO</v>
      </c>
      <c r="J32" s="24">
        <f>Salas!G32</f>
        <v>4000</v>
      </c>
      <c r="K32" s="24" t="str">
        <f t="shared" si="3"/>
        <v>PAGO</v>
      </c>
      <c r="L32" s="24">
        <f>Salas!H32</f>
        <v>4000</v>
      </c>
      <c r="M32" s="24" t="str">
        <f t="shared" si="4"/>
        <v>PAGO</v>
      </c>
      <c r="N32" s="24">
        <f>Salas!I32</f>
        <v>4000</v>
      </c>
      <c r="O32" s="24" t="str">
        <f t="shared" si="5"/>
        <v>PAGO</v>
      </c>
      <c r="P32" s="24">
        <f>Salas!J32</f>
        <v>4000</v>
      </c>
      <c r="Q32" s="24" t="str">
        <f t="shared" si="6"/>
        <v>PAGO</v>
      </c>
      <c r="R32" s="24">
        <f>Salas!K32</f>
        <v>4000</v>
      </c>
      <c r="S32" s="24" t="str">
        <f t="shared" si="7"/>
        <v>PAGO</v>
      </c>
      <c r="T32" s="24">
        <f>Salas!L32</f>
        <v>0</v>
      </c>
      <c r="U32" s="24" t="str">
        <f t="shared" si="8"/>
        <v>DIVIDA</v>
      </c>
      <c r="V32" s="61">
        <v>0</v>
      </c>
      <c r="W32" s="61">
        <v>0</v>
      </c>
      <c r="X32" s="61">
        <v>0</v>
      </c>
      <c r="Y32" s="168">
        <f t="shared" si="9"/>
        <v>30000</v>
      </c>
      <c r="Z32" s="169">
        <f t="shared" si="10"/>
        <v>30500</v>
      </c>
      <c r="AA32" s="168">
        <f t="shared" si="11"/>
        <v>500</v>
      </c>
    </row>
    <row r="33" spans="1:27" ht="15.75" x14ac:dyDescent="0.25">
      <c r="A33" s="166">
        <v>15</v>
      </c>
      <c r="B33" s="167" t="s">
        <v>457</v>
      </c>
      <c r="C33" s="24">
        <v>2500</v>
      </c>
      <c r="D33" s="24">
        <f>Salas!D33</f>
        <v>2500</v>
      </c>
      <c r="E33" s="24" t="str">
        <f t="shared" si="0"/>
        <v>PAGO</v>
      </c>
      <c r="F33" s="24">
        <f>Salas!E33</f>
        <v>2500</v>
      </c>
      <c r="G33" s="24" t="str">
        <f t="shared" si="1"/>
        <v>PAGO</v>
      </c>
      <c r="H33" s="24">
        <f>Salas!F33</f>
        <v>2500</v>
      </c>
      <c r="I33" s="24" t="str">
        <f t="shared" si="2"/>
        <v>PAGO</v>
      </c>
      <c r="J33" s="24">
        <f>Salas!G33</f>
        <v>2500</v>
      </c>
      <c r="K33" s="24" t="str">
        <f t="shared" si="3"/>
        <v>PAGO</v>
      </c>
      <c r="L33" s="24">
        <f>Salas!H33</f>
        <v>2500</v>
      </c>
      <c r="M33" s="24" t="str">
        <f t="shared" si="4"/>
        <v>PAGO</v>
      </c>
      <c r="N33" s="24">
        <f>Salas!I33</f>
        <v>2500</v>
      </c>
      <c r="O33" s="24" t="str">
        <f t="shared" si="5"/>
        <v>PAGO</v>
      </c>
      <c r="P33" s="24">
        <f>Salas!J33</f>
        <v>2500</v>
      </c>
      <c r="Q33" s="24" t="str">
        <f t="shared" si="6"/>
        <v>PAGO</v>
      </c>
      <c r="R33" s="24">
        <f>Salas!K33</f>
        <v>2500</v>
      </c>
      <c r="S33" s="24" t="str">
        <f t="shared" si="7"/>
        <v>PAGO</v>
      </c>
      <c r="T33" s="24">
        <f>Salas!L33</f>
        <v>0</v>
      </c>
      <c r="U33" s="24" t="str">
        <f t="shared" si="8"/>
        <v>DIVIDA</v>
      </c>
      <c r="V33" s="24">
        <v>0</v>
      </c>
      <c r="W33" s="24">
        <v>0</v>
      </c>
      <c r="X33" s="24">
        <v>0</v>
      </c>
      <c r="Y33" s="165">
        <f t="shared" si="9"/>
        <v>30000</v>
      </c>
      <c r="Z33" s="164">
        <f t="shared" si="10"/>
        <v>20000</v>
      </c>
      <c r="AA33" s="165">
        <f t="shared" si="11"/>
        <v>-10000</v>
      </c>
    </row>
    <row r="34" spans="1:27" ht="15.75" x14ac:dyDescent="0.25">
      <c r="A34" s="16">
        <v>16</v>
      </c>
      <c r="B34" s="167" t="s">
        <v>460</v>
      </c>
      <c r="C34" s="24">
        <v>3000</v>
      </c>
      <c r="D34" s="24">
        <f>Salas!D34</f>
        <v>0</v>
      </c>
      <c r="E34" s="24" t="str">
        <f t="shared" si="0"/>
        <v>DIVIDA</v>
      </c>
      <c r="F34" s="24">
        <f>Salas!E34</f>
        <v>0</v>
      </c>
      <c r="G34" s="24" t="str">
        <f t="shared" si="1"/>
        <v>DIVIDA</v>
      </c>
      <c r="H34" s="24">
        <f>Salas!F34</f>
        <v>0</v>
      </c>
      <c r="I34" s="24" t="str">
        <f t="shared" si="2"/>
        <v>DIVIDA</v>
      </c>
      <c r="J34" s="24">
        <f>Salas!G34</f>
        <v>0</v>
      </c>
      <c r="K34" s="61" t="str">
        <f t="shared" si="3"/>
        <v>DIVIDA</v>
      </c>
      <c r="L34" s="24">
        <f>Salas!H34</f>
        <v>3000</v>
      </c>
      <c r="M34" s="24" t="str">
        <f t="shared" si="4"/>
        <v>PAGO</v>
      </c>
      <c r="N34" s="24">
        <f>Salas!I34</f>
        <v>3000</v>
      </c>
      <c r="O34" s="24" t="str">
        <f t="shared" si="5"/>
        <v>PAGO</v>
      </c>
      <c r="P34" s="24">
        <f>Salas!J34</f>
        <v>3000</v>
      </c>
      <c r="Q34" s="24" t="str">
        <f t="shared" si="6"/>
        <v>PAGO</v>
      </c>
      <c r="R34" s="24">
        <f>Salas!K34</f>
        <v>0</v>
      </c>
      <c r="S34" s="24" t="str">
        <f t="shared" si="7"/>
        <v>DIVIDA</v>
      </c>
      <c r="T34" s="24">
        <f>Salas!L34</f>
        <v>0</v>
      </c>
      <c r="U34" s="24" t="str">
        <f t="shared" si="8"/>
        <v>DIVIDA</v>
      </c>
      <c r="V34" s="24">
        <v>0</v>
      </c>
      <c r="W34" s="24">
        <v>0</v>
      </c>
      <c r="X34" s="24">
        <v>0</v>
      </c>
      <c r="Y34" s="165">
        <f t="shared" si="9"/>
        <v>36000</v>
      </c>
      <c r="Z34" s="164">
        <f t="shared" si="10"/>
        <v>9000</v>
      </c>
      <c r="AA34" s="165">
        <f t="shared" si="11"/>
        <v>-27000</v>
      </c>
    </row>
    <row r="35" spans="1:27" ht="15.75" x14ac:dyDescent="0.25">
      <c r="A35" s="166">
        <v>17</v>
      </c>
      <c r="B35" s="167" t="s">
        <v>408</v>
      </c>
      <c r="C35" s="24">
        <v>4000</v>
      </c>
      <c r="D35" s="24">
        <f>Salas!D35</f>
        <v>4000</v>
      </c>
      <c r="E35" s="24" t="str">
        <f t="shared" si="0"/>
        <v>PAGO</v>
      </c>
      <c r="F35" s="24">
        <f>Salas!E35</f>
        <v>4000</v>
      </c>
      <c r="G35" s="24" t="str">
        <f t="shared" si="1"/>
        <v>PAGO</v>
      </c>
      <c r="H35" s="24">
        <f>Salas!F35</f>
        <v>4000</v>
      </c>
      <c r="I35" s="24" t="str">
        <f t="shared" si="2"/>
        <v>PAGO</v>
      </c>
      <c r="J35" s="24">
        <f>Salas!G35</f>
        <v>4000</v>
      </c>
      <c r="K35" s="24" t="str">
        <f t="shared" si="3"/>
        <v>PAGO</v>
      </c>
      <c r="L35" s="24">
        <f>Salas!H35</f>
        <v>4000</v>
      </c>
      <c r="M35" s="24" t="str">
        <f t="shared" si="4"/>
        <v>PAGO</v>
      </c>
      <c r="N35" s="24">
        <f>Salas!I35</f>
        <v>4000</v>
      </c>
      <c r="O35" s="24" t="str">
        <f t="shared" si="5"/>
        <v>PAGO</v>
      </c>
      <c r="P35" s="24">
        <f>Salas!J35</f>
        <v>0</v>
      </c>
      <c r="Q35" s="24" t="str">
        <f t="shared" si="6"/>
        <v>DIVIDA</v>
      </c>
      <c r="R35" s="24">
        <f>Salas!K35</f>
        <v>0</v>
      </c>
      <c r="S35" s="24" t="str">
        <f t="shared" si="7"/>
        <v>DIVIDA</v>
      </c>
      <c r="T35" s="24">
        <f>Salas!L35</f>
        <v>0</v>
      </c>
      <c r="U35" s="24" t="str">
        <f t="shared" si="8"/>
        <v>DIVIDA</v>
      </c>
      <c r="V35" s="24">
        <v>0</v>
      </c>
      <c r="W35" s="24">
        <v>0</v>
      </c>
      <c r="X35" s="24">
        <v>0</v>
      </c>
      <c r="Y35" s="165">
        <f t="shared" si="9"/>
        <v>48000</v>
      </c>
      <c r="Z35" s="164">
        <f t="shared" si="10"/>
        <v>24000</v>
      </c>
      <c r="AA35" s="165">
        <f t="shared" si="11"/>
        <v>-24000</v>
      </c>
    </row>
    <row r="36" spans="1:27" s="64" customFormat="1" ht="15.75" x14ac:dyDescent="0.25">
      <c r="A36" s="170">
        <v>18</v>
      </c>
      <c r="B36" s="152" t="s">
        <v>434</v>
      </c>
      <c r="C36" s="53">
        <v>4000</v>
      </c>
      <c r="D36" s="24">
        <f>Salas!D36</f>
        <v>1600</v>
      </c>
      <c r="E36" s="24" t="str">
        <f t="shared" si="0"/>
        <v>PAGO</v>
      </c>
      <c r="F36" s="24">
        <f>Salas!E36</f>
        <v>4000</v>
      </c>
      <c r="G36" s="24" t="str">
        <f t="shared" si="1"/>
        <v>PAGO</v>
      </c>
      <c r="H36" s="24">
        <f>Salas!F36</f>
        <v>4000</v>
      </c>
      <c r="I36" s="24" t="str">
        <f t="shared" si="2"/>
        <v>PAGO</v>
      </c>
      <c r="J36" s="24">
        <f>Salas!G36</f>
        <v>4000</v>
      </c>
      <c r="K36" s="24" t="str">
        <f t="shared" si="3"/>
        <v>PAGO</v>
      </c>
      <c r="L36" s="24">
        <f>Salas!H36</f>
        <v>4000</v>
      </c>
      <c r="M36" s="24" t="str">
        <f t="shared" si="4"/>
        <v>PAGO</v>
      </c>
      <c r="N36" s="210" t="s">
        <v>560</v>
      </c>
      <c r="O36" s="211"/>
      <c r="P36" s="211"/>
      <c r="Q36" s="211"/>
      <c r="R36" s="211"/>
      <c r="S36" s="211"/>
      <c r="T36" s="211"/>
      <c r="U36" s="211"/>
      <c r="V36" s="211"/>
      <c r="W36" s="211"/>
      <c r="X36" s="212"/>
      <c r="Y36" s="171">
        <f t="shared" si="9"/>
        <v>48000</v>
      </c>
      <c r="Z36" s="172">
        <f t="shared" si="10"/>
        <v>17600</v>
      </c>
      <c r="AA36" s="171">
        <f t="shared" si="11"/>
        <v>-30400</v>
      </c>
    </row>
    <row r="37" spans="1:27" ht="15.75" x14ac:dyDescent="0.25">
      <c r="A37" s="16">
        <v>19</v>
      </c>
      <c r="B37" s="167" t="s">
        <v>464</v>
      </c>
      <c r="C37" s="24">
        <v>4000</v>
      </c>
      <c r="D37" s="24">
        <f>Salas!D37</f>
        <v>4000</v>
      </c>
      <c r="E37" s="24" t="str">
        <f t="shared" si="0"/>
        <v>PAGO</v>
      </c>
      <c r="F37" s="24">
        <f>Salas!E37</f>
        <v>4000</v>
      </c>
      <c r="G37" s="24" t="str">
        <f t="shared" si="1"/>
        <v>PAGO</v>
      </c>
      <c r="H37" s="24">
        <f>Salas!F37</f>
        <v>4000</v>
      </c>
      <c r="I37" s="24" t="str">
        <f t="shared" si="2"/>
        <v>PAGO</v>
      </c>
      <c r="J37" s="24">
        <f>Salas!G37</f>
        <v>2000</v>
      </c>
      <c r="K37" s="24" t="str">
        <f t="shared" si="3"/>
        <v>PAGO</v>
      </c>
      <c r="L37" s="24">
        <f>Salas!H37</f>
        <v>4000</v>
      </c>
      <c r="M37" s="24" t="str">
        <f t="shared" si="4"/>
        <v>PAGO</v>
      </c>
      <c r="N37" s="24">
        <f>Salas!I37</f>
        <v>2000</v>
      </c>
      <c r="O37" s="24" t="str">
        <f t="shared" ref="O37:O49" si="12">IF(AND(N37&gt;0),C254,D254)</f>
        <v>PAGO</v>
      </c>
      <c r="P37" s="24">
        <f>Salas!J37</f>
        <v>2500</v>
      </c>
      <c r="Q37" s="24" t="str">
        <f t="shared" ref="Q37:Q46" si="13">IF(AND(P37&gt;0),C254,D254)</f>
        <v>PAGO</v>
      </c>
      <c r="R37" s="24">
        <f>Salas!K37</f>
        <v>0</v>
      </c>
      <c r="S37" s="24" t="str">
        <f t="shared" ref="S37:S46" si="14">IF(AND(R37&gt;0),C254,D254)</f>
        <v>DIVIDA</v>
      </c>
      <c r="T37" s="24">
        <f>Salas!L37</f>
        <v>0</v>
      </c>
      <c r="U37" s="24" t="str">
        <f t="shared" ref="U37:U46" si="15">IF(AND(T37&gt;0),C254,D254)</f>
        <v>DIVIDA</v>
      </c>
      <c r="V37" s="24">
        <v>0</v>
      </c>
      <c r="W37" s="24">
        <v>0</v>
      </c>
      <c r="X37" s="24">
        <v>0</v>
      </c>
      <c r="Y37" s="165">
        <f t="shared" si="9"/>
        <v>48000</v>
      </c>
      <c r="Z37" s="164">
        <f t="shared" si="10"/>
        <v>22500</v>
      </c>
      <c r="AA37" s="165">
        <f t="shared" si="11"/>
        <v>-25500</v>
      </c>
    </row>
    <row r="38" spans="1:27" s="64" customFormat="1" ht="15.75" x14ac:dyDescent="0.25">
      <c r="A38" s="166">
        <v>20</v>
      </c>
      <c r="B38" s="167" t="s">
        <v>468</v>
      </c>
      <c r="C38" s="24">
        <v>2500</v>
      </c>
      <c r="D38" s="24">
        <f>Salas!D38</f>
        <v>2500</v>
      </c>
      <c r="E38" s="24" t="str">
        <f t="shared" si="0"/>
        <v>PAGO</v>
      </c>
      <c r="F38" s="24">
        <f>Salas!E38</f>
        <v>2500</v>
      </c>
      <c r="G38" s="24" t="str">
        <f t="shared" si="1"/>
        <v>PAGO</v>
      </c>
      <c r="H38" s="24">
        <f>Salas!F38</f>
        <v>2500</v>
      </c>
      <c r="I38" s="24" t="str">
        <f t="shared" si="2"/>
        <v>PAGO</v>
      </c>
      <c r="J38" s="24">
        <f>Salas!G38</f>
        <v>2500</v>
      </c>
      <c r="K38" s="24" t="str">
        <f t="shared" si="3"/>
        <v>PAGO</v>
      </c>
      <c r="L38" s="24">
        <f>Salas!H38</f>
        <v>2500</v>
      </c>
      <c r="M38" s="24" t="str">
        <f t="shared" si="4"/>
        <v>PAGO</v>
      </c>
      <c r="N38" s="24">
        <f>Salas!I38</f>
        <v>2500</v>
      </c>
      <c r="O38" s="24" t="str">
        <f t="shared" si="12"/>
        <v>PAGO</v>
      </c>
      <c r="P38" s="24">
        <f>Salas!J38</f>
        <v>2500</v>
      </c>
      <c r="Q38" s="24" t="str">
        <f t="shared" si="13"/>
        <v>PAGO</v>
      </c>
      <c r="R38" s="24">
        <f>Salas!K38</f>
        <v>0</v>
      </c>
      <c r="S38" s="24" t="str">
        <f t="shared" si="14"/>
        <v>DIVIDA</v>
      </c>
      <c r="T38" s="24">
        <f>Salas!L38</f>
        <v>0</v>
      </c>
      <c r="U38" s="24" t="str">
        <f t="shared" si="15"/>
        <v>DIVIDA</v>
      </c>
      <c r="V38" s="24">
        <v>0</v>
      </c>
      <c r="W38" s="24">
        <v>0</v>
      </c>
      <c r="X38" s="24">
        <v>0</v>
      </c>
      <c r="Y38" s="165">
        <f t="shared" si="9"/>
        <v>30000</v>
      </c>
      <c r="Z38" s="164">
        <f t="shared" si="10"/>
        <v>17500</v>
      </c>
      <c r="AA38" s="165">
        <f t="shared" si="11"/>
        <v>-12500</v>
      </c>
    </row>
    <row r="39" spans="1:27" s="64" customFormat="1" ht="15.75" x14ac:dyDescent="0.25">
      <c r="A39" s="166">
        <v>21</v>
      </c>
      <c r="B39" s="76" t="s">
        <v>415</v>
      </c>
      <c r="C39" s="61">
        <v>2500</v>
      </c>
      <c r="D39" s="24">
        <f>Salas!D39</f>
        <v>417</v>
      </c>
      <c r="E39" s="24" t="str">
        <f t="shared" si="0"/>
        <v>PAGO</v>
      </c>
      <c r="F39" s="24">
        <f>Salas!E39</f>
        <v>2500</v>
      </c>
      <c r="G39" s="24" t="str">
        <f t="shared" si="1"/>
        <v>PAGO</v>
      </c>
      <c r="H39" s="24">
        <f>Salas!F39</f>
        <v>2500</v>
      </c>
      <c r="I39" s="24" t="str">
        <f t="shared" si="2"/>
        <v>PAGO</v>
      </c>
      <c r="J39" s="24">
        <f>Salas!G39</f>
        <v>2500</v>
      </c>
      <c r="K39" s="24" t="str">
        <f t="shared" si="3"/>
        <v>PAGO</v>
      </c>
      <c r="L39" s="24">
        <f>Salas!H39</f>
        <v>2500</v>
      </c>
      <c r="M39" s="24" t="str">
        <f t="shared" si="4"/>
        <v>PAGO</v>
      </c>
      <c r="N39" s="24">
        <f>Salas!I39</f>
        <v>2500</v>
      </c>
      <c r="O39" s="24" t="str">
        <f t="shared" si="12"/>
        <v>PAGO</v>
      </c>
      <c r="P39" s="24">
        <f>Salas!J39</f>
        <v>0</v>
      </c>
      <c r="Q39" s="24" t="str">
        <f t="shared" si="13"/>
        <v>DIVIDA</v>
      </c>
      <c r="R39" s="24">
        <f>Salas!K39</f>
        <v>0</v>
      </c>
      <c r="S39" s="24" t="str">
        <f t="shared" si="14"/>
        <v>DIVIDA</v>
      </c>
      <c r="T39" s="24">
        <f>Salas!L39</f>
        <v>0</v>
      </c>
      <c r="U39" s="24" t="str">
        <f t="shared" si="15"/>
        <v>DIVIDA</v>
      </c>
      <c r="V39" s="61">
        <v>0</v>
      </c>
      <c r="W39" s="61">
        <v>0</v>
      </c>
      <c r="X39" s="61">
        <v>0</v>
      </c>
      <c r="Y39" s="168">
        <f t="shared" si="9"/>
        <v>30000</v>
      </c>
      <c r="Z39" s="169">
        <f t="shared" si="10"/>
        <v>12917</v>
      </c>
      <c r="AA39" s="168">
        <f t="shared" si="11"/>
        <v>-17083</v>
      </c>
    </row>
    <row r="40" spans="1:27" ht="15.75" x14ac:dyDescent="0.25">
      <c r="A40" s="16">
        <v>22</v>
      </c>
      <c r="B40" s="167" t="s">
        <v>506</v>
      </c>
      <c r="C40" s="24">
        <v>4000</v>
      </c>
      <c r="D40" s="24">
        <f>Salas!D40</f>
        <v>4000</v>
      </c>
      <c r="E40" s="24" t="str">
        <f t="shared" si="0"/>
        <v>PAGO</v>
      </c>
      <c r="F40" s="24">
        <f>Salas!E40</f>
        <v>4000</v>
      </c>
      <c r="G40" s="24" t="str">
        <f t="shared" si="1"/>
        <v>PAGO</v>
      </c>
      <c r="H40" s="24">
        <f>Salas!F40</f>
        <v>4000</v>
      </c>
      <c r="I40" s="24" t="str">
        <f t="shared" si="2"/>
        <v>PAGO</v>
      </c>
      <c r="J40" s="24">
        <f>Salas!G40</f>
        <v>4000</v>
      </c>
      <c r="K40" s="24" t="str">
        <f t="shared" si="3"/>
        <v>PAGO</v>
      </c>
      <c r="L40" s="24">
        <f>Salas!H40</f>
        <v>4000</v>
      </c>
      <c r="M40" s="24" t="str">
        <f t="shared" si="4"/>
        <v>PAGO</v>
      </c>
      <c r="N40" s="24">
        <f>Salas!I40</f>
        <v>4000</v>
      </c>
      <c r="O40" s="24" t="str">
        <f t="shared" si="12"/>
        <v>PAGO</v>
      </c>
      <c r="P40" s="24">
        <f>Salas!J40</f>
        <v>4000</v>
      </c>
      <c r="Q40" s="24" t="str">
        <f t="shared" si="13"/>
        <v>PAGO</v>
      </c>
      <c r="R40" s="24">
        <f>Salas!K40</f>
        <v>0</v>
      </c>
      <c r="S40" s="24" t="str">
        <f t="shared" si="14"/>
        <v>DIVIDA</v>
      </c>
      <c r="T40" s="24">
        <f>Salas!L40</f>
        <v>0</v>
      </c>
      <c r="U40" s="24" t="str">
        <f t="shared" si="15"/>
        <v>DIVIDA</v>
      </c>
      <c r="V40" s="24">
        <v>0</v>
      </c>
      <c r="W40" s="24">
        <v>0</v>
      </c>
      <c r="X40" s="24">
        <v>0</v>
      </c>
      <c r="Y40" s="165">
        <f t="shared" si="9"/>
        <v>48000</v>
      </c>
      <c r="Z40" s="164">
        <f t="shared" si="10"/>
        <v>28000</v>
      </c>
      <c r="AA40" s="165">
        <f t="shared" si="11"/>
        <v>-20000</v>
      </c>
    </row>
    <row r="41" spans="1:27" ht="15.75" x14ac:dyDescent="0.25">
      <c r="A41" s="166">
        <v>23</v>
      </c>
      <c r="B41" s="167" t="s">
        <v>419</v>
      </c>
      <c r="C41" s="24">
        <v>2500</v>
      </c>
      <c r="D41" s="24">
        <f>Salas!D41</f>
        <v>1000</v>
      </c>
      <c r="E41" s="24" t="str">
        <f t="shared" si="0"/>
        <v>PAGO</v>
      </c>
      <c r="F41" s="24">
        <f>Salas!E41</f>
        <v>2500</v>
      </c>
      <c r="G41" s="24" t="str">
        <f t="shared" si="1"/>
        <v>PAGO</v>
      </c>
      <c r="H41" s="24">
        <f>Salas!F41</f>
        <v>2500</v>
      </c>
      <c r="I41" s="24" t="str">
        <f t="shared" si="2"/>
        <v>PAGO</v>
      </c>
      <c r="J41" s="24">
        <f>Salas!G41</f>
        <v>2500</v>
      </c>
      <c r="K41" s="24" t="str">
        <f t="shared" si="3"/>
        <v>PAGO</v>
      </c>
      <c r="L41" s="24">
        <f>Salas!H41</f>
        <v>2500</v>
      </c>
      <c r="M41" s="24" t="str">
        <f t="shared" si="4"/>
        <v>PAGO</v>
      </c>
      <c r="N41" s="24">
        <f>Salas!I41</f>
        <v>2500</v>
      </c>
      <c r="O41" s="24" t="str">
        <f t="shared" si="12"/>
        <v>PAGO</v>
      </c>
      <c r="P41" s="24">
        <f>Salas!J41</f>
        <v>0</v>
      </c>
      <c r="Q41" s="24" t="str">
        <f t="shared" si="13"/>
        <v>DIVIDA</v>
      </c>
      <c r="R41" s="24">
        <f>Salas!K41</f>
        <v>0</v>
      </c>
      <c r="S41" s="24" t="str">
        <f t="shared" si="14"/>
        <v>DIVIDA</v>
      </c>
      <c r="T41" s="24">
        <f>Salas!L41</f>
        <v>0</v>
      </c>
      <c r="U41" s="24" t="str">
        <f t="shared" si="15"/>
        <v>DIVIDA</v>
      </c>
      <c r="V41" s="24">
        <v>0</v>
      </c>
      <c r="W41" s="24">
        <v>0</v>
      </c>
      <c r="X41" s="24">
        <v>0</v>
      </c>
      <c r="Y41" s="165">
        <f t="shared" si="9"/>
        <v>30000</v>
      </c>
      <c r="Z41" s="164">
        <f t="shared" si="10"/>
        <v>13500</v>
      </c>
      <c r="AA41" s="165">
        <f t="shared" si="11"/>
        <v>-16500</v>
      </c>
    </row>
    <row r="42" spans="1:27" ht="15.75" x14ac:dyDescent="0.25">
      <c r="A42" s="166">
        <v>24</v>
      </c>
      <c r="B42" s="167" t="s">
        <v>423</v>
      </c>
      <c r="C42" s="24">
        <v>2500</v>
      </c>
      <c r="D42" s="24">
        <f>Salas!D42</f>
        <v>2500</v>
      </c>
      <c r="E42" s="24" t="str">
        <f t="shared" si="0"/>
        <v>PAGO</v>
      </c>
      <c r="F42" s="24">
        <f>Salas!E42</f>
        <v>2500</v>
      </c>
      <c r="G42" s="24" t="str">
        <f t="shared" si="1"/>
        <v>PAGO</v>
      </c>
      <c r="H42" s="24">
        <f>Salas!F42</f>
        <v>2500</v>
      </c>
      <c r="I42" s="24" t="str">
        <f t="shared" si="2"/>
        <v>PAGO</v>
      </c>
      <c r="J42" s="24">
        <f>Salas!G42</f>
        <v>2500</v>
      </c>
      <c r="K42" s="24" t="str">
        <f t="shared" si="3"/>
        <v>PAGO</v>
      </c>
      <c r="L42" s="24">
        <f>Salas!H42</f>
        <v>2500</v>
      </c>
      <c r="M42" s="24" t="str">
        <f t="shared" si="4"/>
        <v>PAGO</v>
      </c>
      <c r="N42" s="24">
        <f>Salas!I42</f>
        <v>2500</v>
      </c>
      <c r="O42" s="24" t="str">
        <f t="shared" si="12"/>
        <v>PAGO</v>
      </c>
      <c r="P42" s="24">
        <f>Salas!J42</f>
        <v>2500</v>
      </c>
      <c r="Q42" s="24" t="str">
        <f t="shared" si="13"/>
        <v>PAGO</v>
      </c>
      <c r="R42" s="24">
        <f>Salas!K42</f>
        <v>2500</v>
      </c>
      <c r="S42" s="24" t="str">
        <f t="shared" si="14"/>
        <v>PAGO</v>
      </c>
      <c r="T42" s="24">
        <f>Salas!L42</f>
        <v>0</v>
      </c>
      <c r="U42" s="24" t="str">
        <f t="shared" si="15"/>
        <v>DIVIDA</v>
      </c>
      <c r="V42" s="24">
        <v>0</v>
      </c>
      <c r="W42" s="24">
        <v>0</v>
      </c>
      <c r="X42" s="24">
        <v>0</v>
      </c>
      <c r="Y42" s="165">
        <f t="shared" si="9"/>
        <v>30000</v>
      </c>
      <c r="Z42" s="164">
        <f t="shared" si="10"/>
        <v>20000</v>
      </c>
      <c r="AA42" s="165">
        <f t="shared" si="11"/>
        <v>-10000</v>
      </c>
    </row>
    <row r="43" spans="1:27" ht="15.75" x14ac:dyDescent="0.25">
      <c r="A43" s="16">
        <v>25</v>
      </c>
      <c r="B43" s="167" t="s">
        <v>512</v>
      </c>
      <c r="C43" s="24">
        <v>4000</v>
      </c>
      <c r="D43" s="24">
        <f>Salas!D43</f>
        <v>0</v>
      </c>
      <c r="E43" s="24" t="str">
        <f t="shared" si="0"/>
        <v>DIVIDA</v>
      </c>
      <c r="F43" s="24">
        <f>Salas!E43</f>
        <v>1500</v>
      </c>
      <c r="G43" s="24" t="str">
        <f t="shared" si="1"/>
        <v>PAGO</v>
      </c>
      <c r="H43" s="24">
        <f>Salas!F43</f>
        <v>2000</v>
      </c>
      <c r="I43" s="24" t="str">
        <f t="shared" si="2"/>
        <v>PAGO</v>
      </c>
      <c r="J43" s="24">
        <f>Salas!G43</f>
        <v>4000</v>
      </c>
      <c r="K43" s="24" t="str">
        <f t="shared" si="3"/>
        <v>PAGO</v>
      </c>
      <c r="L43" s="24">
        <f>Salas!H43</f>
        <v>4000</v>
      </c>
      <c r="M43" s="24" t="str">
        <f t="shared" si="4"/>
        <v>PAGO</v>
      </c>
      <c r="N43" s="24">
        <f>Salas!I43</f>
        <v>4000</v>
      </c>
      <c r="O43" s="24" t="str">
        <f t="shared" si="12"/>
        <v>PAGO</v>
      </c>
      <c r="P43" s="24">
        <f>Salas!J43</f>
        <v>0</v>
      </c>
      <c r="Q43" s="24" t="str">
        <f t="shared" si="13"/>
        <v>DIVIDA</v>
      </c>
      <c r="R43" s="24">
        <f>Salas!K43</f>
        <v>0</v>
      </c>
      <c r="S43" s="24" t="str">
        <f t="shared" si="14"/>
        <v>DIVIDA</v>
      </c>
      <c r="T43" s="24">
        <f>Salas!L43</f>
        <v>0</v>
      </c>
      <c r="U43" s="24" t="str">
        <f t="shared" si="15"/>
        <v>DIVIDA</v>
      </c>
      <c r="V43" s="24">
        <v>0</v>
      </c>
      <c r="W43" s="24">
        <v>0</v>
      </c>
      <c r="X43" s="24">
        <v>0</v>
      </c>
      <c r="Y43" s="165">
        <f t="shared" si="9"/>
        <v>48000</v>
      </c>
      <c r="Z43" s="164">
        <f t="shared" si="10"/>
        <v>15500</v>
      </c>
      <c r="AA43" s="165">
        <f t="shared" si="11"/>
        <v>-32500</v>
      </c>
    </row>
    <row r="44" spans="1:27" ht="15.75" x14ac:dyDescent="0.25">
      <c r="A44" s="166">
        <v>26</v>
      </c>
      <c r="B44" s="167" t="s">
        <v>427</v>
      </c>
      <c r="C44" s="24">
        <v>2500</v>
      </c>
      <c r="D44" s="24">
        <f>Salas!D44</f>
        <v>417</v>
      </c>
      <c r="E44" s="24" t="str">
        <f t="shared" si="0"/>
        <v>PAGO</v>
      </c>
      <c r="F44" s="24">
        <f>Salas!E44</f>
        <v>2500</v>
      </c>
      <c r="G44" s="24" t="str">
        <f t="shared" si="1"/>
        <v>PAGO</v>
      </c>
      <c r="H44" s="24">
        <f>Salas!F44</f>
        <v>2500</v>
      </c>
      <c r="I44" s="24" t="str">
        <f t="shared" si="2"/>
        <v>PAGO</v>
      </c>
      <c r="J44" s="24">
        <f>Salas!G44</f>
        <v>2500</v>
      </c>
      <c r="K44" s="24" t="str">
        <f t="shared" si="3"/>
        <v>PAGO</v>
      </c>
      <c r="L44" s="24">
        <f>Salas!H44</f>
        <v>2500</v>
      </c>
      <c r="M44" s="24" t="str">
        <f t="shared" si="4"/>
        <v>PAGO</v>
      </c>
      <c r="N44" s="24">
        <f>Salas!I44</f>
        <v>2500</v>
      </c>
      <c r="O44" s="24" t="str">
        <f t="shared" si="12"/>
        <v>PAGO</v>
      </c>
      <c r="P44" s="24">
        <f>Salas!J44</f>
        <v>2500</v>
      </c>
      <c r="Q44" s="24" t="str">
        <f t="shared" si="13"/>
        <v>PAGO</v>
      </c>
      <c r="R44" s="24">
        <f>Salas!K44</f>
        <v>0</v>
      </c>
      <c r="S44" s="24" t="str">
        <f t="shared" si="14"/>
        <v>DIVIDA</v>
      </c>
      <c r="T44" s="24">
        <f>Salas!L44</f>
        <v>0</v>
      </c>
      <c r="U44" s="24" t="str">
        <f t="shared" si="15"/>
        <v>DIVIDA</v>
      </c>
      <c r="V44" s="24">
        <v>0</v>
      </c>
      <c r="W44" s="24">
        <v>0</v>
      </c>
      <c r="X44" s="24">
        <v>0</v>
      </c>
      <c r="Y44" s="165">
        <f t="shared" si="9"/>
        <v>30000</v>
      </c>
      <c r="Z44" s="164">
        <f t="shared" si="10"/>
        <v>15417</v>
      </c>
      <c r="AA44" s="165">
        <f t="shared" si="11"/>
        <v>-14583</v>
      </c>
    </row>
    <row r="45" spans="1:27" ht="15.75" x14ac:dyDescent="0.25">
      <c r="A45" s="166">
        <v>27</v>
      </c>
      <c r="B45" s="167" t="s">
        <v>473</v>
      </c>
      <c r="C45" s="24">
        <v>2500</v>
      </c>
      <c r="D45" s="24">
        <f>Salas!D45</f>
        <v>2500</v>
      </c>
      <c r="E45" s="24" t="str">
        <f t="shared" si="0"/>
        <v>PAGO</v>
      </c>
      <c r="F45" s="24">
        <f>Salas!E45</f>
        <v>2500</v>
      </c>
      <c r="G45" s="24" t="str">
        <f t="shared" si="1"/>
        <v>PAGO</v>
      </c>
      <c r="H45" s="24">
        <f>Salas!F45</f>
        <v>2500</v>
      </c>
      <c r="I45" s="24" t="str">
        <f t="shared" si="2"/>
        <v>PAGO</v>
      </c>
      <c r="J45" s="24">
        <f>Salas!G45</f>
        <v>2500</v>
      </c>
      <c r="K45" s="24" t="str">
        <f t="shared" si="3"/>
        <v>PAGO</v>
      </c>
      <c r="L45" s="24">
        <f>Salas!H45</f>
        <v>2500</v>
      </c>
      <c r="M45" s="24" t="str">
        <f t="shared" si="4"/>
        <v>PAGO</v>
      </c>
      <c r="N45" s="24">
        <f>Salas!I45</f>
        <v>2500</v>
      </c>
      <c r="O45" s="24" t="str">
        <f t="shared" si="12"/>
        <v>PAGO</v>
      </c>
      <c r="P45" s="24">
        <f>Salas!J45</f>
        <v>2500</v>
      </c>
      <c r="Q45" s="24" t="str">
        <f t="shared" si="13"/>
        <v>PAGO</v>
      </c>
      <c r="R45" s="24">
        <f>Salas!K45</f>
        <v>0</v>
      </c>
      <c r="S45" s="24" t="str">
        <f t="shared" si="14"/>
        <v>DIVIDA</v>
      </c>
      <c r="T45" s="24">
        <f>Salas!L45</f>
        <v>0</v>
      </c>
      <c r="U45" s="24" t="str">
        <f t="shared" si="15"/>
        <v>DIVIDA</v>
      </c>
      <c r="V45" s="24">
        <v>0</v>
      </c>
      <c r="W45" s="24">
        <v>0</v>
      </c>
      <c r="X45" s="24">
        <v>0</v>
      </c>
      <c r="Y45" s="165">
        <f t="shared" si="9"/>
        <v>30000</v>
      </c>
      <c r="Z45" s="164">
        <f t="shared" si="10"/>
        <v>17500</v>
      </c>
      <c r="AA45" s="165">
        <f t="shared" si="11"/>
        <v>-12500</v>
      </c>
    </row>
    <row r="46" spans="1:27" ht="15.75" x14ac:dyDescent="0.25">
      <c r="A46" s="16">
        <v>28</v>
      </c>
      <c r="B46" s="167" t="s">
        <v>430</v>
      </c>
      <c r="C46" s="24">
        <v>2500</v>
      </c>
      <c r="D46" s="24">
        <f>Salas!D46</f>
        <v>1250</v>
      </c>
      <c r="E46" s="24" t="str">
        <f t="shared" si="0"/>
        <v>PAGO</v>
      </c>
      <c r="F46" s="24">
        <f>Salas!E46</f>
        <v>2500</v>
      </c>
      <c r="G46" s="24" t="str">
        <f t="shared" si="1"/>
        <v>PAGO</v>
      </c>
      <c r="H46" s="24">
        <f>Salas!F46</f>
        <v>2500</v>
      </c>
      <c r="I46" s="24" t="str">
        <f t="shared" si="2"/>
        <v>PAGO</v>
      </c>
      <c r="J46" s="24">
        <f>Salas!G46</f>
        <v>2500</v>
      </c>
      <c r="K46" s="24" t="str">
        <f t="shared" si="3"/>
        <v>PAGO</v>
      </c>
      <c r="L46" s="24">
        <f>Salas!H46</f>
        <v>2500</v>
      </c>
      <c r="M46" s="24" t="str">
        <f t="shared" si="4"/>
        <v>PAGO</v>
      </c>
      <c r="N46" s="24">
        <f>Salas!I46</f>
        <v>2500</v>
      </c>
      <c r="O46" s="24" t="str">
        <f t="shared" si="12"/>
        <v>PAGO</v>
      </c>
      <c r="P46" s="24">
        <f>Salas!J46</f>
        <v>2500</v>
      </c>
      <c r="Q46" s="24" t="str">
        <f t="shared" si="13"/>
        <v>PAGO</v>
      </c>
      <c r="R46" s="24">
        <f>Salas!K46</f>
        <v>0</v>
      </c>
      <c r="S46" s="24" t="str">
        <f t="shared" si="14"/>
        <v>DIVIDA</v>
      </c>
      <c r="T46" s="24">
        <f>Salas!L46</f>
        <v>0</v>
      </c>
      <c r="U46" s="24" t="str">
        <f t="shared" si="15"/>
        <v>DIVIDA</v>
      </c>
      <c r="V46" s="24">
        <v>0</v>
      </c>
      <c r="W46" s="24">
        <v>0</v>
      </c>
      <c r="X46" s="24">
        <v>0</v>
      </c>
      <c r="Y46" s="165">
        <f t="shared" si="9"/>
        <v>30000</v>
      </c>
      <c r="Z46" s="164">
        <f t="shared" si="10"/>
        <v>16250</v>
      </c>
      <c r="AA46" s="165">
        <f t="shared" si="11"/>
        <v>-13750</v>
      </c>
    </row>
    <row r="47" spans="1:27" s="64" customFormat="1" ht="15.75" x14ac:dyDescent="0.25">
      <c r="A47" s="100">
        <v>30</v>
      </c>
      <c r="B47" s="76" t="s">
        <v>539</v>
      </c>
      <c r="C47" s="61">
        <v>2500</v>
      </c>
      <c r="D47" s="24">
        <f>Salas!D47</f>
        <v>0</v>
      </c>
      <c r="E47" s="24" t="str">
        <f t="shared" si="0"/>
        <v>DIVIDA</v>
      </c>
      <c r="F47" s="24">
        <f>Salas!E47</f>
        <v>1250</v>
      </c>
      <c r="G47" s="24" t="str">
        <f t="shared" si="1"/>
        <v>PAGO</v>
      </c>
      <c r="H47" s="24">
        <f>Salas!F47</f>
        <v>840</v>
      </c>
      <c r="I47" s="24" t="str">
        <f t="shared" si="2"/>
        <v>PAGO</v>
      </c>
      <c r="J47" s="24">
        <f>Salas!G47</f>
        <v>2500</v>
      </c>
      <c r="K47" s="24" t="str">
        <f t="shared" si="3"/>
        <v>PAGO</v>
      </c>
      <c r="L47" s="24">
        <f>Salas!H47</f>
        <v>0</v>
      </c>
      <c r="M47" s="61" t="str">
        <f t="shared" si="4"/>
        <v>DIVIDA</v>
      </c>
      <c r="N47" s="24">
        <f>Salas!I47</f>
        <v>0</v>
      </c>
      <c r="O47" s="24" t="str">
        <f t="shared" si="12"/>
        <v>DIVIDA</v>
      </c>
      <c r="P47" s="210" t="s">
        <v>675</v>
      </c>
      <c r="Q47" s="211"/>
      <c r="R47" s="211"/>
      <c r="S47" s="211"/>
      <c r="T47" s="211"/>
      <c r="U47" s="211"/>
      <c r="V47" s="211"/>
      <c r="W47" s="211"/>
      <c r="X47" s="212"/>
      <c r="Y47" s="168">
        <f t="shared" si="9"/>
        <v>30000</v>
      </c>
      <c r="Z47" s="169">
        <f t="shared" si="10"/>
        <v>4590</v>
      </c>
      <c r="AA47" s="168">
        <f t="shared" si="11"/>
        <v>-25410</v>
      </c>
    </row>
    <row r="48" spans="1:27" s="58" customFormat="1" ht="15.75" x14ac:dyDescent="0.25">
      <c r="A48" s="166">
        <v>29</v>
      </c>
      <c r="B48" s="167" t="s">
        <v>476</v>
      </c>
      <c r="C48" s="24">
        <v>2500</v>
      </c>
      <c r="D48" s="24">
        <f>Salas!D48</f>
        <v>2500</v>
      </c>
      <c r="E48" s="24" t="str">
        <f t="shared" si="0"/>
        <v>PAGO</v>
      </c>
      <c r="F48" s="24">
        <f>Salas!E48</f>
        <v>2500</v>
      </c>
      <c r="G48" s="24" t="str">
        <f t="shared" si="1"/>
        <v>PAGO</v>
      </c>
      <c r="H48" s="24">
        <f>Salas!F48</f>
        <v>2500</v>
      </c>
      <c r="I48" s="24" t="str">
        <f t="shared" si="2"/>
        <v>PAGO</v>
      </c>
      <c r="J48" s="24">
        <f>Salas!G48</f>
        <v>2500</v>
      </c>
      <c r="K48" s="24" t="str">
        <f t="shared" si="3"/>
        <v>PAGO</v>
      </c>
      <c r="L48" s="24">
        <f>Salas!H48</f>
        <v>2500</v>
      </c>
      <c r="M48" s="24" t="str">
        <f t="shared" si="4"/>
        <v>PAGO</v>
      </c>
      <c r="N48" s="24">
        <f>Salas!I48</f>
        <v>2500</v>
      </c>
      <c r="O48" s="24" t="str">
        <f t="shared" si="12"/>
        <v>PAGO</v>
      </c>
      <c r="P48" s="24">
        <f>Salas!J48</f>
        <v>0</v>
      </c>
      <c r="Q48" s="24" t="str">
        <f>IF(AND(P48&gt;0),C265,D265)</f>
        <v>DIVIDA</v>
      </c>
      <c r="R48" s="24">
        <f>Salas!K49</f>
        <v>2500</v>
      </c>
      <c r="S48" s="24" t="str">
        <f>IF(AND(R48&gt;0),C265,D265)</f>
        <v>PAGO</v>
      </c>
      <c r="T48" s="24">
        <f>Salas!L48</f>
        <v>0</v>
      </c>
      <c r="U48" s="24" t="str">
        <f>IF(AND(T48&gt;0),C265,D265)</f>
        <v>DIVIDA</v>
      </c>
      <c r="V48" s="24">
        <v>0</v>
      </c>
      <c r="W48" s="24">
        <v>0</v>
      </c>
      <c r="X48" s="24">
        <v>0</v>
      </c>
      <c r="Y48" s="165">
        <f t="shared" si="9"/>
        <v>30000</v>
      </c>
      <c r="Z48" s="164">
        <f t="shared" si="10"/>
        <v>17500</v>
      </c>
      <c r="AA48" s="165">
        <f t="shared" si="11"/>
        <v>-12500</v>
      </c>
    </row>
    <row r="49" spans="1:27" ht="15.75" x14ac:dyDescent="0.25">
      <c r="A49" s="16">
        <v>31</v>
      </c>
      <c r="B49" s="167" t="s">
        <v>580</v>
      </c>
      <c r="C49" s="24">
        <v>2500</v>
      </c>
      <c r="D49" s="24">
        <f>Salas!D49</f>
        <v>0</v>
      </c>
      <c r="E49" s="24" t="str">
        <f t="shared" si="0"/>
        <v>DIVIDA</v>
      </c>
      <c r="F49" s="24">
        <f>Salas!E49</f>
        <v>0</v>
      </c>
      <c r="G49" s="24" t="str">
        <f t="shared" si="1"/>
        <v>DIVIDA</v>
      </c>
      <c r="H49" s="24">
        <f>Salas!F49</f>
        <v>0</v>
      </c>
      <c r="I49" s="24" t="str">
        <f t="shared" si="2"/>
        <v>DIVIDA</v>
      </c>
      <c r="J49" s="24">
        <f>Salas!G49</f>
        <v>0</v>
      </c>
      <c r="K49" s="61" t="str">
        <f t="shared" si="3"/>
        <v>DIVIDA</v>
      </c>
      <c r="L49" s="24">
        <f>Salas!H49</f>
        <v>2500</v>
      </c>
      <c r="M49" s="24" t="str">
        <f t="shared" si="4"/>
        <v>PAGO</v>
      </c>
      <c r="N49" s="24">
        <f>Salas!I49</f>
        <v>2500</v>
      </c>
      <c r="O49" s="24" t="str">
        <f t="shared" si="12"/>
        <v>PAGO</v>
      </c>
      <c r="P49" s="24">
        <f>Salas!J49</f>
        <v>2500</v>
      </c>
      <c r="Q49" s="24" t="str">
        <f>IF(AND(P49&gt;0),C266,D266)</f>
        <v>PAGO</v>
      </c>
      <c r="R49" s="24">
        <f>Salas!K51</f>
        <v>0</v>
      </c>
      <c r="S49" s="24" t="str">
        <f>IF(AND(R49&gt;0),C266,D266)</f>
        <v>DIVIDA</v>
      </c>
      <c r="T49" s="24">
        <f>Salas!L49</f>
        <v>2500</v>
      </c>
      <c r="U49" s="24" t="str">
        <f>IF(AND(T49&gt;0),C266,D266)</f>
        <v>PAGO</v>
      </c>
      <c r="V49" s="24">
        <v>0</v>
      </c>
      <c r="W49" s="24">
        <v>0</v>
      </c>
      <c r="X49" s="24">
        <v>0</v>
      </c>
      <c r="Y49" s="165">
        <f t="shared" si="9"/>
        <v>30000</v>
      </c>
      <c r="Z49" s="164">
        <f t="shared" si="10"/>
        <v>10000</v>
      </c>
      <c r="AA49" s="165">
        <f t="shared" si="11"/>
        <v>-20000</v>
      </c>
    </row>
    <row r="50" spans="1:27" ht="15.75" x14ac:dyDescent="0.25">
      <c r="A50" s="16">
        <v>32</v>
      </c>
      <c r="B50" s="20" t="s">
        <v>734</v>
      </c>
      <c r="C50" s="24">
        <v>2500</v>
      </c>
      <c r="D50" s="213" t="s">
        <v>740</v>
      </c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5"/>
      <c r="T50" s="24">
        <f>Salas!L50</f>
        <v>0</v>
      </c>
      <c r="U50" s="24" t="str">
        <f>IF(AND(T50&gt;0),C267,D267)</f>
        <v>DIVIDA</v>
      </c>
      <c r="V50" s="24">
        <v>0</v>
      </c>
      <c r="W50" s="24">
        <v>0</v>
      </c>
      <c r="X50" s="24">
        <v>0</v>
      </c>
      <c r="Y50" s="165">
        <f>C50*4</f>
        <v>10000</v>
      </c>
      <c r="Z50" s="164">
        <f t="shared" ref="Z50" si="16">SUM(D50:X50)</f>
        <v>0</v>
      </c>
      <c r="AA50" s="165">
        <f t="shared" ref="AA50" si="17">Z50-Y50</f>
        <v>-10000</v>
      </c>
    </row>
    <row r="51" spans="1:27" x14ac:dyDescent="0.25">
      <c r="A51" s="173"/>
      <c r="B51" s="69"/>
      <c r="C51" s="174" t="s">
        <v>60</v>
      </c>
      <c r="D51" s="175">
        <f t="shared" ref="D51:AA51" si="18">SUM(D20:D50)</f>
        <v>54936</v>
      </c>
      <c r="E51" s="175"/>
      <c r="F51" s="175">
        <f t="shared" si="18"/>
        <v>82250</v>
      </c>
      <c r="G51" s="175"/>
      <c r="H51" s="175">
        <f t="shared" si="18"/>
        <v>82340</v>
      </c>
      <c r="I51" s="175"/>
      <c r="J51" s="175">
        <f t="shared" si="18"/>
        <v>82000</v>
      </c>
      <c r="K51" s="175"/>
      <c r="L51" s="175">
        <f t="shared" si="18"/>
        <v>87000</v>
      </c>
      <c r="M51" s="175"/>
      <c r="N51" s="175">
        <f t="shared" si="18"/>
        <v>83000</v>
      </c>
      <c r="O51" s="175"/>
      <c r="P51" s="175">
        <f t="shared" si="18"/>
        <v>61500</v>
      </c>
      <c r="Q51" s="175"/>
      <c r="R51" s="175">
        <f t="shared" si="18"/>
        <v>32500</v>
      </c>
      <c r="S51" s="175"/>
      <c r="T51" s="175">
        <f t="shared" si="18"/>
        <v>5000</v>
      </c>
      <c r="U51" s="175"/>
      <c r="V51" s="175">
        <f t="shared" si="18"/>
        <v>0</v>
      </c>
      <c r="W51" s="175">
        <f t="shared" si="18"/>
        <v>0</v>
      </c>
      <c r="X51" s="175">
        <f t="shared" si="18"/>
        <v>0</v>
      </c>
      <c r="Y51" s="175">
        <f t="shared" si="18"/>
        <v>1090000</v>
      </c>
      <c r="Z51" s="164">
        <f t="shared" si="18"/>
        <v>570526</v>
      </c>
      <c r="AA51" s="176">
        <f t="shared" si="18"/>
        <v>-519474</v>
      </c>
    </row>
    <row r="53" spans="1:27" x14ac:dyDescent="0.25">
      <c r="B53" s="7" t="s">
        <v>516</v>
      </c>
    </row>
    <row r="56" spans="1:27" x14ac:dyDescent="0.25">
      <c r="A56" s="19" t="s">
        <v>38</v>
      </c>
      <c r="B56" s="38" t="s">
        <v>489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 x14ac:dyDescent="0.25">
      <c r="A57" s="19" t="s">
        <v>39</v>
      </c>
      <c r="B57" s="47" t="s">
        <v>508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23.25" x14ac:dyDescent="0.35">
      <c r="A58" s="54"/>
      <c r="B58" s="54" t="s">
        <v>55</v>
      </c>
      <c r="C58" s="54"/>
      <c r="D58" s="208" t="s">
        <v>56</v>
      </c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5" t="s">
        <v>59</v>
      </c>
      <c r="Z58" s="205"/>
      <c r="AA58" s="205"/>
    </row>
    <row r="59" spans="1:27" ht="23.25" x14ac:dyDescent="0.35">
      <c r="A59" s="67"/>
      <c r="B59" s="67"/>
      <c r="C59" s="67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spans="1:27" ht="15.75" x14ac:dyDescent="0.25">
      <c r="A60" s="15" t="s">
        <v>7</v>
      </c>
      <c r="B60" s="15" t="s">
        <v>0</v>
      </c>
      <c r="C60" s="15" t="s">
        <v>6</v>
      </c>
      <c r="D60" s="23">
        <v>42979</v>
      </c>
      <c r="E60" s="23">
        <v>42979</v>
      </c>
      <c r="F60" s="23">
        <v>43009</v>
      </c>
      <c r="G60" s="23">
        <v>43009</v>
      </c>
      <c r="H60" s="23">
        <v>43040</v>
      </c>
      <c r="I60" s="23">
        <v>43040</v>
      </c>
      <c r="J60" s="23">
        <v>43070</v>
      </c>
      <c r="K60" s="23">
        <v>43070</v>
      </c>
      <c r="L60" s="23">
        <v>43101</v>
      </c>
      <c r="M60" s="23">
        <v>43101</v>
      </c>
      <c r="N60" s="23">
        <v>43132</v>
      </c>
      <c r="O60" s="23">
        <v>43132</v>
      </c>
      <c r="P60" s="23">
        <v>43160</v>
      </c>
      <c r="Q60" s="23">
        <v>43160</v>
      </c>
      <c r="R60" s="23">
        <v>43191</v>
      </c>
      <c r="S60" s="23">
        <v>43191</v>
      </c>
      <c r="T60" s="23">
        <v>43221</v>
      </c>
      <c r="U60" s="23">
        <v>43221</v>
      </c>
      <c r="V60" s="23">
        <v>43252</v>
      </c>
      <c r="W60" s="23">
        <v>43282</v>
      </c>
      <c r="X60" s="23">
        <v>43313</v>
      </c>
      <c r="Y60" s="25" t="s">
        <v>57</v>
      </c>
      <c r="Z60" s="26" t="s">
        <v>56</v>
      </c>
      <c r="AA60" s="27" t="s">
        <v>58</v>
      </c>
    </row>
    <row r="61" spans="1:27" ht="15.75" x14ac:dyDescent="0.25">
      <c r="A61" s="16">
        <v>1</v>
      </c>
      <c r="B61" s="177" t="s">
        <v>542</v>
      </c>
      <c r="C61" s="24">
        <v>2500</v>
      </c>
      <c r="D61" s="24">
        <v>1750</v>
      </c>
      <c r="E61" s="24" t="str">
        <f t="shared" ref="E61:E97" si="19">IF(AND(D61&gt;0),C237,D237)</f>
        <v>PAGO</v>
      </c>
      <c r="F61" s="24">
        <v>2500</v>
      </c>
      <c r="G61" s="24" t="str">
        <f t="shared" ref="G61:G97" si="20">IF(AND(F61&gt;0),C237,D237)</f>
        <v>PAGO</v>
      </c>
      <c r="H61" s="24">
        <v>2500</v>
      </c>
      <c r="I61" s="24" t="str">
        <f t="shared" ref="I61:I97" si="21">IF(AND(H61&gt;0),C237,D237)</f>
        <v>PAGO</v>
      </c>
      <c r="J61" s="24">
        <v>2500</v>
      </c>
      <c r="K61" s="24" t="str">
        <f t="shared" ref="K61:K97" si="22">IF(AND(J61&gt;0),C237,D237)</f>
        <v>PAGO</v>
      </c>
      <c r="L61" s="24">
        <v>2500</v>
      </c>
      <c r="M61" s="24" t="str">
        <f t="shared" ref="M61:M97" si="23">IF(AND(L61&gt;0),C237,D237)</f>
        <v>PAGO</v>
      </c>
      <c r="N61" s="24">
        <v>2500</v>
      </c>
      <c r="O61" s="24" t="str">
        <f t="shared" ref="O61:O97" si="24">IF(AND(N61&gt;0),C237,D237)</f>
        <v>PAGO</v>
      </c>
      <c r="P61" s="24">
        <v>0</v>
      </c>
      <c r="Q61" s="24" t="str">
        <f t="shared" ref="Q61:Q97" si="25">IF(AND(P61&gt;0),C237,D237)</f>
        <v>DIVIDA</v>
      </c>
      <c r="R61" s="24">
        <v>0</v>
      </c>
      <c r="S61" s="24" t="str">
        <f t="shared" ref="S61:S98" si="26">IF(AND(R61&gt;0),C237,D237)</f>
        <v>DIVIDA</v>
      </c>
      <c r="T61" s="24">
        <f>Salas!L62</f>
        <v>0</v>
      </c>
      <c r="U61" s="24" t="str">
        <f t="shared" ref="U61:U98" si="27">IF(AND(T61&gt;0),C237,D237)</f>
        <v>DIVIDA</v>
      </c>
      <c r="V61" s="24">
        <v>0</v>
      </c>
      <c r="W61" s="24">
        <v>0</v>
      </c>
      <c r="X61" s="24">
        <v>0</v>
      </c>
      <c r="Y61" s="165">
        <f>(C61*12)-Z61</f>
        <v>15750</v>
      </c>
      <c r="Z61" s="164">
        <f t="shared" ref="Z61:Z100" si="28">SUM(D61:X61)</f>
        <v>14250</v>
      </c>
      <c r="AA61" s="165">
        <f t="shared" ref="AA61:AA100" si="29">Z61-Y61</f>
        <v>-1500</v>
      </c>
    </row>
    <row r="62" spans="1:27" s="64" customFormat="1" ht="15.75" x14ac:dyDescent="0.25">
      <c r="A62" s="100">
        <v>2</v>
      </c>
      <c r="B62" s="99" t="s">
        <v>327</v>
      </c>
      <c r="C62" s="61">
        <v>4000</v>
      </c>
      <c r="D62" s="61">
        <v>0</v>
      </c>
      <c r="E62" s="24" t="str">
        <f t="shared" si="19"/>
        <v>DIVIDA</v>
      </c>
      <c r="F62" s="61">
        <v>4000</v>
      </c>
      <c r="G62" s="24" t="str">
        <f t="shared" si="20"/>
        <v>PAGO</v>
      </c>
      <c r="H62" s="61">
        <v>4000</v>
      </c>
      <c r="I62" s="24" t="str">
        <f t="shared" si="21"/>
        <v>PAGO</v>
      </c>
      <c r="J62" s="61">
        <v>4000</v>
      </c>
      <c r="K62" s="24" t="str">
        <f t="shared" si="22"/>
        <v>PAGO</v>
      </c>
      <c r="L62" s="61">
        <v>4000</v>
      </c>
      <c r="M62" s="24" t="str">
        <f t="shared" si="23"/>
        <v>PAGO</v>
      </c>
      <c r="N62" s="61">
        <v>4000</v>
      </c>
      <c r="O62" s="24" t="str">
        <f t="shared" si="24"/>
        <v>PAGO</v>
      </c>
      <c r="P62" s="61">
        <v>4000</v>
      </c>
      <c r="Q62" s="24" t="str">
        <f t="shared" si="25"/>
        <v>PAGO</v>
      </c>
      <c r="R62" s="61">
        <v>0</v>
      </c>
      <c r="S62" s="24" t="str">
        <f t="shared" si="26"/>
        <v>DIVIDA</v>
      </c>
      <c r="T62" s="24">
        <f>Salas!L63</f>
        <v>0</v>
      </c>
      <c r="U62" s="24" t="str">
        <f t="shared" si="27"/>
        <v>DIVIDA</v>
      </c>
      <c r="V62" s="61">
        <v>0</v>
      </c>
      <c r="W62" s="61">
        <v>0</v>
      </c>
      <c r="X62" s="61">
        <v>0</v>
      </c>
      <c r="Y62" s="165">
        <f t="shared" ref="Y62:Y100" si="30">(C62*12)-Z62</f>
        <v>24000</v>
      </c>
      <c r="Z62" s="169">
        <f t="shared" si="28"/>
        <v>24000</v>
      </c>
      <c r="AA62" s="168">
        <f t="shared" si="29"/>
        <v>0</v>
      </c>
    </row>
    <row r="63" spans="1:27" ht="15.75" x14ac:dyDescent="0.25">
      <c r="A63" s="166">
        <v>3</v>
      </c>
      <c r="B63" s="177" t="s">
        <v>311</v>
      </c>
      <c r="C63" s="24">
        <v>4000</v>
      </c>
      <c r="D63" s="24">
        <v>4000</v>
      </c>
      <c r="E63" s="24" t="str">
        <f t="shared" si="19"/>
        <v>PAGO</v>
      </c>
      <c r="F63" s="24">
        <v>4000</v>
      </c>
      <c r="G63" s="24" t="str">
        <f t="shared" si="20"/>
        <v>PAGO</v>
      </c>
      <c r="H63" s="24">
        <v>4000</v>
      </c>
      <c r="I63" s="24" t="str">
        <f t="shared" si="21"/>
        <v>PAGO</v>
      </c>
      <c r="J63" s="24">
        <v>4000</v>
      </c>
      <c r="K63" s="24" t="str">
        <f t="shared" si="22"/>
        <v>PAGO</v>
      </c>
      <c r="L63" s="24">
        <v>4000</v>
      </c>
      <c r="M63" s="24" t="str">
        <f t="shared" si="23"/>
        <v>PAGO</v>
      </c>
      <c r="N63" s="24">
        <v>4000</v>
      </c>
      <c r="O63" s="24" t="str">
        <f t="shared" si="24"/>
        <v>PAGO</v>
      </c>
      <c r="P63" s="24">
        <v>0</v>
      </c>
      <c r="Q63" s="24" t="str">
        <f t="shared" si="25"/>
        <v>DIVIDA</v>
      </c>
      <c r="R63" s="24">
        <v>0</v>
      </c>
      <c r="S63" s="24" t="str">
        <f t="shared" si="26"/>
        <v>DIVIDA</v>
      </c>
      <c r="T63" s="24">
        <f>Salas!L64</f>
        <v>0</v>
      </c>
      <c r="U63" s="24" t="str">
        <f t="shared" si="27"/>
        <v>DIVIDA</v>
      </c>
      <c r="V63" s="24">
        <v>0</v>
      </c>
      <c r="W63" s="24">
        <v>0</v>
      </c>
      <c r="X63" s="24">
        <v>0</v>
      </c>
      <c r="Y63" s="165">
        <f t="shared" si="30"/>
        <v>24000</v>
      </c>
      <c r="Z63" s="164">
        <f t="shared" si="28"/>
        <v>24000</v>
      </c>
      <c r="AA63" s="165">
        <f t="shared" si="29"/>
        <v>0</v>
      </c>
    </row>
    <row r="64" spans="1:27" s="64" customFormat="1" ht="15.75" x14ac:dyDescent="0.25">
      <c r="A64" s="16">
        <v>4</v>
      </c>
      <c r="B64" s="152" t="s">
        <v>221</v>
      </c>
      <c r="C64" s="53">
        <v>2500</v>
      </c>
      <c r="D64" s="53">
        <v>2500</v>
      </c>
      <c r="E64" s="24" t="str">
        <f t="shared" si="19"/>
        <v>PAGO</v>
      </c>
      <c r="F64" s="53">
        <v>2500</v>
      </c>
      <c r="G64" s="24" t="str">
        <f t="shared" si="20"/>
        <v>PAGO</v>
      </c>
      <c r="H64" s="53">
        <v>0</v>
      </c>
      <c r="I64" s="24" t="str">
        <f t="shared" si="21"/>
        <v>DIVIDA</v>
      </c>
      <c r="J64" s="53">
        <v>0</v>
      </c>
      <c r="K64" s="24" t="str">
        <f t="shared" si="22"/>
        <v>DIVIDA</v>
      </c>
      <c r="L64" s="53">
        <v>0</v>
      </c>
      <c r="M64" s="24" t="str">
        <f t="shared" si="23"/>
        <v>DIVIDA</v>
      </c>
      <c r="N64" s="53">
        <v>0</v>
      </c>
      <c r="O64" s="24" t="str">
        <f t="shared" si="24"/>
        <v>DIVIDA</v>
      </c>
      <c r="P64" s="53">
        <v>0</v>
      </c>
      <c r="Q64" s="24" t="str">
        <f t="shared" si="25"/>
        <v>DIVIDA</v>
      </c>
      <c r="R64" s="53">
        <v>0</v>
      </c>
      <c r="S64" s="24" t="str">
        <f t="shared" si="26"/>
        <v>DIVIDA</v>
      </c>
      <c r="T64" s="24">
        <f>Salas!L65</f>
        <v>0</v>
      </c>
      <c r="U64" s="24" t="str">
        <f t="shared" si="27"/>
        <v>DIVIDA</v>
      </c>
      <c r="V64" s="53">
        <v>0</v>
      </c>
      <c r="W64" s="53">
        <v>0</v>
      </c>
      <c r="X64" s="53">
        <v>0</v>
      </c>
      <c r="Y64" s="165">
        <f t="shared" si="30"/>
        <v>25000</v>
      </c>
      <c r="Z64" s="172">
        <f t="shared" si="28"/>
        <v>5000</v>
      </c>
      <c r="AA64" s="165">
        <f t="shared" si="29"/>
        <v>-20000</v>
      </c>
    </row>
    <row r="65" spans="1:27" ht="15.75" x14ac:dyDescent="0.25">
      <c r="A65" s="100">
        <v>5</v>
      </c>
      <c r="B65" s="167" t="s">
        <v>329</v>
      </c>
      <c r="C65" s="24">
        <v>5000</v>
      </c>
      <c r="D65" s="24">
        <v>5000</v>
      </c>
      <c r="E65" s="24" t="str">
        <f t="shared" si="19"/>
        <v>PAGO</v>
      </c>
      <c r="F65" s="24">
        <v>5000</v>
      </c>
      <c r="G65" s="24" t="str">
        <f t="shared" si="20"/>
        <v>PAGO</v>
      </c>
      <c r="H65" s="24">
        <v>5000</v>
      </c>
      <c r="I65" s="24" t="str">
        <f t="shared" si="21"/>
        <v>PAGO</v>
      </c>
      <c r="J65" s="24">
        <v>5000</v>
      </c>
      <c r="K65" s="24" t="str">
        <f t="shared" si="22"/>
        <v>PAGO</v>
      </c>
      <c r="L65" s="24">
        <v>5000</v>
      </c>
      <c r="M65" s="24" t="str">
        <f t="shared" si="23"/>
        <v>PAGO</v>
      </c>
      <c r="N65" s="24">
        <v>5000</v>
      </c>
      <c r="O65" s="24" t="str">
        <f t="shared" si="24"/>
        <v>PAGO</v>
      </c>
      <c r="P65" s="24">
        <v>5000</v>
      </c>
      <c r="Q65" s="24" t="str">
        <f t="shared" si="25"/>
        <v>PAGO</v>
      </c>
      <c r="R65" s="24">
        <v>5000</v>
      </c>
      <c r="S65" s="24" t="str">
        <f t="shared" si="26"/>
        <v>PAGO</v>
      </c>
      <c r="T65" s="24">
        <f>Salas!L66</f>
        <v>0</v>
      </c>
      <c r="U65" s="24" t="str">
        <f t="shared" si="27"/>
        <v>DIVIDA</v>
      </c>
      <c r="V65" s="24">
        <v>0</v>
      </c>
      <c r="W65" s="24">
        <v>0</v>
      </c>
      <c r="X65" s="24">
        <v>0</v>
      </c>
      <c r="Y65" s="165">
        <f t="shared" si="30"/>
        <v>20000</v>
      </c>
      <c r="Z65" s="164">
        <f t="shared" si="28"/>
        <v>40000</v>
      </c>
      <c r="AA65" s="165">
        <f t="shared" si="29"/>
        <v>20000</v>
      </c>
    </row>
    <row r="66" spans="1:27" ht="15.75" x14ac:dyDescent="0.25">
      <c r="A66" s="166">
        <v>6</v>
      </c>
      <c r="B66" s="167" t="s">
        <v>288</v>
      </c>
      <c r="C66" s="24">
        <v>2500</v>
      </c>
      <c r="D66" s="24">
        <v>0</v>
      </c>
      <c r="E66" s="24" t="str">
        <f t="shared" si="19"/>
        <v>DIVIDA</v>
      </c>
      <c r="F66" s="24">
        <v>2500</v>
      </c>
      <c r="G66" s="24" t="str">
        <f t="shared" si="20"/>
        <v>PAGO</v>
      </c>
      <c r="H66" s="24">
        <v>2500</v>
      </c>
      <c r="I66" s="24" t="str">
        <f t="shared" si="21"/>
        <v>PAGO</v>
      </c>
      <c r="J66" s="24">
        <v>2500</v>
      </c>
      <c r="K66" s="24" t="str">
        <f t="shared" si="22"/>
        <v>PAGO</v>
      </c>
      <c r="L66" s="24">
        <v>2500</v>
      </c>
      <c r="M66" s="24" t="str">
        <f t="shared" si="23"/>
        <v>PAGO</v>
      </c>
      <c r="N66" s="24">
        <v>0</v>
      </c>
      <c r="O66" s="24" t="str">
        <f t="shared" si="24"/>
        <v>DIVIDA</v>
      </c>
      <c r="P66" s="24">
        <v>0</v>
      </c>
      <c r="Q66" s="24" t="str">
        <f t="shared" si="25"/>
        <v>DIVIDA</v>
      </c>
      <c r="R66" s="24">
        <v>0</v>
      </c>
      <c r="S66" s="24" t="str">
        <f t="shared" si="26"/>
        <v>DIVIDA</v>
      </c>
      <c r="T66" s="24">
        <f>Salas!L67</f>
        <v>0</v>
      </c>
      <c r="U66" s="24" t="str">
        <f t="shared" si="27"/>
        <v>DIVIDA</v>
      </c>
      <c r="V66" s="24">
        <v>0</v>
      </c>
      <c r="W66" s="24">
        <v>0</v>
      </c>
      <c r="X66" s="24">
        <v>0</v>
      </c>
      <c r="Y66" s="165">
        <f t="shared" si="30"/>
        <v>20000</v>
      </c>
      <c r="Z66" s="164">
        <f t="shared" si="28"/>
        <v>10000</v>
      </c>
      <c r="AA66" s="165">
        <f t="shared" si="29"/>
        <v>-10000</v>
      </c>
    </row>
    <row r="67" spans="1:27" ht="15.75" x14ac:dyDescent="0.25">
      <c r="A67" s="16">
        <v>7</v>
      </c>
      <c r="B67" s="152" t="s">
        <v>497</v>
      </c>
      <c r="C67" s="24">
        <v>2500</v>
      </c>
      <c r="D67" s="53">
        <v>0</v>
      </c>
      <c r="E67" s="24" t="str">
        <f t="shared" si="19"/>
        <v>DIVIDA</v>
      </c>
      <c r="F67" s="61">
        <v>2500</v>
      </c>
      <c r="G67" s="24" t="str">
        <f t="shared" si="20"/>
        <v>PAGO</v>
      </c>
      <c r="H67" s="24">
        <v>2500</v>
      </c>
      <c r="I67" s="24" t="str">
        <f t="shared" si="21"/>
        <v>PAGO</v>
      </c>
      <c r="J67" s="24">
        <v>2500</v>
      </c>
      <c r="K67" s="24" t="str">
        <f t="shared" si="22"/>
        <v>PAGO</v>
      </c>
      <c r="L67" s="24">
        <v>2500</v>
      </c>
      <c r="M67" s="24" t="str">
        <f t="shared" si="23"/>
        <v>PAGO</v>
      </c>
      <c r="N67" s="24">
        <v>2500</v>
      </c>
      <c r="O67" s="24" t="str">
        <f t="shared" si="24"/>
        <v>PAGO</v>
      </c>
      <c r="P67" s="24">
        <v>2500</v>
      </c>
      <c r="Q67" s="24" t="str">
        <f t="shared" si="25"/>
        <v>PAGO</v>
      </c>
      <c r="R67" s="53">
        <v>0</v>
      </c>
      <c r="S67" s="24" t="str">
        <f t="shared" si="26"/>
        <v>DIVIDA</v>
      </c>
      <c r="T67" s="24">
        <f>Salas!L68</f>
        <v>0</v>
      </c>
      <c r="U67" s="24" t="str">
        <f t="shared" si="27"/>
        <v>DIVIDA</v>
      </c>
      <c r="V67" s="53">
        <v>0</v>
      </c>
      <c r="W67" s="53">
        <v>0</v>
      </c>
      <c r="X67" s="53">
        <v>0</v>
      </c>
      <c r="Y67" s="165">
        <f t="shared" si="30"/>
        <v>15000</v>
      </c>
      <c r="Z67" s="164">
        <f t="shared" si="28"/>
        <v>15000</v>
      </c>
      <c r="AA67" s="165">
        <f t="shared" si="29"/>
        <v>0</v>
      </c>
    </row>
    <row r="68" spans="1:27" s="58" customFormat="1" ht="15.75" x14ac:dyDescent="0.25">
      <c r="A68" s="100">
        <v>8</v>
      </c>
      <c r="B68" s="76" t="s">
        <v>335</v>
      </c>
      <c r="C68" s="53">
        <v>2500</v>
      </c>
      <c r="D68" s="53">
        <v>0</v>
      </c>
      <c r="E68" s="24" t="str">
        <f t="shared" si="19"/>
        <v>DIVIDA</v>
      </c>
      <c r="F68" s="61">
        <v>2500</v>
      </c>
      <c r="G68" s="24" t="str">
        <f t="shared" si="20"/>
        <v>PAGO</v>
      </c>
      <c r="H68" s="61">
        <v>2500</v>
      </c>
      <c r="I68" s="24" t="str">
        <f t="shared" si="21"/>
        <v>PAGO</v>
      </c>
      <c r="J68" s="61">
        <v>2500</v>
      </c>
      <c r="K68" s="24" t="str">
        <f t="shared" si="22"/>
        <v>PAGO</v>
      </c>
      <c r="L68" s="61">
        <v>2500</v>
      </c>
      <c r="M68" s="24" t="str">
        <f t="shared" si="23"/>
        <v>PAGO</v>
      </c>
      <c r="N68" s="61">
        <v>2500</v>
      </c>
      <c r="O68" s="24" t="str">
        <f t="shared" si="24"/>
        <v>PAGO</v>
      </c>
      <c r="P68" s="61">
        <v>0</v>
      </c>
      <c r="Q68" s="24" t="str">
        <f t="shared" si="25"/>
        <v>DIVIDA</v>
      </c>
      <c r="R68" s="61">
        <v>0</v>
      </c>
      <c r="S68" s="24" t="str">
        <f t="shared" si="26"/>
        <v>DIVIDA</v>
      </c>
      <c r="T68" s="24">
        <f>Salas!L69</f>
        <v>0</v>
      </c>
      <c r="U68" s="24" t="str">
        <f t="shared" si="27"/>
        <v>DIVIDA</v>
      </c>
      <c r="V68" s="61">
        <v>0</v>
      </c>
      <c r="W68" s="61">
        <v>0</v>
      </c>
      <c r="X68" s="61">
        <v>0</v>
      </c>
      <c r="Y68" s="165">
        <f t="shared" si="30"/>
        <v>17500</v>
      </c>
      <c r="Z68" s="169">
        <f t="shared" si="28"/>
        <v>12500</v>
      </c>
      <c r="AA68" s="171">
        <f t="shared" si="29"/>
        <v>-5000</v>
      </c>
    </row>
    <row r="69" spans="1:27" ht="15.75" x14ac:dyDescent="0.25">
      <c r="A69" s="166">
        <v>9</v>
      </c>
      <c r="B69" s="167" t="s">
        <v>301</v>
      </c>
      <c r="C69" s="24">
        <v>4000</v>
      </c>
      <c r="D69" s="24">
        <v>4000</v>
      </c>
      <c r="E69" s="24" t="str">
        <f t="shared" si="19"/>
        <v>PAGO</v>
      </c>
      <c r="F69" s="24">
        <v>4000</v>
      </c>
      <c r="G69" s="24" t="str">
        <f t="shared" si="20"/>
        <v>PAGO</v>
      </c>
      <c r="H69" s="24">
        <v>4000</v>
      </c>
      <c r="I69" s="24" t="str">
        <f t="shared" si="21"/>
        <v>PAGO</v>
      </c>
      <c r="J69" s="24">
        <v>4000</v>
      </c>
      <c r="K69" s="24" t="str">
        <f t="shared" si="22"/>
        <v>PAGO</v>
      </c>
      <c r="L69" s="24">
        <v>4000</v>
      </c>
      <c r="M69" s="24" t="str">
        <f t="shared" si="23"/>
        <v>PAGO</v>
      </c>
      <c r="N69" s="24">
        <v>4000</v>
      </c>
      <c r="O69" s="24" t="str">
        <f t="shared" si="24"/>
        <v>PAGO</v>
      </c>
      <c r="P69" s="24">
        <v>0</v>
      </c>
      <c r="Q69" s="24" t="str">
        <f t="shared" si="25"/>
        <v>DIVIDA</v>
      </c>
      <c r="R69" s="24">
        <v>0</v>
      </c>
      <c r="S69" s="24" t="str">
        <f t="shared" si="26"/>
        <v>DIVIDA</v>
      </c>
      <c r="T69" s="24">
        <f>Salas!L70</f>
        <v>0</v>
      </c>
      <c r="U69" s="24" t="str">
        <f t="shared" si="27"/>
        <v>DIVIDA</v>
      </c>
      <c r="V69" s="24">
        <v>0</v>
      </c>
      <c r="W69" s="24">
        <v>0</v>
      </c>
      <c r="X69" s="24">
        <v>0</v>
      </c>
      <c r="Y69" s="165">
        <f t="shared" si="30"/>
        <v>24000</v>
      </c>
      <c r="Z69" s="164">
        <f t="shared" si="28"/>
        <v>24000</v>
      </c>
      <c r="AA69" s="165">
        <f t="shared" si="29"/>
        <v>0</v>
      </c>
    </row>
    <row r="70" spans="1:27" s="58" customFormat="1" ht="15.75" x14ac:dyDescent="0.25">
      <c r="A70" s="16">
        <v>10</v>
      </c>
      <c r="B70" s="76" t="s">
        <v>332</v>
      </c>
      <c r="C70" s="61">
        <v>2500</v>
      </c>
      <c r="D70" s="61">
        <v>0</v>
      </c>
      <c r="E70" s="24" t="str">
        <f t="shared" si="19"/>
        <v>DIVIDA</v>
      </c>
      <c r="F70" s="61">
        <v>2500</v>
      </c>
      <c r="G70" s="24" t="str">
        <f t="shared" si="20"/>
        <v>PAGO</v>
      </c>
      <c r="H70" s="61">
        <v>2500</v>
      </c>
      <c r="I70" s="24" t="str">
        <f t="shared" si="21"/>
        <v>PAGO</v>
      </c>
      <c r="J70" s="61">
        <v>2500</v>
      </c>
      <c r="K70" s="24" t="str">
        <f t="shared" si="22"/>
        <v>PAGO</v>
      </c>
      <c r="L70" s="61">
        <v>2500</v>
      </c>
      <c r="M70" s="24" t="str">
        <f t="shared" si="23"/>
        <v>PAGO</v>
      </c>
      <c r="N70" s="61">
        <v>2500</v>
      </c>
      <c r="O70" s="24" t="str">
        <f t="shared" si="24"/>
        <v>PAGO</v>
      </c>
      <c r="P70" s="61">
        <v>2500</v>
      </c>
      <c r="Q70" s="24" t="str">
        <f t="shared" si="25"/>
        <v>PAGO</v>
      </c>
      <c r="R70" s="61">
        <v>2500</v>
      </c>
      <c r="S70" s="24" t="str">
        <f t="shared" si="26"/>
        <v>PAGO</v>
      </c>
      <c r="T70" s="24">
        <f>Salas!L71</f>
        <v>0</v>
      </c>
      <c r="U70" s="24" t="str">
        <f t="shared" si="27"/>
        <v>DIVIDA</v>
      </c>
      <c r="V70" s="61">
        <v>0</v>
      </c>
      <c r="W70" s="61">
        <v>0</v>
      </c>
      <c r="X70" s="61">
        <v>0</v>
      </c>
      <c r="Y70" s="165">
        <f t="shared" si="30"/>
        <v>12500</v>
      </c>
      <c r="Z70" s="169">
        <f t="shared" si="28"/>
        <v>17500</v>
      </c>
      <c r="AA70" s="171">
        <f t="shared" si="29"/>
        <v>5000</v>
      </c>
    </row>
    <row r="71" spans="1:27" ht="15.75" x14ac:dyDescent="0.25">
      <c r="A71" s="100">
        <v>11</v>
      </c>
      <c r="B71" s="167" t="s">
        <v>291</v>
      </c>
      <c r="C71" s="24">
        <v>2500</v>
      </c>
      <c r="D71" s="24">
        <v>0</v>
      </c>
      <c r="E71" s="24" t="str">
        <f t="shared" si="19"/>
        <v>DIVIDA</v>
      </c>
      <c r="F71" s="24">
        <v>2500</v>
      </c>
      <c r="G71" s="24" t="str">
        <f t="shared" si="20"/>
        <v>PAGO</v>
      </c>
      <c r="H71" s="24">
        <v>2500</v>
      </c>
      <c r="I71" s="24" t="str">
        <f t="shared" si="21"/>
        <v>PAGO</v>
      </c>
      <c r="J71" s="24">
        <v>2500</v>
      </c>
      <c r="K71" s="24" t="str">
        <f t="shared" si="22"/>
        <v>PAGO</v>
      </c>
      <c r="L71" s="24">
        <v>2500</v>
      </c>
      <c r="M71" s="24" t="str">
        <f t="shared" si="23"/>
        <v>PAGO</v>
      </c>
      <c r="N71" s="24">
        <v>2500</v>
      </c>
      <c r="O71" s="24" t="str">
        <f t="shared" si="24"/>
        <v>PAGO</v>
      </c>
      <c r="P71" s="24">
        <v>2500</v>
      </c>
      <c r="Q71" s="24" t="str">
        <f t="shared" si="25"/>
        <v>PAGO</v>
      </c>
      <c r="R71" s="61">
        <v>3750</v>
      </c>
      <c r="S71" s="24" t="str">
        <f t="shared" si="26"/>
        <v>PAGO</v>
      </c>
      <c r="T71" s="24">
        <f>Salas!L72</f>
        <v>5000</v>
      </c>
      <c r="U71" s="24" t="str">
        <f t="shared" si="27"/>
        <v>PAGO</v>
      </c>
      <c r="V71" s="24">
        <v>0</v>
      </c>
      <c r="W71" s="24">
        <v>0</v>
      </c>
      <c r="X71" s="24">
        <v>0</v>
      </c>
      <c r="Y71" s="165">
        <f t="shared" si="30"/>
        <v>6250</v>
      </c>
      <c r="Z71" s="164">
        <f t="shared" si="28"/>
        <v>23750</v>
      </c>
      <c r="AA71" s="165">
        <f t="shared" si="29"/>
        <v>17500</v>
      </c>
    </row>
    <row r="72" spans="1:27" ht="15.75" x14ac:dyDescent="0.25">
      <c r="A72" s="166">
        <v>12</v>
      </c>
      <c r="B72" s="167" t="s">
        <v>338</v>
      </c>
      <c r="C72" s="24">
        <v>4500</v>
      </c>
      <c r="D72" s="24">
        <v>4500</v>
      </c>
      <c r="E72" s="24" t="str">
        <f t="shared" si="19"/>
        <v>PAGO</v>
      </c>
      <c r="F72" s="24">
        <v>4500</v>
      </c>
      <c r="G72" s="24" t="str">
        <f t="shared" si="20"/>
        <v>PAGO</v>
      </c>
      <c r="H72" s="24">
        <v>4500</v>
      </c>
      <c r="I72" s="24" t="str">
        <f t="shared" si="21"/>
        <v>PAGO</v>
      </c>
      <c r="J72" s="24">
        <v>4500</v>
      </c>
      <c r="K72" s="24" t="str">
        <f t="shared" si="22"/>
        <v>PAGO</v>
      </c>
      <c r="L72" s="24">
        <v>4500</v>
      </c>
      <c r="M72" s="24" t="str">
        <f t="shared" si="23"/>
        <v>PAGO</v>
      </c>
      <c r="N72" s="24">
        <v>4500</v>
      </c>
      <c r="O72" s="24" t="str">
        <f t="shared" si="24"/>
        <v>PAGO</v>
      </c>
      <c r="P72" s="24">
        <v>4500</v>
      </c>
      <c r="Q72" s="24" t="str">
        <f t="shared" si="25"/>
        <v>PAGO</v>
      </c>
      <c r="R72" s="24">
        <v>4500</v>
      </c>
      <c r="S72" s="24" t="str">
        <f t="shared" si="26"/>
        <v>PAGO</v>
      </c>
      <c r="T72" s="24">
        <f>Salas!L73</f>
        <v>4500</v>
      </c>
      <c r="U72" s="24" t="str">
        <f t="shared" si="27"/>
        <v>PAGO</v>
      </c>
      <c r="V72" s="24">
        <v>0</v>
      </c>
      <c r="W72" s="24">
        <v>0</v>
      </c>
      <c r="X72" s="24">
        <v>0</v>
      </c>
      <c r="Y72" s="165">
        <f t="shared" si="30"/>
        <v>13500</v>
      </c>
      <c r="Z72" s="164">
        <f t="shared" si="28"/>
        <v>40500</v>
      </c>
      <c r="AA72" s="165">
        <f t="shared" si="29"/>
        <v>27000</v>
      </c>
    </row>
    <row r="73" spans="1:27" ht="15.75" x14ac:dyDescent="0.25">
      <c r="A73" s="16">
        <v>13</v>
      </c>
      <c r="B73" s="167" t="s">
        <v>341</v>
      </c>
      <c r="C73" s="24">
        <v>2500</v>
      </c>
      <c r="D73" s="24">
        <v>2500</v>
      </c>
      <c r="E73" s="24" t="str">
        <f t="shared" si="19"/>
        <v>PAGO</v>
      </c>
      <c r="F73" s="24">
        <v>2500</v>
      </c>
      <c r="G73" s="24" t="str">
        <f t="shared" si="20"/>
        <v>PAGO</v>
      </c>
      <c r="H73" s="24">
        <v>4000</v>
      </c>
      <c r="I73" s="24" t="str">
        <f t="shared" si="21"/>
        <v>PAGO</v>
      </c>
      <c r="J73" s="24">
        <v>2500</v>
      </c>
      <c r="K73" s="24" t="str">
        <f t="shared" si="22"/>
        <v>PAGO</v>
      </c>
      <c r="L73" s="24">
        <v>2500</v>
      </c>
      <c r="M73" s="24" t="str">
        <f t="shared" si="23"/>
        <v>PAGO</v>
      </c>
      <c r="N73" s="24">
        <v>2500</v>
      </c>
      <c r="O73" s="24" t="str">
        <f t="shared" si="24"/>
        <v>PAGO</v>
      </c>
      <c r="P73" s="24">
        <v>2500</v>
      </c>
      <c r="Q73" s="24" t="str">
        <f t="shared" si="25"/>
        <v>PAGO</v>
      </c>
      <c r="R73" s="24">
        <v>2500</v>
      </c>
      <c r="S73" s="24" t="str">
        <f t="shared" si="26"/>
        <v>PAGO</v>
      </c>
      <c r="T73" s="24">
        <f>Salas!L74</f>
        <v>0</v>
      </c>
      <c r="U73" s="24" t="str">
        <f t="shared" si="27"/>
        <v>DIVIDA</v>
      </c>
      <c r="V73" s="24">
        <v>0</v>
      </c>
      <c r="W73" s="24">
        <v>0</v>
      </c>
      <c r="X73" s="24">
        <v>0</v>
      </c>
      <c r="Y73" s="165">
        <f t="shared" si="30"/>
        <v>8500</v>
      </c>
      <c r="Z73" s="164">
        <f t="shared" si="28"/>
        <v>21500</v>
      </c>
      <c r="AA73" s="165">
        <f t="shared" si="29"/>
        <v>13000</v>
      </c>
    </row>
    <row r="74" spans="1:27" ht="15.75" x14ac:dyDescent="0.25">
      <c r="A74" s="100">
        <v>14</v>
      </c>
      <c r="B74" s="167" t="s">
        <v>504</v>
      </c>
      <c r="C74" s="24">
        <v>2500</v>
      </c>
      <c r="D74" s="24">
        <v>0</v>
      </c>
      <c r="E74" s="24" t="str">
        <f t="shared" si="19"/>
        <v>DIVIDA</v>
      </c>
      <c r="F74" s="24">
        <v>2500</v>
      </c>
      <c r="G74" s="24" t="str">
        <f t="shared" si="20"/>
        <v>PAGO</v>
      </c>
      <c r="H74" s="24">
        <v>2500</v>
      </c>
      <c r="I74" s="24" t="str">
        <f t="shared" si="21"/>
        <v>PAGO</v>
      </c>
      <c r="J74" s="24">
        <v>2500</v>
      </c>
      <c r="K74" s="24" t="str">
        <f t="shared" si="22"/>
        <v>PAGO</v>
      </c>
      <c r="L74" s="24">
        <v>2500</v>
      </c>
      <c r="M74" s="24" t="str">
        <f t="shared" si="23"/>
        <v>PAGO</v>
      </c>
      <c r="N74" s="24">
        <v>2500</v>
      </c>
      <c r="O74" s="24" t="str">
        <f t="shared" si="24"/>
        <v>PAGO</v>
      </c>
      <c r="P74" s="24">
        <v>2500</v>
      </c>
      <c r="Q74" s="24" t="str">
        <f t="shared" si="25"/>
        <v>PAGO</v>
      </c>
      <c r="R74" s="24">
        <v>0</v>
      </c>
      <c r="S74" s="24" t="str">
        <f t="shared" si="26"/>
        <v>DIVIDA</v>
      </c>
      <c r="T74" s="24">
        <f>Salas!L75</f>
        <v>0</v>
      </c>
      <c r="U74" s="24" t="str">
        <f t="shared" si="27"/>
        <v>DIVIDA</v>
      </c>
      <c r="V74" s="24">
        <v>0</v>
      </c>
      <c r="W74" s="24">
        <v>0</v>
      </c>
      <c r="X74" s="24">
        <v>0</v>
      </c>
      <c r="Y74" s="165">
        <f t="shared" si="30"/>
        <v>15000</v>
      </c>
      <c r="Z74" s="164">
        <f t="shared" si="28"/>
        <v>15000</v>
      </c>
      <c r="AA74" s="165">
        <f t="shared" si="29"/>
        <v>0</v>
      </c>
    </row>
    <row r="75" spans="1:27" ht="15.75" x14ac:dyDescent="0.25">
      <c r="A75" s="166">
        <v>15</v>
      </c>
      <c r="B75" s="167" t="s">
        <v>479</v>
      </c>
      <c r="C75" s="24">
        <v>4000</v>
      </c>
      <c r="D75" s="24">
        <v>4000</v>
      </c>
      <c r="E75" s="24" t="str">
        <f t="shared" si="19"/>
        <v>PAGO</v>
      </c>
      <c r="F75" s="24">
        <v>4000</v>
      </c>
      <c r="G75" s="24" t="str">
        <f t="shared" si="20"/>
        <v>PAGO</v>
      </c>
      <c r="H75" s="24">
        <v>4000</v>
      </c>
      <c r="I75" s="24" t="str">
        <f t="shared" si="21"/>
        <v>PAGO</v>
      </c>
      <c r="J75" s="24">
        <v>4000</v>
      </c>
      <c r="K75" s="24" t="str">
        <f t="shared" si="22"/>
        <v>PAGO</v>
      </c>
      <c r="L75" s="24">
        <v>4000</v>
      </c>
      <c r="M75" s="24" t="str">
        <f t="shared" si="23"/>
        <v>PAGO</v>
      </c>
      <c r="N75" s="24">
        <v>4000</v>
      </c>
      <c r="O75" s="24" t="str">
        <f t="shared" si="24"/>
        <v>PAGO</v>
      </c>
      <c r="P75" s="24">
        <v>0</v>
      </c>
      <c r="Q75" s="24" t="str">
        <f t="shared" si="25"/>
        <v>DIVIDA</v>
      </c>
      <c r="R75" s="24">
        <v>0</v>
      </c>
      <c r="S75" s="24" t="str">
        <f t="shared" si="26"/>
        <v>DIVIDA</v>
      </c>
      <c r="T75" s="24">
        <f>Salas!L76</f>
        <v>0</v>
      </c>
      <c r="U75" s="24" t="str">
        <f t="shared" si="27"/>
        <v>DIVIDA</v>
      </c>
      <c r="V75" s="24">
        <v>0</v>
      </c>
      <c r="W75" s="24">
        <v>0</v>
      </c>
      <c r="X75" s="24">
        <v>0</v>
      </c>
      <c r="Y75" s="165">
        <f t="shared" si="30"/>
        <v>24000</v>
      </c>
      <c r="Z75" s="164">
        <f t="shared" si="28"/>
        <v>24000</v>
      </c>
      <c r="AA75" s="165">
        <f t="shared" si="29"/>
        <v>0</v>
      </c>
    </row>
    <row r="76" spans="1:27" ht="15.75" x14ac:dyDescent="0.25">
      <c r="A76" s="16">
        <v>16</v>
      </c>
      <c r="B76" s="76" t="s">
        <v>298</v>
      </c>
      <c r="C76" s="61">
        <v>4000</v>
      </c>
      <c r="D76" s="61">
        <v>0</v>
      </c>
      <c r="E76" s="24" t="str">
        <f t="shared" si="19"/>
        <v>DIVIDA</v>
      </c>
      <c r="F76" s="61">
        <v>4000</v>
      </c>
      <c r="G76" s="24" t="str">
        <f t="shared" si="20"/>
        <v>PAGO</v>
      </c>
      <c r="H76" s="61">
        <v>4000</v>
      </c>
      <c r="I76" s="24" t="str">
        <f t="shared" si="21"/>
        <v>PAGO</v>
      </c>
      <c r="J76" s="61">
        <v>4000</v>
      </c>
      <c r="K76" s="24" t="str">
        <f t="shared" si="22"/>
        <v>PAGO</v>
      </c>
      <c r="L76" s="61">
        <v>4000</v>
      </c>
      <c r="M76" s="24" t="str">
        <f t="shared" si="23"/>
        <v>PAGO</v>
      </c>
      <c r="N76" s="61">
        <v>4000</v>
      </c>
      <c r="O76" s="24" t="str">
        <f t="shared" si="24"/>
        <v>PAGO</v>
      </c>
      <c r="P76" s="61">
        <v>4000</v>
      </c>
      <c r="Q76" s="24" t="str">
        <f t="shared" si="25"/>
        <v>PAGO</v>
      </c>
      <c r="R76" s="61">
        <v>0</v>
      </c>
      <c r="S76" s="24" t="str">
        <f t="shared" si="26"/>
        <v>DIVIDA</v>
      </c>
      <c r="T76" s="24">
        <f>Salas!L77</f>
        <v>0</v>
      </c>
      <c r="U76" s="24" t="str">
        <f t="shared" si="27"/>
        <v>DIVIDA</v>
      </c>
      <c r="V76" s="61">
        <v>0</v>
      </c>
      <c r="W76" s="61">
        <v>0</v>
      </c>
      <c r="X76" s="61">
        <v>0</v>
      </c>
      <c r="Y76" s="165">
        <f t="shared" si="30"/>
        <v>24000</v>
      </c>
      <c r="Z76" s="169">
        <f t="shared" si="28"/>
        <v>24000</v>
      </c>
      <c r="AA76" s="168">
        <f t="shared" si="29"/>
        <v>0</v>
      </c>
    </row>
    <row r="77" spans="1:27" s="64" customFormat="1" ht="15.75" x14ac:dyDescent="0.25">
      <c r="A77" s="100">
        <v>17</v>
      </c>
      <c r="B77" s="167" t="s">
        <v>345</v>
      </c>
      <c r="C77" s="24">
        <v>2500</v>
      </c>
      <c r="D77" s="24">
        <v>1250</v>
      </c>
      <c r="E77" s="24" t="str">
        <f t="shared" si="19"/>
        <v>PAGO</v>
      </c>
      <c r="F77" s="24">
        <v>2500</v>
      </c>
      <c r="G77" s="24" t="str">
        <f t="shared" si="20"/>
        <v>PAGO</v>
      </c>
      <c r="H77" s="24">
        <v>2500</v>
      </c>
      <c r="I77" s="24" t="str">
        <f t="shared" si="21"/>
        <v>PAGO</v>
      </c>
      <c r="J77" s="24">
        <v>2500</v>
      </c>
      <c r="K77" s="24" t="str">
        <f t="shared" si="22"/>
        <v>PAGO</v>
      </c>
      <c r="L77" s="24">
        <v>2500</v>
      </c>
      <c r="M77" s="24" t="str">
        <f t="shared" si="23"/>
        <v>PAGO</v>
      </c>
      <c r="N77" s="24">
        <v>2500</v>
      </c>
      <c r="O77" s="24" t="str">
        <f t="shared" si="24"/>
        <v>PAGO</v>
      </c>
      <c r="P77" s="24">
        <v>2500</v>
      </c>
      <c r="Q77" s="24" t="str">
        <f t="shared" si="25"/>
        <v>PAGO</v>
      </c>
      <c r="R77" s="24">
        <v>0</v>
      </c>
      <c r="S77" s="24" t="str">
        <f t="shared" si="26"/>
        <v>DIVIDA</v>
      </c>
      <c r="T77" s="24">
        <f>Salas!L78</f>
        <v>0</v>
      </c>
      <c r="U77" s="24" t="str">
        <f t="shared" si="27"/>
        <v>DIVIDA</v>
      </c>
      <c r="V77" s="24">
        <v>0</v>
      </c>
      <c r="W77" s="24">
        <v>0</v>
      </c>
      <c r="X77" s="24">
        <v>0</v>
      </c>
      <c r="Y77" s="165">
        <f t="shared" si="30"/>
        <v>13750</v>
      </c>
      <c r="Z77" s="164">
        <f t="shared" si="28"/>
        <v>16250</v>
      </c>
      <c r="AA77" s="165">
        <f t="shared" si="29"/>
        <v>2500</v>
      </c>
    </row>
    <row r="78" spans="1:27" s="64" customFormat="1" ht="15.75" x14ac:dyDescent="0.25">
      <c r="A78" s="166">
        <v>18</v>
      </c>
      <c r="B78" s="167" t="s">
        <v>377</v>
      </c>
      <c r="C78" s="24">
        <v>2500</v>
      </c>
      <c r="D78" s="24">
        <v>0</v>
      </c>
      <c r="E78" s="24" t="str">
        <f t="shared" si="19"/>
        <v>DIVIDA</v>
      </c>
      <c r="F78" s="24">
        <v>2500</v>
      </c>
      <c r="G78" s="24" t="str">
        <f t="shared" si="20"/>
        <v>PAGO</v>
      </c>
      <c r="H78" s="24">
        <v>2500</v>
      </c>
      <c r="I78" s="24" t="str">
        <f t="shared" si="21"/>
        <v>PAGO</v>
      </c>
      <c r="J78" s="24">
        <v>2500</v>
      </c>
      <c r="K78" s="24" t="str">
        <f t="shared" si="22"/>
        <v>PAGO</v>
      </c>
      <c r="L78" s="24">
        <v>2500</v>
      </c>
      <c r="M78" s="24" t="str">
        <f t="shared" si="23"/>
        <v>PAGO</v>
      </c>
      <c r="N78" s="24">
        <v>2500</v>
      </c>
      <c r="O78" s="24" t="str">
        <f t="shared" si="24"/>
        <v>PAGO</v>
      </c>
      <c r="P78" s="24">
        <v>2500</v>
      </c>
      <c r="Q78" s="24" t="str">
        <f t="shared" si="25"/>
        <v>PAGO</v>
      </c>
      <c r="R78" s="24">
        <v>2500</v>
      </c>
      <c r="S78" s="24" t="str">
        <f t="shared" si="26"/>
        <v>PAGO</v>
      </c>
      <c r="T78" s="24">
        <f>Salas!L79</f>
        <v>0</v>
      </c>
      <c r="U78" s="24" t="str">
        <f t="shared" si="27"/>
        <v>DIVIDA</v>
      </c>
      <c r="V78" s="24">
        <v>0</v>
      </c>
      <c r="W78" s="24">
        <v>0</v>
      </c>
      <c r="X78" s="24">
        <v>0</v>
      </c>
      <c r="Y78" s="165">
        <f t="shared" si="30"/>
        <v>12500</v>
      </c>
      <c r="Z78" s="164">
        <f t="shared" si="28"/>
        <v>17500</v>
      </c>
      <c r="AA78" s="165">
        <f t="shared" si="29"/>
        <v>5000</v>
      </c>
    </row>
    <row r="79" spans="1:27" ht="15.75" x14ac:dyDescent="0.25">
      <c r="A79" s="16">
        <v>19</v>
      </c>
      <c r="B79" s="76" t="s">
        <v>349</v>
      </c>
      <c r="C79" s="61">
        <v>4000</v>
      </c>
      <c r="D79" s="61">
        <v>2000</v>
      </c>
      <c r="E79" s="24" t="str">
        <f t="shared" si="19"/>
        <v>PAGO</v>
      </c>
      <c r="F79" s="61">
        <v>4000</v>
      </c>
      <c r="G79" s="24" t="str">
        <f t="shared" si="20"/>
        <v>PAGO</v>
      </c>
      <c r="H79" s="61">
        <v>4000</v>
      </c>
      <c r="I79" s="24" t="str">
        <f t="shared" si="21"/>
        <v>PAGO</v>
      </c>
      <c r="J79" s="61">
        <v>4000</v>
      </c>
      <c r="K79" s="24" t="str">
        <f t="shared" si="22"/>
        <v>PAGO</v>
      </c>
      <c r="L79" s="61">
        <v>4000</v>
      </c>
      <c r="M79" s="24" t="str">
        <f t="shared" si="23"/>
        <v>PAGO</v>
      </c>
      <c r="N79" s="61">
        <v>4000</v>
      </c>
      <c r="O79" s="24" t="str">
        <f t="shared" si="24"/>
        <v>PAGO</v>
      </c>
      <c r="P79" s="61">
        <v>4000</v>
      </c>
      <c r="Q79" s="24" t="str">
        <f t="shared" si="25"/>
        <v>PAGO</v>
      </c>
      <c r="R79" s="61">
        <v>0</v>
      </c>
      <c r="S79" s="24" t="str">
        <f t="shared" si="26"/>
        <v>DIVIDA</v>
      </c>
      <c r="T79" s="24">
        <f>Salas!L80</f>
        <v>0</v>
      </c>
      <c r="U79" s="24" t="str">
        <f t="shared" si="27"/>
        <v>DIVIDA</v>
      </c>
      <c r="V79" s="61">
        <v>0</v>
      </c>
      <c r="W79" s="61">
        <v>0</v>
      </c>
      <c r="X79" s="61">
        <v>0</v>
      </c>
      <c r="Y79" s="165">
        <f t="shared" si="30"/>
        <v>22000</v>
      </c>
      <c r="Z79" s="169">
        <f t="shared" si="28"/>
        <v>26000</v>
      </c>
      <c r="AA79" s="168">
        <f t="shared" si="29"/>
        <v>4000</v>
      </c>
    </row>
    <row r="80" spans="1:27" ht="15.75" x14ac:dyDescent="0.25">
      <c r="A80" s="100">
        <v>20</v>
      </c>
      <c r="B80" s="76" t="s">
        <v>312</v>
      </c>
      <c r="C80" s="61">
        <v>2500</v>
      </c>
      <c r="D80" s="53">
        <v>0</v>
      </c>
      <c r="E80" s="24" t="str">
        <f t="shared" si="19"/>
        <v>DIVIDA</v>
      </c>
      <c r="F80" s="61">
        <v>2000</v>
      </c>
      <c r="G80" s="24" t="str">
        <f t="shared" si="20"/>
        <v>PAGO</v>
      </c>
      <c r="H80" s="61">
        <v>2000</v>
      </c>
      <c r="I80" s="24" t="str">
        <f t="shared" si="21"/>
        <v>PAGO</v>
      </c>
      <c r="J80" s="61">
        <v>2000</v>
      </c>
      <c r="K80" s="24" t="str">
        <f t="shared" si="22"/>
        <v>PAGO</v>
      </c>
      <c r="L80" s="61">
        <v>2000</v>
      </c>
      <c r="M80" s="24" t="str">
        <f t="shared" si="23"/>
        <v>PAGO</v>
      </c>
      <c r="N80" s="61">
        <v>2000</v>
      </c>
      <c r="O80" s="24" t="str">
        <f t="shared" si="24"/>
        <v>PAGO</v>
      </c>
      <c r="P80" s="61">
        <v>2000</v>
      </c>
      <c r="Q80" s="24" t="str">
        <f t="shared" si="25"/>
        <v>PAGO</v>
      </c>
      <c r="R80" s="61">
        <v>0</v>
      </c>
      <c r="S80" s="24" t="str">
        <f t="shared" si="26"/>
        <v>DIVIDA</v>
      </c>
      <c r="T80" s="24">
        <f>Salas!L81</f>
        <v>0</v>
      </c>
      <c r="U80" s="24" t="str">
        <f t="shared" si="27"/>
        <v>DIVIDA</v>
      </c>
      <c r="V80" s="61">
        <v>0</v>
      </c>
      <c r="W80" s="61">
        <v>0</v>
      </c>
      <c r="X80" s="61">
        <v>0</v>
      </c>
      <c r="Y80" s="165">
        <f t="shared" si="30"/>
        <v>18000</v>
      </c>
      <c r="Z80" s="169">
        <f t="shared" si="28"/>
        <v>12000</v>
      </c>
      <c r="AA80" s="168">
        <f t="shared" si="29"/>
        <v>-6000</v>
      </c>
    </row>
    <row r="81" spans="1:27" ht="15.75" x14ac:dyDescent="0.25">
      <c r="A81" s="16">
        <v>22</v>
      </c>
      <c r="B81" s="167" t="s">
        <v>320</v>
      </c>
      <c r="C81" s="24">
        <v>2500</v>
      </c>
      <c r="D81" s="24">
        <v>1250</v>
      </c>
      <c r="E81" s="24" t="str">
        <f t="shared" si="19"/>
        <v>PAGO</v>
      </c>
      <c r="F81" s="24">
        <v>2500</v>
      </c>
      <c r="G81" s="24" t="str">
        <f t="shared" si="20"/>
        <v>PAGO</v>
      </c>
      <c r="H81" s="24">
        <v>2500</v>
      </c>
      <c r="I81" s="24" t="str">
        <f t="shared" si="21"/>
        <v>PAGO</v>
      </c>
      <c r="J81" s="24">
        <v>2500</v>
      </c>
      <c r="K81" s="24" t="str">
        <f t="shared" si="22"/>
        <v>PAGO</v>
      </c>
      <c r="L81" s="24">
        <v>0</v>
      </c>
      <c r="M81" s="24" t="str">
        <f t="shared" si="23"/>
        <v>DIVIDA</v>
      </c>
      <c r="N81" s="24">
        <v>0</v>
      </c>
      <c r="O81" s="24" t="str">
        <f t="shared" si="24"/>
        <v>DIVIDA</v>
      </c>
      <c r="P81" s="24">
        <v>0</v>
      </c>
      <c r="Q81" s="24" t="str">
        <f t="shared" si="25"/>
        <v>DIVIDA</v>
      </c>
      <c r="R81" s="24">
        <v>0</v>
      </c>
      <c r="S81" s="24" t="str">
        <f t="shared" si="26"/>
        <v>DIVIDA</v>
      </c>
      <c r="T81" s="24">
        <f>Salas!L82</f>
        <v>0</v>
      </c>
      <c r="U81" s="24" t="str">
        <f t="shared" si="27"/>
        <v>DIVIDA</v>
      </c>
      <c r="V81" s="24">
        <v>0</v>
      </c>
      <c r="W81" s="24">
        <v>0</v>
      </c>
      <c r="X81" s="24">
        <v>0</v>
      </c>
      <c r="Y81" s="165">
        <f t="shared" si="30"/>
        <v>21250</v>
      </c>
      <c r="Z81" s="164">
        <f t="shared" si="28"/>
        <v>8750</v>
      </c>
      <c r="AA81" s="165">
        <f t="shared" si="29"/>
        <v>-12500</v>
      </c>
    </row>
    <row r="82" spans="1:27" ht="15.75" x14ac:dyDescent="0.25">
      <c r="A82" s="100">
        <v>23</v>
      </c>
      <c r="B82" s="76" t="s">
        <v>480</v>
      </c>
      <c r="C82" s="24">
        <v>2500</v>
      </c>
      <c r="D82" s="24">
        <v>1250</v>
      </c>
      <c r="E82" s="24" t="str">
        <f t="shared" si="19"/>
        <v>PAGO</v>
      </c>
      <c r="F82" s="61">
        <v>2500</v>
      </c>
      <c r="G82" s="24" t="str">
        <f t="shared" si="20"/>
        <v>PAGO</v>
      </c>
      <c r="H82" s="24">
        <v>2500</v>
      </c>
      <c r="I82" s="24" t="str">
        <f t="shared" si="21"/>
        <v>PAGO</v>
      </c>
      <c r="J82" s="24">
        <v>2500</v>
      </c>
      <c r="K82" s="24" t="str">
        <f t="shared" si="22"/>
        <v>PAGO</v>
      </c>
      <c r="L82" s="24">
        <v>2500</v>
      </c>
      <c r="M82" s="24" t="str">
        <f t="shared" si="23"/>
        <v>PAGO</v>
      </c>
      <c r="N82" s="24">
        <v>2500</v>
      </c>
      <c r="O82" s="24" t="str">
        <f t="shared" si="24"/>
        <v>PAGO</v>
      </c>
      <c r="P82" s="24">
        <v>2500</v>
      </c>
      <c r="Q82" s="24" t="str">
        <f t="shared" si="25"/>
        <v>PAGO</v>
      </c>
      <c r="R82" s="24">
        <v>0</v>
      </c>
      <c r="S82" s="24" t="str">
        <f t="shared" si="26"/>
        <v>DIVIDA</v>
      </c>
      <c r="T82" s="24">
        <f>Salas!L83</f>
        <v>0</v>
      </c>
      <c r="U82" s="24" t="str">
        <f t="shared" si="27"/>
        <v>DIVIDA</v>
      </c>
      <c r="V82" s="24">
        <v>0</v>
      </c>
      <c r="W82" s="24">
        <v>0</v>
      </c>
      <c r="X82" s="24">
        <v>0</v>
      </c>
      <c r="Y82" s="165">
        <f t="shared" si="30"/>
        <v>13750</v>
      </c>
      <c r="Z82" s="164">
        <f t="shared" si="28"/>
        <v>16250</v>
      </c>
      <c r="AA82" s="165">
        <f t="shared" si="29"/>
        <v>2500</v>
      </c>
    </row>
    <row r="83" spans="1:27" ht="15.75" x14ac:dyDescent="0.25">
      <c r="A83" s="166">
        <v>24</v>
      </c>
      <c r="B83" s="76" t="s">
        <v>316</v>
      </c>
      <c r="C83" s="61">
        <v>2500</v>
      </c>
      <c r="D83" s="61">
        <v>2500</v>
      </c>
      <c r="E83" s="24" t="str">
        <f t="shared" si="19"/>
        <v>PAGO</v>
      </c>
      <c r="F83" s="61">
        <v>2500</v>
      </c>
      <c r="G83" s="24" t="str">
        <f t="shared" si="20"/>
        <v>PAGO</v>
      </c>
      <c r="H83" s="61">
        <v>2500</v>
      </c>
      <c r="I83" s="24" t="str">
        <f t="shared" si="21"/>
        <v>PAGO</v>
      </c>
      <c r="J83" s="61">
        <v>2500</v>
      </c>
      <c r="K83" s="24" t="str">
        <f t="shared" si="22"/>
        <v>PAGO</v>
      </c>
      <c r="L83" s="61">
        <v>2500</v>
      </c>
      <c r="M83" s="24" t="str">
        <f t="shared" si="23"/>
        <v>PAGO</v>
      </c>
      <c r="N83" s="61">
        <v>2500</v>
      </c>
      <c r="O83" s="24" t="str">
        <f t="shared" si="24"/>
        <v>PAGO</v>
      </c>
      <c r="P83" s="61">
        <v>2500</v>
      </c>
      <c r="Q83" s="24" t="str">
        <f t="shared" si="25"/>
        <v>PAGO</v>
      </c>
      <c r="R83" s="61">
        <v>2500</v>
      </c>
      <c r="S83" s="24" t="str">
        <f t="shared" si="26"/>
        <v>PAGO</v>
      </c>
      <c r="T83" s="24">
        <f>Salas!L84</f>
        <v>2500</v>
      </c>
      <c r="U83" s="24" t="str">
        <f t="shared" si="27"/>
        <v>PAGO</v>
      </c>
      <c r="V83" s="61">
        <v>2500</v>
      </c>
      <c r="W83" s="61">
        <v>2500</v>
      </c>
      <c r="X83" s="61">
        <v>0</v>
      </c>
      <c r="Y83" s="165">
        <f t="shared" si="30"/>
        <v>2500</v>
      </c>
      <c r="Z83" s="169">
        <f t="shared" si="28"/>
        <v>27500</v>
      </c>
      <c r="AA83" s="168">
        <f t="shared" si="29"/>
        <v>25000</v>
      </c>
    </row>
    <row r="84" spans="1:27" ht="15.75" x14ac:dyDescent="0.25">
      <c r="A84" s="16">
        <v>25</v>
      </c>
      <c r="B84" s="167" t="s">
        <v>371</v>
      </c>
      <c r="C84" s="24">
        <v>4000</v>
      </c>
      <c r="D84" s="24">
        <v>4000</v>
      </c>
      <c r="E84" s="24" t="str">
        <f t="shared" si="19"/>
        <v>PAGO</v>
      </c>
      <c r="F84" s="24">
        <v>4000</v>
      </c>
      <c r="G84" s="24" t="str">
        <f t="shared" si="20"/>
        <v>PAGO</v>
      </c>
      <c r="H84" s="24">
        <v>4000</v>
      </c>
      <c r="I84" s="24" t="str">
        <f t="shared" si="21"/>
        <v>PAGO</v>
      </c>
      <c r="J84" s="24">
        <v>4000</v>
      </c>
      <c r="K84" s="24" t="str">
        <f t="shared" si="22"/>
        <v>PAGO</v>
      </c>
      <c r="L84" s="24">
        <v>4000</v>
      </c>
      <c r="M84" s="24" t="str">
        <f t="shared" si="23"/>
        <v>PAGO</v>
      </c>
      <c r="N84" s="24">
        <v>4000</v>
      </c>
      <c r="O84" s="24" t="str">
        <f t="shared" si="24"/>
        <v>PAGO</v>
      </c>
      <c r="P84" s="24">
        <v>4000</v>
      </c>
      <c r="Q84" s="24" t="str">
        <f t="shared" si="25"/>
        <v>PAGO</v>
      </c>
      <c r="R84" s="24">
        <v>4000</v>
      </c>
      <c r="S84" s="24" t="str">
        <f t="shared" si="26"/>
        <v>PAGO</v>
      </c>
      <c r="T84" s="24">
        <f>Salas!L85</f>
        <v>0</v>
      </c>
      <c r="U84" s="24" t="str">
        <f t="shared" si="27"/>
        <v>DIVIDA</v>
      </c>
      <c r="V84" s="24">
        <v>0</v>
      </c>
      <c r="W84" s="24">
        <v>0</v>
      </c>
      <c r="X84" s="24">
        <v>0</v>
      </c>
      <c r="Y84" s="165">
        <f t="shared" si="30"/>
        <v>16000</v>
      </c>
      <c r="Z84" s="164">
        <f t="shared" si="28"/>
        <v>32000</v>
      </c>
      <c r="AA84" s="165">
        <f t="shared" si="29"/>
        <v>16000</v>
      </c>
    </row>
    <row r="85" spans="1:27" s="64" customFormat="1" ht="15.75" x14ac:dyDescent="0.25">
      <c r="A85" s="100">
        <v>26</v>
      </c>
      <c r="B85" s="167" t="s">
        <v>307</v>
      </c>
      <c r="C85" s="24">
        <v>2500</v>
      </c>
      <c r="D85" s="24">
        <v>2500</v>
      </c>
      <c r="E85" s="24" t="str">
        <f t="shared" si="19"/>
        <v>PAGO</v>
      </c>
      <c r="F85" s="24">
        <v>2500</v>
      </c>
      <c r="G85" s="24" t="str">
        <f t="shared" si="20"/>
        <v>PAGO</v>
      </c>
      <c r="H85" s="24">
        <v>2500</v>
      </c>
      <c r="I85" s="24" t="str">
        <f t="shared" si="21"/>
        <v>PAGO</v>
      </c>
      <c r="J85" s="24">
        <v>2500</v>
      </c>
      <c r="K85" s="24" t="str">
        <f t="shared" si="22"/>
        <v>PAGO</v>
      </c>
      <c r="L85" s="24">
        <v>2500</v>
      </c>
      <c r="M85" s="24" t="str">
        <f t="shared" si="23"/>
        <v>PAGO</v>
      </c>
      <c r="N85" s="24">
        <v>2500</v>
      </c>
      <c r="O85" s="24" t="str">
        <f t="shared" si="24"/>
        <v>PAGO</v>
      </c>
      <c r="P85" s="24">
        <v>2500</v>
      </c>
      <c r="Q85" s="24" t="str">
        <f t="shared" si="25"/>
        <v>PAGO</v>
      </c>
      <c r="R85" s="24">
        <v>0</v>
      </c>
      <c r="S85" s="24" t="str">
        <f t="shared" si="26"/>
        <v>DIVIDA</v>
      </c>
      <c r="T85" s="24">
        <f>Salas!L86</f>
        <v>0</v>
      </c>
      <c r="U85" s="24" t="str">
        <f t="shared" si="27"/>
        <v>DIVIDA</v>
      </c>
      <c r="V85" s="24">
        <v>0</v>
      </c>
      <c r="W85" s="24">
        <v>0</v>
      </c>
      <c r="X85" s="24">
        <v>0</v>
      </c>
      <c r="Y85" s="165">
        <f t="shared" si="30"/>
        <v>12500</v>
      </c>
      <c r="Z85" s="164">
        <f t="shared" si="28"/>
        <v>17500</v>
      </c>
      <c r="AA85" s="165">
        <f t="shared" si="29"/>
        <v>5000</v>
      </c>
    </row>
    <row r="86" spans="1:27" s="64" customFormat="1" ht="15.75" x14ac:dyDescent="0.25">
      <c r="A86" s="166">
        <v>27</v>
      </c>
      <c r="B86" s="167" t="s">
        <v>355</v>
      </c>
      <c r="C86" s="24">
        <v>4000</v>
      </c>
      <c r="D86" s="24">
        <v>4000</v>
      </c>
      <c r="E86" s="24" t="str">
        <f t="shared" si="19"/>
        <v>PAGO</v>
      </c>
      <c r="F86" s="24">
        <v>4000</v>
      </c>
      <c r="G86" s="24" t="str">
        <f t="shared" si="20"/>
        <v>PAGO</v>
      </c>
      <c r="H86" s="24">
        <v>4000</v>
      </c>
      <c r="I86" s="24" t="str">
        <f t="shared" si="21"/>
        <v>PAGO</v>
      </c>
      <c r="J86" s="24">
        <v>4000</v>
      </c>
      <c r="K86" s="24" t="str">
        <f t="shared" si="22"/>
        <v>PAGO</v>
      </c>
      <c r="L86" s="24">
        <v>4000</v>
      </c>
      <c r="M86" s="24" t="str">
        <f t="shared" si="23"/>
        <v>PAGO</v>
      </c>
      <c r="N86" s="24">
        <v>4000</v>
      </c>
      <c r="O86" s="24" t="str">
        <f t="shared" si="24"/>
        <v>PAGO</v>
      </c>
      <c r="P86" s="24">
        <v>4000</v>
      </c>
      <c r="Q86" s="24" t="str">
        <f t="shared" si="25"/>
        <v>PAGO</v>
      </c>
      <c r="R86" s="24">
        <v>4000</v>
      </c>
      <c r="S86" s="24" t="str">
        <f t="shared" si="26"/>
        <v>PAGO</v>
      </c>
      <c r="T86" s="24">
        <f>Salas!L87</f>
        <v>0</v>
      </c>
      <c r="U86" s="24" t="str">
        <f t="shared" si="27"/>
        <v>DIVIDA</v>
      </c>
      <c r="V86" s="24">
        <v>0</v>
      </c>
      <c r="W86" s="24">
        <v>0</v>
      </c>
      <c r="X86" s="24">
        <v>0</v>
      </c>
      <c r="Y86" s="165">
        <f t="shared" si="30"/>
        <v>16000</v>
      </c>
      <c r="Z86" s="164">
        <f t="shared" si="28"/>
        <v>32000</v>
      </c>
      <c r="AA86" s="165">
        <f t="shared" si="29"/>
        <v>16000</v>
      </c>
    </row>
    <row r="87" spans="1:27" ht="15.75" x14ac:dyDescent="0.25">
      <c r="A87" s="16">
        <v>28</v>
      </c>
      <c r="B87" s="167" t="s">
        <v>352</v>
      </c>
      <c r="C87" s="24">
        <v>4500</v>
      </c>
      <c r="D87" s="24">
        <v>4500</v>
      </c>
      <c r="E87" s="24" t="str">
        <f t="shared" si="19"/>
        <v>PAGO</v>
      </c>
      <c r="F87" s="24">
        <v>4500</v>
      </c>
      <c r="G87" s="24" t="str">
        <f t="shared" si="20"/>
        <v>PAGO</v>
      </c>
      <c r="H87" s="24">
        <v>4500</v>
      </c>
      <c r="I87" s="24" t="str">
        <f t="shared" si="21"/>
        <v>PAGO</v>
      </c>
      <c r="J87" s="24">
        <v>4500</v>
      </c>
      <c r="K87" s="24" t="str">
        <f t="shared" si="22"/>
        <v>PAGO</v>
      </c>
      <c r="L87" s="24">
        <v>4500</v>
      </c>
      <c r="M87" s="24" t="str">
        <f t="shared" si="23"/>
        <v>PAGO</v>
      </c>
      <c r="N87" s="24">
        <v>4500</v>
      </c>
      <c r="O87" s="24" t="str">
        <f t="shared" si="24"/>
        <v>PAGO</v>
      </c>
      <c r="P87" s="24">
        <v>4500</v>
      </c>
      <c r="Q87" s="24" t="str">
        <f t="shared" si="25"/>
        <v>PAGO</v>
      </c>
      <c r="R87" s="24">
        <v>0</v>
      </c>
      <c r="S87" s="24" t="str">
        <f t="shared" si="26"/>
        <v>DIVIDA</v>
      </c>
      <c r="T87" s="24">
        <f>Salas!L88</f>
        <v>0</v>
      </c>
      <c r="U87" s="24" t="str">
        <f t="shared" si="27"/>
        <v>DIVIDA</v>
      </c>
      <c r="V87" s="24">
        <v>0</v>
      </c>
      <c r="W87" s="24">
        <v>0</v>
      </c>
      <c r="X87" s="24">
        <v>0</v>
      </c>
      <c r="Y87" s="165">
        <f t="shared" si="30"/>
        <v>22500</v>
      </c>
      <c r="Z87" s="164">
        <f t="shared" si="28"/>
        <v>31500</v>
      </c>
      <c r="AA87" s="165">
        <f t="shared" si="29"/>
        <v>9000</v>
      </c>
    </row>
    <row r="88" spans="1:27" ht="15.75" x14ac:dyDescent="0.25">
      <c r="A88" s="100">
        <v>29</v>
      </c>
      <c r="B88" s="167" t="s">
        <v>368</v>
      </c>
      <c r="C88" s="24">
        <v>4000</v>
      </c>
      <c r="D88" s="24">
        <v>4000</v>
      </c>
      <c r="E88" s="24" t="str">
        <f t="shared" si="19"/>
        <v>PAGO</v>
      </c>
      <c r="F88" s="24">
        <v>4000</v>
      </c>
      <c r="G88" s="24" t="str">
        <f t="shared" si="20"/>
        <v>PAGO</v>
      </c>
      <c r="H88" s="24">
        <v>4000</v>
      </c>
      <c r="I88" s="24" t="str">
        <f t="shared" si="21"/>
        <v>PAGO</v>
      </c>
      <c r="J88" s="24">
        <v>4000</v>
      </c>
      <c r="K88" s="24" t="str">
        <f t="shared" si="22"/>
        <v>PAGO</v>
      </c>
      <c r="L88" s="24">
        <v>4000</v>
      </c>
      <c r="M88" s="24" t="str">
        <f t="shared" si="23"/>
        <v>PAGO</v>
      </c>
      <c r="N88" s="24">
        <v>4000</v>
      </c>
      <c r="O88" s="24" t="str">
        <f t="shared" si="24"/>
        <v>PAGO</v>
      </c>
      <c r="P88" s="24">
        <v>4000</v>
      </c>
      <c r="Q88" s="24" t="str">
        <f t="shared" si="25"/>
        <v>PAGO</v>
      </c>
      <c r="R88" s="24">
        <v>4000</v>
      </c>
      <c r="S88" s="24" t="str">
        <f t="shared" si="26"/>
        <v>PAGO</v>
      </c>
      <c r="T88" s="24">
        <f>Salas!L89</f>
        <v>0</v>
      </c>
      <c r="U88" s="24" t="str">
        <f t="shared" si="27"/>
        <v>DIVIDA</v>
      </c>
      <c r="V88" s="24">
        <v>0</v>
      </c>
      <c r="W88" s="24">
        <v>0</v>
      </c>
      <c r="X88" s="24">
        <v>0</v>
      </c>
      <c r="Y88" s="165">
        <f t="shared" si="30"/>
        <v>16000</v>
      </c>
      <c r="Z88" s="164">
        <f t="shared" si="28"/>
        <v>32000</v>
      </c>
      <c r="AA88" s="165">
        <f t="shared" si="29"/>
        <v>16000</v>
      </c>
    </row>
    <row r="89" spans="1:27" ht="15.75" x14ac:dyDescent="0.25">
      <c r="A89" s="166">
        <v>30</v>
      </c>
      <c r="B89" s="167" t="s">
        <v>386</v>
      </c>
      <c r="C89" s="24">
        <v>4000</v>
      </c>
      <c r="D89" s="24">
        <v>4500</v>
      </c>
      <c r="E89" s="24" t="str">
        <f t="shared" si="19"/>
        <v>PAGO</v>
      </c>
      <c r="F89" s="24">
        <v>4500</v>
      </c>
      <c r="G89" s="24" t="str">
        <f t="shared" si="20"/>
        <v>PAGO</v>
      </c>
      <c r="H89" s="24">
        <v>4500</v>
      </c>
      <c r="I89" s="24" t="str">
        <f t="shared" si="21"/>
        <v>PAGO</v>
      </c>
      <c r="J89" s="24">
        <v>4500</v>
      </c>
      <c r="K89" s="24" t="str">
        <f t="shared" si="22"/>
        <v>PAGO</v>
      </c>
      <c r="L89" s="24">
        <v>4500</v>
      </c>
      <c r="M89" s="24" t="str">
        <f t="shared" si="23"/>
        <v>PAGO</v>
      </c>
      <c r="N89" s="24">
        <v>4500</v>
      </c>
      <c r="O89" s="24" t="str">
        <f t="shared" si="24"/>
        <v>PAGO</v>
      </c>
      <c r="P89" s="24">
        <v>4500</v>
      </c>
      <c r="Q89" s="24" t="str">
        <f t="shared" si="25"/>
        <v>PAGO</v>
      </c>
      <c r="R89" s="24">
        <v>0</v>
      </c>
      <c r="S89" s="24" t="str">
        <f t="shared" si="26"/>
        <v>DIVIDA</v>
      </c>
      <c r="T89" s="24">
        <f>Salas!L90</f>
        <v>0</v>
      </c>
      <c r="U89" s="24" t="str">
        <f t="shared" si="27"/>
        <v>DIVIDA</v>
      </c>
      <c r="V89" s="24">
        <v>0</v>
      </c>
      <c r="W89" s="24">
        <v>0</v>
      </c>
      <c r="X89" s="24">
        <v>0</v>
      </c>
      <c r="Y89" s="165">
        <f t="shared" si="30"/>
        <v>16500</v>
      </c>
      <c r="Z89" s="164">
        <f t="shared" si="28"/>
        <v>31500</v>
      </c>
      <c r="AA89" s="165">
        <f t="shared" si="29"/>
        <v>15000</v>
      </c>
    </row>
    <row r="90" spans="1:27" ht="15.75" x14ac:dyDescent="0.25">
      <c r="A90" s="16">
        <v>31</v>
      </c>
      <c r="B90" s="167" t="s">
        <v>358</v>
      </c>
      <c r="C90" s="24">
        <v>5000</v>
      </c>
      <c r="D90" s="24">
        <v>2500</v>
      </c>
      <c r="E90" s="24" t="str">
        <f t="shared" si="19"/>
        <v>PAGO</v>
      </c>
      <c r="F90" s="24">
        <v>5000</v>
      </c>
      <c r="G90" s="24" t="str">
        <f t="shared" si="20"/>
        <v>PAGO</v>
      </c>
      <c r="H90" s="24">
        <v>5000</v>
      </c>
      <c r="I90" s="24" t="str">
        <f t="shared" si="21"/>
        <v>PAGO</v>
      </c>
      <c r="J90" s="24">
        <v>5000</v>
      </c>
      <c r="K90" s="24" t="str">
        <f t="shared" si="22"/>
        <v>PAGO</v>
      </c>
      <c r="L90" s="24">
        <v>5000</v>
      </c>
      <c r="M90" s="24" t="str">
        <f t="shared" si="23"/>
        <v>PAGO</v>
      </c>
      <c r="N90" s="24">
        <v>5000</v>
      </c>
      <c r="O90" s="24" t="str">
        <f t="shared" si="24"/>
        <v>PAGO</v>
      </c>
      <c r="P90" s="24">
        <v>5000</v>
      </c>
      <c r="Q90" s="24" t="str">
        <f t="shared" si="25"/>
        <v>PAGO</v>
      </c>
      <c r="R90" s="24">
        <v>5000</v>
      </c>
      <c r="S90" s="24" t="str">
        <f t="shared" si="26"/>
        <v>PAGO</v>
      </c>
      <c r="T90" s="24">
        <f>Salas!L91</f>
        <v>0</v>
      </c>
      <c r="U90" s="24" t="str">
        <f t="shared" si="27"/>
        <v>DIVIDA</v>
      </c>
      <c r="V90" s="24">
        <v>0</v>
      </c>
      <c r="W90" s="24">
        <v>0</v>
      </c>
      <c r="X90" s="24">
        <v>0</v>
      </c>
      <c r="Y90" s="165">
        <f t="shared" si="30"/>
        <v>22500</v>
      </c>
      <c r="Z90" s="164">
        <f t="shared" si="28"/>
        <v>37500</v>
      </c>
      <c r="AA90" s="165">
        <f t="shared" si="29"/>
        <v>15000</v>
      </c>
    </row>
    <row r="91" spans="1:27" ht="15.75" x14ac:dyDescent="0.25">
      <c r="A91" s="100">
        <v>32</v>
      </c>
      <c r="B91" s="167" t="s">
        <v>380</v>
      </c>
      <c r="C91" s="24">
        <v>2500</v>
      </c>
      <c r="D91" s="24">
        <v>1250</v>
      </c>
      <c r="E91" s="24" t="str">
        <f t="shared" si="19"/>
        <v>PAGO</v>
      </c>
      <c r="F91" s="24">
        <v>1250</v>
      </c>
      <c r="G91" s="24" t="str">
        <f t="shared" si="20"/>
        <v>PAGO</v>
      </c>
      <c r="H91" s="24">
        <v>2500</v>
      </c>
      <c r="I91" s="24" t="str">
        <f t="shared" si="21"/>
        <v>PAGO</v>
      </c>
      <c r="J91" s="24">
        <v>2500</v>
      </c>
      <c r="K91" s="24" t="str">
        <f t="shared" si="22"/>
        <v>PAGO</v>
      </c>
      <c r="L91" s="24">
        <v>2500</v>
      </c>
      <c r="M91" s="24" t="str">
        <f t="shared" si="23"/>
        <v>PAGO</v>
      </c>
      <c r="N91" s="24">
        <v>2500</v>
      </c>
      <c r="O91" s="24" t="str">
        <f t="shared" si="24"/>
        <v>PAGO</v>
      </c>
      <c r="P91" s="24">
        <v>2500</v>
      </c>
      <c r="Q91" s="24" t="str">
        <f t="shared" si="25"/>
        <v>PAGO</v>
      </c>
      <c r="R91" s="24">
        <v>0</v>
      </c>
      <c r="S91" s="24" t="str">
        <f t="shared" si="26"/>
        <v>DIVIDA</v>
      </c>
      <c r="T91" s="24">
        <f>Salas!L92</f>
        <v>0</v>
      </c>
      <c r="U91" s="24" t="str">
        <f t="shared" si="27"/>
        <v>DIVIDA</v>
      </c>
      <c r="V91" s="24">
        <v>0</v>
      </c>
      <c r="W91" s="24">
        <v>0</v>
      </c>
      <c r="X91" s="24">
        <v>0</v>
      </c>
      <c r="Y91" s="165">
        <f t="shared" si="30"/>
        <v>15000</v>
      </c>
      <c r="Z91" s="164">
        <f t="shared" si="28"/>
        <v>15000</v>
      </c>
      <c r="AA91" s="165">
        <f t="shared" si="29"/>
        <v>0</v>
      </c>
    </row>
    <row r="92" spans="1:27" ht="15.75" x14ac:dyDescent="0.25">
      <c r="A92" s="166">
        <v>33</v>
      </c>
      <c r="B92" s="167" t="s">
        <v>292</v>
      </c>
      <c r="C92" s="24">
        <v>2500</v>
      </c>
      <c r="D92" s="24">
        <v>0</v>
      </c>
      <c r="E92" s="24" t="str">
        <f t="shared" si="19"/>
        <v>DIVIDA</v>
      </c>
      <c r="F92" s="24">
        <v>2500</v>
      </c>
      <c r="G92" s="24" t="str">
        <f t="shared" si="20"/>
        <v>PAGO</v>
      </c>
      <c r="H92" s="24">
        <v>2500</v>
      </c>
      <c r="I92" s="24" t="str">
        <f t="shared" si="21"/>
        <v>PAGO</v>
      </c>
      <c r="J92" s="24">
        <v>2500</v>
      </c>
      <c r="K92" s="24" t="str">
        <f t="shared" si="22"/>
        <v>PAGO</v>
      </c>
      <c r="L92" s="24">
        <v>2500</v>
      </c>
      <c r="M92" s="24" t="str">
        <f t="shared" si="23"/>
        <v>PAGO</v>
      </c>
      <c r="N92" s="24">
        <v>2500</v>
      </c>
      <c r="O92" s="24" t="str">
        <f t="shared" si="24"/>
        <v>PAGO</v>
      </c>
      <c r="P92" s="24">
        <v>2500</v>
      </c>
      <c r="Q92" s="24" t="str">
        <f t="shared" si="25"/>
        <v>PAGO</v>
      </c>
      <c r="R92" s="24">
        <v>2500</v>
      </c>
      <c r="S92" s="24" t="str">
        <f t="shared" si="26"/>
        <v>PAGO</v>
      </c>
      <c r="T92" s="24">
        <f>Salas!L93</f>
        <v>0</v>
      </c>
      <c r="U92" s="24" t="str">
        <f t="shared" si="27"/>
        <v>DIVIDA</v>
      </c>
      <c r="V92" s="24">
        <v>0</v>
      </c>
      <c r="W92" s="24">
        <v>0</v>
      </c>
      <c r="X92" s="24">
        <v>0</v>
      </c>
      <c r="Y92" s="165">
        <f t="shared" si="30"/>
        <v>12500</v>
      </c>
      <c r="Z92" s="164">
        <f t="shared" si="28"/>
        <v>17500</v>
      </c>
      <c r="AA92" s="165">
        <f t="shared" si="29"/>
        <v>5000</v>
      </c>
    </row>
    <row r="93" spans="1:27" ht="15.75" x14ac:dyDescent="0.25">
      <c r="A93" s="16">
        <v>34</v>
      </c>
      <c r="B93" s="167" t="s">
        <v>503</v>
      </c>
      <c r="C93" s="24">
        <v>4000</v>
      </c>
      <c r="D93" s="24">
        <v>4000</v>
      </c>
      <c r="E93" s="24" t="str">
        <f t="shared" si="19"/>
        <v>PAGO</v>
      </c>
      <c r="F93" s="24">
        <v>4000</v>
      </c>
      <c r="G93" s="24" t="str">
        <f t="shared" si="20"/>
        <v>PAGO</v>
      </c>
      <c r="H93" s="24">
        <v>4000</v>
      </c>
      <c r="I93" s="24" t="str">
        <f t="shared" si="21"/>
        <v>PAGO</v>
      </c>
      <c r="J93" s="24">
        <v>4000</v>
      </c>
      <c r="K93" s="24" t="str">
        <f t="shared" si="22"/>
        <v>PAGO</v>
      </c>
      <c r="L93" s="24">
        <v>4000</v>
      </c>
      <c r="M93" s="24" t="str">
        <f t="shared" si="23"/>
        <v>PAGO</v>
      </c>
      <c r="N93" s="24">
        <v>4000</v>
      </c>
      <c r="O93" s="24" t="str">
        <f t="shared" si="24"/>
        <v>PAGO</v>
      </c>
      <c r="P93" s="24">
        <v>0</v>
      </c>
      <c r="Q93" s="24" t="str">
        <f t="shared" si="25"/>
        <v>DIVIDA</v>
      </c>
      <c r="R93" s="24">
        <v>0</v>
      </c>
      <c r="S93" s="24" t="str">
        <f t="shared" si="26"/>
        <v>DIVIDA</v>
      </c>
      <c r="T93" s="24">
        <f>Salas!L94</f>
        <v>0</v>
      </c>
      <c r="U93" s="24" t="str">
        <f t="shared" si="27"/>
        <v>DIVIDA</v>
      </c>
      <c r="V93" s="24">
        <v>0</v>
      </c>
      <c r="W93" s="24">
        <v>0</v>
      </c>
      <c r="X93" s="24">
        <v>0</v>
      </c>
      <c r="Y93" s="165">
        <f t="shared" si="30"/>
        <v>24000</v>
      </c>
      <c r="Z93" s="164">
        <f t="shared" si="28"/>
        <v>24000</v>
      </c>
      <c r="AA93" s="165">
        <f t="shared" si="29"/>
        <v>0</v>
      </c>
    </row>
    <row r="94" spans="1:27" ht="15.75" x14ac:dyDescent="0.25">
      <c r="A94" s="100">
        <v>35</v>
      </c>
      <c r="B94" s="167" t="s">
        <v>362</v>
      </c>
      <c r="C94" s="24">
        <v>4000</v>
      </c>
      <c r="D94" s="24">
        <v>4000</v>
      </c>
      <c r="E94" s="24" t="str">
        <f t="shared" si="19"/>
        <v>PAGO</v>
      </c>
      <c r="F94" s="24">
        <v>4000</v>
      </c>
      <c r="G94" s="24" t="str">
        <f t="shared" si="20"/>
        <v>PAGO</v>
      </c>
      <c r="H94" s="24">
        <v>4000</v>
      </c>
      <c r="I94" s="24" t="str">
        <f t="shared" si="21"/>
        <v>PAGO</v>
      </c>
      <c r="J94" s="24">
        <v>4000</v>
      </c>
      <c r="K94" s="24" t="str">
        <f t="shared" si="22"/>
        <v>PAGO</v>
      </c>
      <c r="L94" s="24">
        <v>4000</v>
      </c>
      <c r="M94" s="24" t="str">
        <f t="shared" si="23"/>
        <v>PAGO</v>
      </c>
      <c r="N94" s="24">
        <v>4000</v>
      </c>
      <c r="O94" s="24" t="str">
        <f t="shared" si="24"/>
        <v>PAGO</v>
      </c>
      <c r="P94" s="24">
        <v>0</v>
      </c>
      <c r="Q94" s="24" t="str">
        <f t="shared" si="25"/>
        <v>DIVIDA</v>
      </c>
      <c r="R94" s="24">
        <v>0</v>
      </c>
      <c r="S94" s="24" t="str">
        <f t="shared" si="26"/>
        <v>DIVIDA</v>
      </c>
      <c r="T94" s="24">
        <f>Salas!L95</f>
        <v>0</v>
      </c>
      <c r="U94" s="24" t="str">
        <f t="shared" si="27"/>
        <v>DIVIDA</v>
      </c>
      <c r="V94" s="24">
        <v>0</v>
      </c>
      <c r="W94" s="24">
        <v>0</v>
      </c>
      <c r="X94" s="24">
        <v>0</v>
      </c>
      <c r="Y94" s="165">
        <f t="shared" si="30"/>
        <v>24000</v>
      </c>
      <c r="Z94" s="164">
        <f t="shared" si="28"/>
        <v>24000</v>
      </c>
      <c r="AA94" s="165">
        <f t="shared" si="29"/>
        <v>0</v>
      </c>
    </row>
    <row r="95" spans="1:27" ht="15.75" x14ac:dyDescent="0.25">
      <c r="A95" s="166">
        <v>36</v>
      </c>
      <c r="B95" s="167" t="s">
        <v>364</v>
      </c>
      <c r="C95" s="24">
        <v>4000</v>
      </c>
      <c r="D95" s="24">
        <v>4000</v>
      </c>
      <c r="E95" s="24" t="str">
        <f t="shared" si="19"/>
        <v>PAGO</v>
      </c>
      <c r="F95" s="24">
        <v>4000</v>
      </c>
      <c r="G95" s="24" t="str">
        <f t="shared" si="20"/>
        <v>PAGO</v>
      </c>
      <c r="H95" s="24">
        <v>4000</v>
      </c>
      <c r="I95" s="24" t="str">
        <f t="shared" si="21"/>
        <v>PAGO</v>
      </c>
      <c r="J95" s="24">
        <v>4000</v>
      </c>
      <c r="K95" s="24" t="str">
        <f t="shared" si="22"/>
        <v>PAGO</v>
      </c>
      <c r="L95" s="24">
        <v>4000</v>
      </c>
      <c r="M95" s="24" t="str">
        <f t="shared" si="23"/>
        <v>PAGO</v>
      </c>
      <c r="N95" s="24">
        <v>2000</v>
      </c>
      <c r="O95" s="24" t="str">
        <f t="shared" si="24"/>
        <v>PAGO</v>
      </c>
      <c r="P95" s="24">
        <v>4000</v>
      </c>
      <c r="Q95" s="24" t="str">
        <f t="shared" si="25"/>
        <v>PAGO</v>
      </c>
      <c r="R95" s="24">
        <v>0</v>
      </c>
      <c r="S95" s="24" t="str">
        <f t="shared" si="26"/>
        <v>DIVIDA</v>
      </c>
      <c r="T95" s="24">
        <f>Salas!L96</f>
        <v>0</v>
      </c>
      <c r="U95" s="24" t="str">
        <f t="shared" si="27"/>
        <v>DIVIDA</v>
      </c>
      <c r="V95" s="24">
        <v>0</v>
      </c>
      <c r="W95" s="24">
        <v>0</v>
      </c>
      <c r="X95" s="24">
        <v>0</v>
      </c>
      <c r="Y95" s="165">
        <f t="shared" si="30"/>
        <v>22000</v>
      </c>
      <c r="Z95" s="164">
        <f t="shared" si="28"/>
        <v>26000</v>
      </c>
      <c r="AA95" s="165">
        <f t="shared" si="29"/>
        <v>4000</v>
      </c>
    </row>
    <row r="96" spans="1:27" ht="15.75" x14ac:dyDescent="0.25">
      <c r="A96" s="16">
        <v>37</v>
      </c>
      <c r="B96" s="167" t="s">
        <v>365</v>
      </c>
      <c r="C96" s="24">
        <v>2500</v>
      </c>
      <c r="D96" s="24">
        <v>1250</v>
      </c>
      <c r="E96" s="24" t="str">
        <f t="shared" si="19"/>
        <v>PAGO</v>
      </c>
      <c r="F96" s="24">
        <v>2500</v>
      </c>
      <c r="G96" s="24" t="str">
        <f t="shared" si="20"/>
        <v>PAGO</v>
      </c>
      <c r="H96" s="24">
        <v>2500</v>
      </c>
      <c r="I96" s="24" t="str">
        <f t="shared" si="21"/>
        <v>PAGO</v>
      </c>
      <c r="J96" s="24">
        <v>2500</v>
      </c>
      <c r="K96" s="24" t="str">
        <f t="shared" si="22"/>
        <v>PAGO</v>
      </c>
      <c r="L96" s="24">
        <v>2500</v>
      </c>
      <c r="M96" s="24" t="str">
        <f t="shared" si="23"/>
        <v>PAGO</v>
      </c>
      <c r="N96" s="24">
        <v>2500</v>
      </c>
      <c r="O96" s="24" t="str">
        <f t="shared" si="24"/>
        <v>PAGO</v>
      </c>
      <c r="P96" s="24">
        <v>0</v>
      </c>
      <c r="Q96" s="24" t="str">
        <f t="shared" si="25"/>
        <v>DIVIDA</v>
      </c>
      <c r="R96" s="24">
        <v>0</v>
      </c>
      <c r="S96" s="24" t="str">
        <f t="shared" si="26"/>
        <v>DIVIDA</v>
      </c>
      <c r="T96" s="24">
        <f>Salas!L97</f>
        <v>0</v>
      </c>
      <c r="U96" s="24" t="str">
        <f t="shared" si="27"/>
        <v>DIVIDA</v>
      </c>
      <c r="V96" s="24">
        <v>0</v>
      </c>
      <c r="W96" s="24">
        <v>0</v>
      </c>
      <c r="X96" s="24">
        <v>0</v>
      </c>
      <c r="Y96" s="165">
        <f t="shared" si="30"/>
        <v>16250</v>
      </c>
      <c r="Z96" s="164">
        <f t="shared" si="28"/>
        <v>13750</v>
      </c>
      <c r="AA96" s="165">
        <f t="shared" si="29"/>
        <v>-2500</v>
      </c>
    </row>
    <row r="97" spans="1:27" ht="15.75" x14ac:dyDescent="0.25">
      <c r="A97" s="100">
        <v>38</v>
      </c>
      <c r="B97" s="167" t="s">
        <v>383</v>
      </c>
      <c r="C97" s="24">
        <v>2500</v>
      </c>
      <c r="D97" s="61">
        <v>1000</v>
      </c>
      <c r="E97" s="24" t="str">
        <f t="shared" si="19"/>
        <v>PAGO</v>
      </c>
      <c r="F97" s="24">
        <v>2500</v>
      </c>
      <c r="G97" s="24" t="str">
        <f t="shared" si="20"/>
        <v>PAGO</v>
      </c>
      <c r="H97" s="24">
        <v>2500</v>
      </c>
      <c r="I97" s="24" t="str">
        <f t="shared" si="21"/>
        <v>PAGO</v>
      </c>
      <c r="J97" s="24">
        <v>2500</v>
      </c>
      <c r="K97" s="24" t="str">
        <f t="shared" si="22"/>
        <v>PAGO</v>
      </c>
      <c r="L97" s="24">
        <v>2500</v>
      </c>
      <c r="M97" s="24" t="str">
        <f t="shared" si="23"/>
        <v>PAGO</v>
      </c>
      <c r="N97" s="24">
        <v>2500</v>
      </c>
      <c r="O97" s="24" t="str">
        <f t="shared" si="24"/>
        <v>PAGO</v>
      </c>
      <c r="P97" s="24">
        <v>2500</v>
      </c>
      <c r="Q97" s="24" t="str">
        <f t="shared" si="25"/>
        <v>PAGO</v>
      </c>
      <c r="R97" s="24">
        <v>2500</v>
      </c>
      <c r="S97" s="24" t="str">
        <f t="shared" si="26"/>
        <v>PAGO</v>
      </c>
      <c r="T97" s="24">
        <f>Salas!L98</f>
        <v>0</v>
      </c>
      <c r="U97" s="24" t="str">
        <f t="shared" si="27"/>
        <v>DIVIDA</v>
      </c>
      <c r="V97" s="24">
        <v>0</v>
      </c>
      <c r="W97" s="24">
        <v>0</v>
      </c>
      <c r="X97" s="24">
        <v>0</v>
      </c>
      <c r="Y97" s="165">
        <f t="shared" si="30"/>
        <v>11500</v>
      </c>
      <c r="Z97" s="164">
        <f t="shared" si="28"/>
        <v>18500</v>
      </c>
      <c r="AA97" s="165">
        <f t="shared" si="29"/>
        <v>7000</v>
      </c>
    </row>
    <row r="98" spans="1:27" ht="15.75" x14ac:dyDescent="0.25">
      <c r="A98" s="166">
        <v>39</v>
      </c>
      <c r="B98" s="167" t="s">
        <v>688</v>
      </c>
      <c r="C98" s="24">
        <v>2500</v>
      </c>
      <c r="D98" s="213" t="s">
        <v>693</v>
      </c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5"/>
      <c r="Q98" s="157"/>
      <c r="R98" s="24">
        <v>1079</v>
      </c>
      <c r="S98" s="24" t="str">
        <f t="shared" si="26"/>
        <v>PAGO</v>
      </c>
      <c r="T98" s="24">
        <f>Salas!L99</f>
        <v>0</v>
      </c>
      <c r="U98" s="24" t="str">
        <f t="shared" si="27"/>
        <v>DIVIDA</v>
      </c>
      <c r="V98" s="24">
        <v>0</v>
      </c>
      <c r="W98" s="24">
        <v>0</v>
      </c>
      <c r="X98" s="24">
        <v>0</v>
      </c>
      <c r="Y98" s="165">
        <f t="shared" si="30"/>
        <v>28921</v>
      </c>
      <c r="Z98" s="164">
        <f t="shared" si="28"/>
        <v>1079</v>
      </c>
      <c r="AA98" s="165">
        <f t="shared" si="29"/>
        <v>-27842</v>
      </c>
    </row>
    <row r="99" spans="1:27" ht="15.75" x14ac:dyDescent="0.25">
      <c r="A99" s="16">
        <v>40</v>
      </c>
      <c r="B99" s="167"/>
      <c r="C99" s="24"/>
      <c r="D99" s="24">
        <v>0</v>
      </c>
      <c r="E99" s="24"/>
      <c r="F99" s="24">
        <v>0</v>
      </c>
      <c r="G99" s="24"/>
      <c r="H99" s="24">
        <v>0</v>
      </c>
      <c r="I99" s="24"/>
      <c r="J99" s="24">
        <v>0</v>
      </c>
      <c r="K99" s="24"/>
      <c r="L99" s="24">
        <v>0</v>
      </c>
      <c r="M99" s="24"/>
      <c r="N99" s="24">
        <v>0</v>
      </c>
      <c r="O99" s="24"/>
      <c r="P99" s="24">
        <v>0</v>
      </c>
      <c r="Q99" s="24"/>
      <c r="R99" s="24">
        <v>0</v>
      </c>
      <c r="S99" s="24"/>
      <c r="T99" s="24">
        <v>0</v>
      </c>
      <c r="U99" s="24"/>
      <c r="V99" s="24">
        <v>0</v>
      </c>
      <c r="W99" s="24">
        <v>0</v>
      </c>
      <c r="X99" s="24">
        <v>0</v>
      </c>
      <c r="Y99" s="165">
        <f t="shared" si="30"/>
        <v>0</v>
      </c>
      <c r="Z99" s="164">
        <f t="shared" si="28"/>
        <v>0</v>
      </c>
      <c r="AA99" s="165">
        <f t="shared" si="29"/>
        <v>0</v>
      </c>
    </row>
    <row r="100" spans="1:27" ht="15.75" x14ac:dyDescent="0.25">
      <c r="A100" s="100">
        <v>41</v>
      </c>
      <c r="B100" s="167"/>
      <c r="C100" s="24"/>
      <c r="D100" s="24">
        <v>0</v>
      </c>
      <c r="E100" s="24"/>
      <c r="F100" s="24">
        <v>0</v>
      </c>
      <c r="G100" s="24"/>
      <c r="H100" s="24">
        <v>0</v>
      </c>
      <c r="I100" s="24"/>
      <c r="J100" s="24">
        <v>0</v>
      </c>
      <c r="K100" s="24"/>
      <c r="L100" s="24">
        <v>0</v>
      </c>
      <c r="M100" s="24"/>
      <c r="N100" s="24">
        <v>0</v>
      </c>
      <c r="O100" s="24"/>
      <c r="P100" s="24">
        <v>0</v>
      </c>
      <c r="Q100" s="24"/>
      <c r="R100" s="24">
        <v>0</v>
      </c>
      <c r="S100" s="24"/>
      <c r="T100" s="24">
        <v>0</v>
      </c>
      <c r="U100" s="24"/>
      <c r="V100" s="24">
        <v>0</v>
      </c>
      <c r="W100" s="24">
        <v>0</v>
      </c>
      <c r="X100" s="24">
        <v>0</v>
      </c>
      <c r="Y100" s="165">
        <f t="shared" si="30"/>
        <v>0</v>
      </c>
      <c r="Z100" s="164">
        <f t="shared" si="28"/>
        <v>0</v>
      </c>
      <c r="AA100" s="165">
        <f t="shared" si="29"/>
        <v>0</v>
      </c>
    </row>
    <row r="101" spans="1:27" x14ac:dyDescent="0.25">
      <c r="A101" s="173"/>
      <c r="B101" s="69"/>
      <c r="C101" s="174" t="s">
        <v>60</v>
      </c>
      <c r="D101" s="175">
        <f t="shared" ref="D101:AA101" si="31">SUM(D61:D100)</f>
        <v>78000</v>
      </c>
      <c r="E101" s="175"/>
      <c r="F101" s="175">
        <f t="shared" si="31"/>
        <v>119750</v>
      </c>
      <c r="G101" s="175"/>
      <c r="H101" s="175">
        <f t="shared" si="31"/>
        <v>120000</v>
      </c>
      <c r="I101" s="175"/>
      <c r="J101" s="175">
        <f t="shared" si="31"/>
        <v>118500</v>
      </c>
      <c r="K101" s="175"/>
      <c r="L101" s="175">
        <f t="shared" si="31"/>
        <v>116000</v>
      </c>
      <c r="M101" s="175"/>
      <c r="N101" s="175">
        <f t="shared" si="31"/>
        <v>111500</v>
      </c>
      <c r="O101" s="175"/>
      <c r="P101" s="175">
        <f t="shared" si="31"/>
        <v>86000</v>
      </c>
      <c r="Q101" s="175"/>
      <c r="R101" s="175">
        <f t="shared" si="31"/>
        <v>46329</v>
      </c>
      <c r="S101" s="175"/>
      <c r="T101" s="175">
        <f t="shared" si="31"/>
        <v>12000</v>
      </c>
      <c r="U101" s="175"/>
      <c r="V101" s="175">
        <f t="shared" si="31"/>
        <v>2500</v>
      </c>
      <c r="W101" s="175">
        <f t="shared" si="31"/>
        <v>2500</v>
      </c>
      <c r="X101" s="175">
        <f t="shared" si="31"/>
        <v>0</v>
      </c>
      <c r="Y101" s="175">
        <f t="shared" si="31"/>
        <v>668921</v>
      </c>
      <c r="Z101" s="164">
        <f t="shared" si="31"/>
        <v>813079</v>
      </c>
      <c r="AA101" s="176">
        <f t="shared" si="31"/>
        <v>144158</v>
      </c>
    </row>
    <row r="102" spans="1:27" x14ac:dyDescent="0.25"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7"/>
    </row>
    <row r="103" spans="1:27" x14ac:dyDescent="0.25"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37"/>
    </row>
    <row r="106" spans="1:27" x14ac:dyDescent="0.25">
      <c r="A106" s="19" t="s">
        <v>38</v>
      </c>
      <c r="B106" s="38" t="s">
        <v>488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 x14ac:dyDescent="0.25">
      <c r="A107" s="19" t="s">
        <v>39</v>
      </c>
      <c r="B107" s="39" t="s">
        <v>509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23.25" x14ac:dyDescent="0.35">
      <c r="A108" s="209" t="s">
        <v>55</v>
      </c>
      <c r="B108" s="209"/>
      <c r="C108" s="209"/>
      <c r="D108" s="208" t="s">
        <v>56</v>
      </c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5" t="s">
        <v>59</v>
      </c>
      <c r="Z108" s="205"/>
      <c r="AA108" s="205"/>
    </row>
    <row r="109" spans="1:27" ht="23.25" x14ac:dyDescent="0.3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spans="1:27" ht="15.75" x14ac:dyDescent="0.25">
      <c r="A110" s="15" t="s">
        <v>7</v>
      </c>
      <c r="B110" s="15" t="s">
        <v>0</v>
      </c>
      <c r="C110" s="15" t="s">
        <v>6</v>
      </c>
      <c r="D110" s="23">
        <v>42979</v>
      </c>
      <c r="E110" s="23">
        <v>42979</v>
      </c>
      <c r="F110" s="23">
        <v>43009</v>
      </c>
      <c r="G110" s="23">
        <v>43009</v>
      </c>
      <c r="H110" s="23">
        <v>43040</v>
      </c>
      <c r="I110" s="23">
        <v>43040</v>
      </c>
      <c r="J110" s="23">
        <v>43070</v>
      </c>
      <c r="K110" s="23">
        <v>43070</v>
      </c>
      <c r="L110" s="23">
        <v>43101</v>
      </c>
      <c r="M110" s="23">
        <v>43101</v>
      </c>
      <c r="N110" s="23">
        <v>43132</v>
      </c>
      <c r="O110" s="23">
        <v>43132</v>
      </c>
      <c r="P110" s="23">
        <v>43160</v>
      </c>
      <c r="Q110" s="23">
        <v>43160</v>
      </c>
      <c r="R110" s="23">
        <v>43191</v>
      </c>
      <c r="S110" s="23">
        <v>43191</v>
      </c>
      <c r="T110" s="23">
        <v>43221</v>
      </c>
      <c r="U110" s="23">
        <v>43221</v>
      </c>
      <c r="V110" s="23">
        <v>43252</v>
      </c>
      <c r="W110" s="23">
        <v>43282</v>
      </c>
      <c r="X110" s="23">
        <v>43313</v>
      </c>
      <c r="Y110" s="25" t="s">
        <v>57</v>
      </c>
      <c r="Z110" s="26" t="s">
        <v>56</v>
      </c>
      <c r="AA110" s="27" t="s">
        <v>58</v>
      </c>
    </row>
    <row r="111" spans="1:27" ht="15.75" x14ac:dyDescent="0.25">
      <c r="A111" s="166">
        <v>1</v>
      </c>
      <c r="B111" s="167" t="s">
        <v>227</v>
      </c>
      <c r="C111" s="24">
        <v>4500</v>
      </c>
      <c r="D111" s="24">
        <v>4500</v>
      </c>
      <c r="E111" s="24" t="str">
        <f>IF(AND(D111&gt;0),C237,D237)</f>
        <v>PAGO</v>
      </c>
      <c r="F111" s="24">
        <v>4500</v>
      </c>
      <c r="G111" s="24" t="str">
        <f>IF(AND(F111&gt;0),C237,D237)</f>
        <v>PAGO</v>
      </c>
      <c r="H111" s="24">
        <v>1250</v>
      </c>
      <c r="I111" s="24" t="str">
        <f>IF(AND(H111&gt;0),C237,D237)</f>
        <v>PAGO</v>
      </c>
      <c r="J111" s="24">
        <v>4000</v>
      </c>
      <c r="K111" s="24" t="str">
        <f>IF(AND(J111&gt;0),C237,D237)</f>
        <v>PAGO</v>
      </c>
      <c r="L111" s="24">
        <v>4000</v>
      </c>
      <c r="M111" s="24" t="str">
        <f>IF(AND(L111&gt;0),C237,D237)</f>
        <v>PAGO</v>
      </c>
      <c r="N111" s="24">
        <v>4000</v>
      </c>
      <c r="O111" s="24" t="str">
        <f>IF(AND(N111&gt;0),C237,D237)</f>
        <v>PAGO</v>
      </c>
      <c r="P111" s="24">
        <v>0</v>
      </c>
      <c r="Q111" s="24" t="str">
        <f>IF(AND(P111&gt;0),C237,D237)</f>
        <v>DIVIDA</v>
      </c>
      <c r="R111" s="24">
        <v>0</v>
      </c>
      <c r="S111" s="24" t="str">
        <f>IF(AND(R111&gt;0),C237,D237)</f>
        <v>DIVIDA</v>
      </c>
      <c r="T111" s="24">
        <f>Salas!L112</f>
        <v>0</v>
      </c>
      <c r="U111" s="24" t="str">
        <f>IF(AND(T111&gt;0),C237,D237)</f>
        <v>DIVIDA</v>
      </c>
      <c r="V111" s="24">
        <v>0</v>
      </c>
      <c r="W111" s="24">
        <v>0</v>
      </c>
      <c r="X111" s="24">
        <v>0</v>
      </c>
      <c r="Y111" s="165">
        <f t="shared" ref="Y111:Y150" si="32">C111*12</f>
        <v>54000</v>
      </c>
      <c r="Z111" s="164">
        <f t="shared" ref="Z111:Z149" si="33">SUM(D111:X111)</f>
        <v>22250</v>
      </c>
      <c r="AA111" s="165">
        <f t="shared" ref="AA111:AA149" si="34">Z111-Y111</f>
        <v>-31750</v>
      </c>
    </row>
    <row r="112" spans="1:27" ht="15.75" x14ac:dyDescent="0.25">
      <c r="A112" s="166">
        <v>2</v>
      </c>
      <c r="B112" s="167" t="s">
        <v>184</v>
      </c>
      <c r="C112" s="24">
        <v>3000</v>
      </c>
      <c r="D112" s="24">
        <v>3000</v>
      </c>
      <c r="E112" s="24" t="str">
        <f>IF(AND(D112&gt;0),C238,D238)</f>
        <v>PAGO</v>
      </c>
      <c r="F112" s="24">
        <v>2500</v>
      </c>
      <c r="G112" s="24" t="str">
        <f>IF(AND(F112&gt;0),C238,D238)</f>
        <v>PAGO</v>
      </c>
      <c r="H112" s="24">
        <v>3000</v>
      </c>
      <c r="I112" s="24" t="str">
        <f>IF(AND(H112&gt;0),C238,D238)</f>
        <v>PAGO</v>
      </c>
      <c r="J112" s="24">
        <v>3000</v>
      </c>
      <c r="K112" s="24" t="str">
        <f>IF(AND(J112&gt;0),C238,D238)</f>
        <v>PAGO</v>
      </c>
      <c r="L112" s="24">
        <v>3000</v>
      </c>
      <c r="M112" s="24" t="str">
        <f>IF(AND(L112&gt;0),C238,D238)</f>
        <v>PAGO</v>
      </c>
      <c r="N112" s="24">
        <v>3000</v>
      </c>
      <c r="O112" s="24" t="str">
        <f>IF(AND(N112&gt;0),C238,D238)</f>
        <v>PAGO</v>
      </c>
      <c r="P112" s="24">
        <v>3000</v>
      </c>
      <c r="Q112" s="24" t="str">
        <f>IF(AND(P112&gt;0),C238,D238)</f>
        <v>PAGO</v>
      </c>
      <c r="R112" s="24">
        <v>3000</v>
      </c>
      <c r="S112" s="24" t="str">
        <f>IF(AND(R112&gt;0),C238,D238)</f>
        <v>PAGO</v>
      </c>
      <c r="T112" s="24">
        <f>Salas!L113</f>
        <v>0</v>
      </c>
      <c r="U112" s="24" t="str">
        <f>IF(AND(T112&gt;0),C238,D238)</f>
        <v>DIVIDA</v>
      </c>
      <c r="V112" s="24">
        <v>0</v>
      </c>
      <c r="W112" s="24">
        <v>0</v>
      </c>
      <c r="X112" s="24">
        <v>0</v>
      </c>
      <c r="Y112" s="165">
        <f t="shared" si="32"/>
        <v>36000</v>
      </c>
      <c r="Z112" s="164">
        <f t="shared" si="33"/>
        <v>23500</v>
      </c>
      <c r="AA112" s="165">
        <f t="shared" si="34"/>
        <v>-12500</v>
      </c>
    </row>
    <row r="113" spans="1:27" ht="15.75" x14ac:dyDescent="0.25">
      <c r="A113" s="166">
        <v>3</v>
      </c>
      <c r="B113" s="152" t="s">
        <v>221</v>
      </c>
      <c r="C113" s="24">
        <v>2500</v>
      </c>
      <c r="D113" s="210" t="s">
        <v>560</v>
      </c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2"/>
      <c r="Y113" s="165">
        <f t="shared" si="32"/>
        <v>30000</v>
      </c>
      <c r="Z113" s="164">
        <f t="shared" si="33"/>
        <v>0</v>
      </c>
      <c r="AA113" s="165">
        <f t="shared" si="34"/>
        <v>-30000</v>
      </c>
    </row>
    <row r="114" spans="1:27" ht="15.75" x14ac:dyDescent="0.25">
      <c r="A114" s="166">
        <v>4</v>
      </c>
      <c r="B114" s="167" t="s">
        <v>250</v>
      </c>
      <c r="C114" s="24">
        <v>4000</v>
      </c>
      <c r="D114" s="24">
        <v>4000</v>
      </c>
      <c r="E114" s="24" t="str">
        <f t="shared" ref="E114:E150" si="35">IF(AND(D114&gt;0),C240,D240)</f>
        <v>PAGO</v>
      </c>
      <c r="F114" s="24">
        <v>4000</v>
      </c>
      <c r="G114" s="24" t="str">
        <f t="shared" ref="G114:G150" si="36">IF(AND(F114&gt;0),C240,D240)</f>
        <v>PAGO</v>
      </c>
      <c r="H114" s="24">
        <v>4000</v>
      </c>
      <c r="I114" s="24" t="str">
        <f t="shared" ref="I114:I150" si="37">IF(AND(H114&gt;0),C240,D240)</f>
        <v>PAGO</v>
      </c>
      <c r="J114" s="24">
        <v>4000</v>
      </c>
      <c r="K114" s="24" t="str">
        <f t="shared" ref="K114:K150" si="38">IF(AND(J114&gt;0),C240,D240)</f>
        <v>PAGO</v>
      </c>
      <c r="L114" s="24">
        <v>4000</v>
      </c>
      <c r="M114" s="24" t="str">
        <f t="shared" ref="M114:M119" si="39">IF(AND(L114&gt;0),C240,D240)</f>
        <v>PAGO</v>
      </c>
      <c r="N114" s="24">
        <v>4000</v>
      </c>
      <c r="O114" s="24" t="str">
        <f t="shared" ref="O114:O119" si="40">IF(AND(N114&gt;0),C240,D240)</f>
        <v>PAGO</v>
      </c>
      <c r="P114" s="24">
        <v>4000</v>
      </c>
      <c r="Q114" s="24" t="str">
        <f t="shared" ref="Q114:Q119" si="41">IF(AND(P114&gt;0),C240,D240)</f>
        <v>PAGO</v>
      </c>
      <c r="R114" s="24">
        <v>0</v>
      </c>
      <c r="S114" s="24" t="str">
        <f t="shared" ref="S114:S119" si="42">IF(AND(R114&gt;0),C240,D240)</f>
        <v>DIVIDA</v>
      </c>
      <c r="T114" s="24">
        <f>Salas!L115</f>
        <v>0</v>
      </c>
      <c r="U114" s="24" t="str">
        <f t="shared" ref="U114:U119" si="43">IF(AND(T114&gt;0),C240,D240)</f>
        <v>DIVIDA</v>
      </c>
      <c r="V114" s="24">
        <v>0</v>
      </c>
      <c r="W114" s="24">
        <v>0</v>
      </c>
      <c r="X114" s="24">
        <v>0</v>
      </c>
      <c r="Y114" s="165">
        <f t="shared" si="32"/>
        <v>48000</v>
      </c>
      <c r="Z114" s="164">
        <f t="shared" si="33"/>
        <v>28000</v>
      </c>
      <c r="AA114" s="165">
        <f t="shared" si="34"/>
        <v>-20000</v>
      </c>
    </row>
    <row r="115" spans="1:27" ht="15.75" x14ac:dyDescent="0.25">
      <c r="A115" s="166">
        <v>5</v>
      </c>
      <c r="B115" s="152" t="s">
        <v>531</v>
      </c>
      <c r="C115" s="24">
        <v>4000</v>
      </c>
      <c r="D115" s="24">
        <v>0</v>
      </c>
      <c r="E115" s="24" t="str">
        <f t="shared" si="35"/>
        <v>DIVIDA</v>
      </c>
      <c r="F115" s="24">
        <v>0</v>
      </c>
      <c r="G115" s="24" t="str">
        <f t="shared" si="36"/>
        <v>DIVIDA</v>
      </c>
      <c r="H115" s="24">
        <v>4000</v>
      </c>
      <c r="I115" s="24" t="str">
        <f t="shared" si="37"/>
        <v>PAGO</v>
      </c>
      <c r="J115" s="24">
        <v>4000</v>
      </c>
      <c r="K115" s="24" t="str">
        <f t="shared" si="38"/>
        <v>PAGO</v>
      </c>
      <c r="L115" s="53">
        <v>0</v>
      </c>
      <c r="M115" s="24" t="str">
        <f t="shared" si="39"/>
        <v>DIVIDA</v>
      </c>
      <c r="N115" s="53">
        <v>0</v>
      </c>
      <c r="O115" s="24" t="str">
        <f t="shared" si="40"/>
        <v>DIVIDA</v>
      </c>
      <c r="P115" s="53">
        <v>0</v>
      </c>
      <c r="Q115" s="24" t="str">
        <f t="shared" si="41"/>
        <v>DIVIDA</v>
      </c>
      <c r="R115" s="53">
        <v>0</v>
      </c>
      <c r="S115" s="24" t="str">
        <f t="shared" si="42"/>
        <v>DIVIDA</v>
      </c>
      <c r="T115" s="24">
        <f>Salas!L116</f>
        <v>0</v>
      </c>
      <c r="U115" s="24" t="str">
        <f t="shared" si="43"/>
        <v>DIVIDA</v>
      </c>
      <c r="V115" s="24">
        <v>0</v>
      </c>
      <c r="W115" s="24">
        <v>0</v>
      </c>
      <c r="X115" s="24">
        <v>0</v>
      </c>
      <c r="Y115" s="165">
        <f t="shared" si="32"/>
        <v>48000</v>
      </c>
      <c r="Z115" s="164">
        <f t="shared" si="33"/>
        <v>8000</v>
      </c>
      <c r="AA115" s="165">
        <f t="shared" si="34"/>
        <v>-40000</v>
      </c>
    </row>
    <row r="116" spans="1:27" ht="15.75" x14ac:dyDescent="0.25">
      <c r="A116" s="166">
        <v>6</v>
      </c>
      <c r="B116" s="167" t="s">
        <v>211</v>
      </c>
      <c r="C116" s="24">
        <v>4500</v>
      </c>
      <c r="D116" s="24">
        <v>2250</v>
      </c>
      <c r="E116" s="24" t="str">
        <f t="shared" si="35"/>
        <v>PAGO</v>
      </c>
      <c r="F116" s="24">
        <v>4000</v>
      </c>
      <c r="G116" s="24" t="str">
        <f t="shared" si="36"/>
        <v>PAGO</v>
      </c>
      <c r="H116" s="24">
        <v>4000</v>
      </c>
      <c r="I116" s="24" t="str">
        <f t="shared" si="37"/>
        <v>PAGO</v>
      </c>
      <c r="J116" s="24">
        <v>4000</v>
      </c>
      <c r="K116" s="24" t="str">
        <f t="shared" si="38"/>
        <v>PAGO</v>
      </c>
      <c r="L116" s="24">
        <v>4000</v>
      </c>
      <c r="M116" s="24" t="str">
        <f t="shared" si="39"/>
        <v>PAGO</v>
      </c>
      <c r="N116" s="24">
        <v>4000</v>
      </c>
      <c r="O116" s="24" t="str">
        <f t="shared" si="40"/>
        <v>PAGO</v>
      </c>
      <c r="P116" s="24">
        <v>4000</v>
      </c>
      <c r="Q116" s="24" t="str">
        <f t="shared" si="41"/>
        <v>PAGO</v>
      </c>
      <c r="R116" s="24">
        <v>0</v>
      </c>
      <c r="S116" s="24" t="str">
        <f t="shared" si="42"/>
        <v>DIVIDA</v>
      </c>
      <c r="T116" s="24">
        <f>Salas!L117</f>
        <v>0</v>
      </c>
      <c r="U116" s="24" t="str">
        <f t="shared" si="43"/>
        <v>DIVIDA</v>
      </c>
      <c r="V116" s="24">
        <v>0</v>
      </c>
      <c r="W116" s="24">
        <v>0</v>
      </c>
      <c r="X116" s="24">
        <v>0</v>
      </c>
      <c r="Y116" s="165">
        <f t="shared" si="32"/>
        <v>54000</v>
      </c>
      <c r="Z116" s="164">
        <f t="shared" si="33"/>
        <v>26250</v>
      </c>
      <c r="AA116" s="165">
        <f t="shared" si="34"/>
        <v>-27750</v>
      </c>
    </row>
    <row r="117" spans="1:27" ht="15.75" x14ac:dyDescent="0.25">
      <c r="A117" s="166">
        <v>7</v>
      </c>
      <c r="B117" s="167" t="s">
        <v>479</v>
      </c>
      <c r="C117" s="24">
        <v>4000</v>
      </c>
      <c r="D117" s="24">
        <v>1600</v>
      </c>
      <c r="E117" s="24" t="str">
        <f t="shared" si="35"/>
        <v>PAGO</v>
      </c>
      <c r="F117" s="24">
        <v>4000</v>
      </c>
      <c r="G117" s="24" t="str">
        <f t="shared" si="36"/>
        <v>PAGO</v>
      </c>
      <c r="H117" s="24">
        <v>4000</v>
      </c>
      <c r="I117" s="24" t="str">
        <f t="shared" si="37"/>
        <v>PAGO</v>
      </c>
      <c r="J117" s="24">
        <v>4000</v>
      </c>
      <c r="K117" s="24" t="str">
        <f t="shared" si="38"/>
        <v>PAGO</v>
      </c>
      <c r="L117" s="24">
        <v>4000</v>
      </c>
      <c r="M117" s="24" t="str">
        <f t="shared" si="39"/>
        <v>PAGO</v>
      </c>
      <c r="N117" s="24">
        <v>4000</v>
      </c>
      <c r="O117" s="24" t="str">
        <f t="shared" si="40"/>
        <v>PAGO</v>
      </c>
      <c r="P117" s="24">
        <v>4000</v>
      </c>
      <c r="Q117" s="24" t="str">
        <f t="shared" si="41"/>
        <v>PAGO</v>
      </c>
      <c r="R117" s="24">
        <v>4000</v>
      </c>
      <c r="S117" s="24" t="str">
        <f t="shared" si="42"/>
        <v>PAGO</v>
      </c>
      <c r="T117" s="24">
        <f>Salas!L118</f>
        <v>0</v>
      </c>
      <c r="U117" s="24" t="str">
        <f t="shared" si="43"/>
        <v>DIVIDA</v>
      </c>
      <c r="V117" s="24">
        <v>0</v>
      </c>
      <c r="W117" s="24">
        <v>0</v>
      </c>
      <c r="X117" s="24">
        <v>0</v>
      </c>
      <c r="Y117" s="165">
        <f t="shared" si="32"/>
        <v>48000</v>
      </c>
      <c r="Z117" s="164">
        <f t="shared" si="33"/>
        <v>29600</v>
      </c>
      <c r="AA117" s="165">
        <f t="shared" si="34"/>
        <v>-18400</v>
      </c>
    </row>
    <row r="118" spans="1:27" ht="15.75" x14ac:dyDescent="0.25">
      <c r="A118" s="166">
        <v>8</v>
      </c>
      <c r="B118" s="76" t="s">
        <v>205</v>
      </c>
      <c r="C118" s="61">
        <v>3000</v>
      </c>
      <c r="D118" s="61">
        <v>1700</v>
      </c>
      <c r="E118" s="24" t="str">
        <f t="shared" si="35"/>
        <v>PAGO</v>
      </c>
      <c r="F118" s="61">
        <v>3000</v>
      </c>
      <c r="G118" s="24" t="str">
        <f t="shared" si="36"/>
        <v>PAGO</v>
      </c>
      <c r="H118" s="61">
        <v>3000</v>
      </c>
      <c r="I118" s="24" t="str">
        <f t="shared" si="37"/>
        <v>PAGO</v>
      </c>
      <c r="J118" s="61">
        <v>3000</v>
      </c>
      <c r="K118" s="24" t="str">
        <f t="shared" si="38"/>
        <v>PAGO</v>
      </c>
      <c r="L118" s="61">
        <v>3000</v>
      </c>
      <c r="M118" s="24" t="str">
        <f t="shared" si="39"/>
        <v>PAGO</v>
      </c>
      <c r="N118" s="61">
        <v>3000</v>
      </c>
      <c r="O118" s="24" t="str">
        <f t="shared" si="40"/>
        <v>PAGO</v>
      </c>
      <c r="P118" s="61">
        <v>3000</v>
      </c>
      <c r="Q118" s="24" t="str">
        <f t="shared" si="41"/>
        <v>PAGO</v>
      </c>
      <c r="R118" s="61">
        <v>0</v>
      </c>
      <c r="S118" s="24" t="str">
        <f t="shared" si="42"/>
        <v>DIVIDA</v>
      </c>
      <c r="T118" s="24">
        <f>Salas!L119</f>
        <v>0</v>
      </c>
      <c r="U118" s="24" t="str">
        <f t="shared" si="43"/>
        <v>DIVIDA</v>
      </c>
      <c r="V118" s="61">
        <v>0</v>
      </c>
      <c r="W118" s="61">
        <v>0</v>
      </c>
      <c r="X118" s="61">
        <v>0</v>
      </c>
      <c r="Y118" s="168">
        <f t="shared" si="32"/>
        <v>36000</v>
      </c>
      <c r="Z118" s="169">
        <f t="shared" si="33"/>
        <v>19700</v>
      </c>
      <c r="AA118" s="168">
        <f t="shared" si="34"/>
        <v>-16300</v>
      </c>
    </row>
    <row r="119" spans="1:27" s="64" customFormat="1" ht="15.75" x14ac:dyDescent="0.25">
      <c r="A119" s="166">
        <v>9</v>
      </c>
      <c r="B119" s="167" t="s">
        <v>263</v>
      </c>
      <c r="C119" s="24">
        <v>3500</v>
      </c>
      <c r="D119" s="24">
        <v>3500</v>
      </c>
      <c r="E119" s="24" t="str">
        <f t="shared" si="35"/>
        <v>PAGO</v>
      </c>
      <c r="F119" s="24">
        <v>3500</v>
      </c>
      <c r="G119" s="24" t="str">
        <f t="shared" si="36"/>
        <v>PAGO</v>
      </c>
      <c r="H119" s="24">
        <v>3500</v>
      </c>
      <c r="I119" s="24" t="str">
        <f t="shared" si="37"/>
        <v>PAGO</v>
      </c>
      <c r="J119" s="24">
        <v>3500</v>
      </c>
      <c r="K119" s="24" t="str">
        <f t="shared" si="38"/>
        <v>PAGO</v>
      </c>
      <c r="L119" s="24">
        <v>3000</v>
      </c>
      <c r="M119" s="24" t="str">
        <f t="shared" si="39"/>
        <v>PAGO</v>
      </c>
      <c r="N119" s="24">
        <v>3000</v>
      </c>
      <c r="O119" s="24" t="str">
        <f t="shared" si="40"/>
        <v>PAGO</v>
      </c>
      <c r="P119" s="24">
        <v>3000</v>
      </c>
      <c r="Q119" s="24" t="str">
        <f t="shared" si="41"/>
        <v>PAGO</v>
      </c>
      <c r="R119" s="24">
        <v>0</v>
      </c>
      <c r="S119" s="24" t="str">
        <f t="shared" si="42"/>
        <v>DIVIDA</v>
      </c>
      <c r="T119" s="24">
        <f>Salas!L120</f>
        <v>0</v>
      </c>
      <c r="U119" s="24" t="str">
        <f t="shared" si="43"/>
        <v>DIVIDA</v>
      </c>
      <c r="V119" s="24">
        <v>0</v>
      </c>
      <c r="W119" s="24">
        <v>0</v>
      </c>
      <c r="X119" s="24">
        <v>0</v>
      </c>
      <c r="Y119" s="165">
        <f t="shared" si="32"/>
        <v>42000</v>
      </c>
      <c r="Z119" s="164">
        <f t="shared" si="33"/>
        <v>23000</v>
      </c>
      <c r="AA119" s="165">
        <f t="shared" si="34"/>
        <v>-19000</v>
      </c>
    </row>
    <row r="120" spans="1:27" ht="15.75" x14ac:dyDescent="0.25">
      <c r="A120" s="166">
        <v>10</v>
      </c>
      <c r="B120" s="152" t="s">
        <v>275</v>
      </c>
      <c r="C120" s="61">
        <v>4000</v>
      </c>
      <c r="D120" s="61">
        <v>4000</v>
      </c>
      <c r="E120" s="24" t="str">
        <f t="shared" si="35"/>
        <v>PAGO</v>
      </c>
      <c r="F120" s="61">
        <v>4000</v>
      </c>
      <c r="G120" s="24" t="str">
        <f t="shared" si="36"/>
        <v>PAGO</v>
      </c>
      <c r="H120" s="61">
        <v>4000</v>
      </c>
      <c r="I120" s="24" t="str">
        <f t="shared" si="37"/>
        <v>PAGO</v>
      </c>
      <c r="J120" s="61">
        <v>4000</v>
      </c>
      <c r="K120" s="24" t="str">
        <f t="shared" si="38"/>
        <v>PAGO</v>
      </c>
      <c r="L120" s="210" t="s">
        <v>675</v>
      </c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2"/>
      <c r="Y120" s="168">
        <f t="shared" si="32"/>
        <v>48000</v>
      </c>
      <c r="Z120" s="169">
        <f t="shared" si="33"/>
        <v>16000</v>
      </c>
      <c r="AA120" s="168">
        <f t="shared" si="34"/>
        <v>-32000</v>
      </c>
    </row>
    <row r="121" spans="1:27" ht="15.75" x14ac:dyDescent="0.25">
      <c r="A121" s="166">
        <v>11</v>
      </c>
      <c r="B121" s="167" t="s">
        <v>197</v>
      </c>
      <c r="C121" s="24">
        <v>4000</v>
      </c>
      <c r="D121" s="24">
        <v>4000</v>
      </c>
      <c r="E121" s="24" t="str">
        <f t="shared" si="35"/>
        <v>PAGO</v>
      </c>
      <c r="F121" s="24">
        <v>4000</v>
      </c>
      <c r="G121" s="24" t="str">
        <f t="shared" si="36"/>
        <v>PAGO</v>
      </c>
      <c r="H121" s="24">
        <v>4000</v>
      </c>
      <c r="I121" s="24" t="str">
        <f t="shared" si="37"/>
        <v>PAGO</v>
      </c>
      <c r="J121" s="24">
        <v>4000</v>
      </c>
      <c r="K121" s="24" t="str">
        <f t="shared" si="38"/>
        <v>PAGO</v>
      </c>
      <c r="L121" s="24">
        <v>4000</v>
      </c>
      <c r="M121" s="24" t="str">
        <f t="shared" ref="M121:M150" si="44">IF(AND(L121&gt;0),C247,D247)</f>
        <v>PAGO</v>
      </c>
      <c r="N121" s="24">
        <v>0</v>
      </c>
      <c r="O121" s="24" t="str">
        <f t="shared" ref="O121:O150" si="45">IF(AND(N121&gt;0),C247,D247)</f>
        <v>DIVIDA</v>
      </c>
      <c r="P121" s="24">
        <v>0</v>
      </c>
      <c r="Q121" s="24" t="str">
        <f t="shared" ref="Q121:Q150" si="46">IF(AND(P121&gt;0),C247,D247)</f>
        <v>DIVIDA</v>
      </c>
      <c r="R121" s="24">
        <v>0</v>
      </c>
      <c r="S121" s="24" t="str">
        <f t="shared" ref="S121:S150" si="47">IF(AND(R121&gt;0),C247,D247)</f>
        <v>DIVIDA</v>
      </c>
      <c r="T121" s="24">
        <f>Salas!L122</f>
        <v>0</v>
      </c>
      <c r="U121" s="24" t="str">
        <f t="shared" ref="U121:U150" si="48">IF(AND(T121&gt;0),C247,D247)</f>
        <v>DIVIDA</v>
      </c>
      <c r="V121" s="24">
        <v>0</v>
      </c>
      <c r="W121" s="24">
        <v>0</v>
      </c>
      <c r="X121" s="24">
        <v>0</v>
      </c>
      <c r="Y121" s="165">
        <f t="shared" si="32"/>
        <v>48000</v>
      </c>
      <c r="Z121" s="164">
        <f t="shared" si="33"/>
        <v>20000</v>
      </c>
      <c r="AA121" s="165">
        <f t="shared" si="34"/>
        <v>-28000</v>
      </c>
    </row>
    <row r="122" spans="1:27" ht="15.75" x14ac:dyDescent="0.25">
      <c r="A122" s="166">
        <v>12</v>
      </c>
      <c r="B122" s="167" t="s">
        <v>518</v>
      </c>
      <c r="C122" s="24">
        <v>2500</v>
      </c>
      <c r="D122" s="24">
        <v>0</v>
      </c>
      <c r="E122" s="24" t="str">
        <f t="shared" si="35"/>
        <v>DIVIDA</v>
      </c>
      <c r="F122" s="24">
        <v>0</v>
      </c>
      <c r="G122" s="24" t="str">
        <f t="shared" si="36"/>
        <v>DIVIDA</v>
      </c>
      <c r="H122" s="24">
        <v>2500</v>
      </c>
      <c r="I122" s="24" t="str">
        <f t="shared" si="37"/>
        <v>PAGO</v>
      </c>
      <c r="J122" s="24">
        <v>2500</v>
      </c>
      <c r="K122" s="24" t="str">
        <f t="shared" si="38"/>
        <v>PAGO</v>
      </c>
      <c r="L122" s="24">
        <v>2500</v>
      </c>
      <c r="M122" s="24" t="str">
        <f t="shared" si="44"/>
        <v>PAGO</v>
      </c>
      <c r="N122" s="24">
        <v>2500</v>
      </c>
      <c r="O122" s="24" t="str">
        <f t="shared" si="45"/>
        <v>PAGO</v>
      </c>
      <c r="P122" s="24">
        <v>2500</v>
      </c>
      <c r="Q122" s="24" t="str">
        <f t="shared" si="46"/>
        <v>PAGO</v>
      </c>
      <c r="R122" s="24">
        <v>2500</v>
      </c>
      <c r="S122" s="24" t="str">
        <f t="shared" si="47"/>
        <v>PAGO</v>
      </c>
      <c r="T122" s="24">
        <f>Salas!L123</f>
        <v>0</v>
      </c>
      <c r="U122" s="24" t="str">
        <f t="shared" si="48"/>
        <v>DIVIDA</v>
      </c>
      <c r="V122" s="24">
        <v>0</v>
      </c>
      <c r="W122" s="24">
        <v>0</v>
      </c>
      <c r="X122" s="24">
        <v>0</v>
      </c>
      <c r="Y122" s="165">
        <f t="shared" si="32"/>
        <v>30000</v>
      </c>
      <c r="Z122" s="164">
        <f t="shared" si="33"/>
        <v>15000</v>
      </c>
      <c r="AA122" s="165">
        <f t="shared" si="34"/>
        <v>-15000</v>
      </c>
    </row>
    <row r="123" spans="1:27" ht="15.75" x14ac:dyDescent="0.25">
      <c r="A123" s="166">
        <v>13</v>
      </c>
      <c r="B123" s="17" t="s">
        <v>174</v>
      </c>
      <c r="C123" s="24">
        <v>3000</v>
      </c>
      <c r="D123" s="24">
        <v>3000</v>
      </c>
      <c r="E123" s="24" t="str">
        <f t="shared" si="35"/>
        <v>PAGO</v>
      </c>
      <c r="F123" s="24">
        <v>3000</v>
      </c>
      <c r="G123" s="24" t="str">
        <f t="shared" si="36"/>
        <v>PAGO</v>
      </c>
      <c r="H123" s="24">
        <v>3000</v>
      </c>
      <c r="I123" s="24" t="str">
        <f t="shared" si="37"/>
        <v>PAGO</v>
      </c>
      <c r="J123" s="24">
        <v>3000</v>
      </c>
      <c r="K123" s="24" t="str">
        <f t="shared" si="38"/>
        <v>PAGO</v>
      </c>
      <c r="L123" s="24">
        <v>3000</v>
      </c>
      <c r="M123" s="24" t="str">
        <f t="shared" si="44"/>
        <v>PAGO</v>
      </c>
      <c r="N123" s="24">
        <v>3000</v>
      </c>
      <c r="O123" s="24" t="str">
        <f t="shared" si="45"/>
        <v>PAGO</v>
      </c>
      <c r="P123" s="24">
        <v>3000</v>
      </c>
      <c r="Q123" s="24" t="str">
        <f t="shared" si="46"/>
        <v>PAGO</v>
      </c>
      <c r="R123" s="24">
        <v>3000</v>
      </c>
      <c r="S123" s="24" t="str">
        <f t="shared" si="47"/>
        <v>PAGO</v>
      </c>
      <c r="T123" s="24">
        <f>Salas!L124</f>
        <v>0</v>
      </c>
      <c r="U123" s="24" t="str">
        <f t="shared" si="48"/>
        <v>DIVIDA</v>
      </c>
      <c r="V123" s="24">
        <v>0</v>
      </c>
      <c r="W123" s="24">
        <v>0</v>
      </c>
      <c r="X123" s="24">
        <v>0</v>
      </c>
      <c r="Y123" s="165">
        <f t="shared" si="32"/>
        <v>36000</v>
      </c>
      <c r="Z123" s="164">
        <f t="shared" si="33"/>
        <v>24000</v>
      </c>
      <c r="AA123" s="165">
        <f t="shared" si="34"/>
        <v>-12000</v>
      </c>
    </row>
    <row r="124" spans="1:27" ht="15.75" x14ac:dyDescent="0.25">
      <c r="A124" s="166">
        <v>14</v>
      </c>
      <c r="B124" s="167" t="s">
        <v>215</v>
      </c>
      <c r="C124" s="24">
        <v>2500</v>
      </c>
      <c r="D124" s="24">
        <v>2500</v>
      </c>
      <c r="E124" s="24" t="str">
        <f t="shared" si="35"/>
        <v>PAGO</v>
      </c>
      <c r="F124" s="24">
        <v>2500</v>
      </c>
      <c r="G124" s="24" t="str">
        <f t="shared" si="36"/>
        <v>PAGO</v>
      </c>
      <c r="H124" s="24">
        <v>2500</v>
      </c>
      <c r="I124" s="24" t="str">
        <f t="shared" si="37"/>
        <v>PAGO</v>
      </c>
      <c r="J124" s="24">
        <v>2500</v>
      </c>
      <c r="K124" s="24" t="str">
        <f t="shared" si="38"/>
        <v>PAGO</v>
      </c>
      <c r="L124" s="24">
        <v>2500</v>
      </c>
      <c r="M124" s="24" t="str">
        <f t="shared" si="44"/>
        <v>PAGO</v>
      </c>
      <c r="N124" s="24">
        <v>2500</v>
      </c>
      <c r="O124" s="24" t="str">
        <f t="shared" si="45"/>
        <v>PAGO</v>
      </c>
      <c r="P124" s="24">
        <v>2500</v>
      </c>
      <c r="Q124" s="24" t="str">
        <f t="shared" si="46"/>
        <v>PAGO</v>
      </c>
      <c r="R124" s="24">
        <v>2500</v>
      </c>
      <c r="S124" s="24" t="str">
        <f t="shared" si="47"/>
        <v>PAGO</v>
      </c>
      <c r="T124" s="24">
        <f>Salas!L125</f>
        <v>0</v>
      </c>
      <c r="U124" s="24" t="str">
        <f t="shared" si="48"/>
        <v>DIVIDA</v>
      </c>
      <c r="V124" s="24">
        <v>0</v>
      </c>
      <c r="W124" s="24">
        <v>0</v>
      </c>
      <c r="X124" s="24">
        <v>0</v>
      </c>
      <c r="Y124" s="165">
        <f t="shared" si="32"/>
        <v>30000</v>
      </c>
      <c r="Z124" s="164">
        <f t="shared" si="33"/>
        <v>20000</v>
      </c>
      <c r="AA124" s="165">
        <f t="shared" si="34"/>
        <v>-10000</v>
      </c>
    </row>
    <row r="125" spans="1:27" ht="15.75" x14ac:dyDescent="0.25">
      <c r="A125" s="170">
        <v>15</v>
      </c>
      <c r="B125" s="76" t="s">
        <v>243</v>
      </c>
      <c r="C125" s="24">
        <v>2500</v>
      </c>
      <c r="D125" s="24">
        <v>2500</v>
      </c>
      <c r="E125" s="24" t="str">
        <f t="shared" si="35"/>
        <v>PAGO</v>
      </c>
      <c r="F125" s="24">
        <v>2500</v>
      </c>
      <c r="G125" s="24" t="str">
        <f t="shared" si="36"/>
        <v>PAGO</v>
      </c>
      <c r="H125" s="24">
        <v>2500</v>
      </c>
      <c r="I125" s="24" t="str">
        <f t="shared" si="37"/>
        <v>PAGO</v>
      </c>
      <c r="J125" s="24">
        <v>2500</v>
      </c>
      <c r="K125" s="24" t="str">
        <f t="shared" si="38"/>
        <v>PAGO</v>
      </c>
      <c r="L125" s="24">
        <v>2500</v>
      </c>
      <c r="M125" s="24" t="str">
        <f t="shared" si="44"/>
        <v>PAGO</v>
      </c>
      <c r="N125" s="61">
        <v>2500</v>
      </c>
      <c r="O125" s="24" t="str">
        <f t="shared" si="45"/>
        <v>PAGO</v>
      </c>
      <c r="P125" s="61">
        <v>2500</v>
      </c>
      <c r="Q125" s="24" t="str">
        <f t="shared" si="46"/>
        <v>PAGO</v>
      </c>
      <c r="R125" s="61">
        <v>0</v>
      </c>
      <c r="S125" s="24" t="str">
        <f t="shared" si="47"/>
        <v>DIVIDA</v>
      </c>
      <c r="T125" s="24">
        <f>Salas!L126</f>
        <v>0</v>
      </c>
      <c r="U125" s="24" t="str">
        <f t="shared" si="48"/>
        <v>DIVIDA</v>
      </c>
      <c r="V125" s="61">
        <v>0</v>
      </c>
      <c r="W125" s="61">
        <v>0</v>
      </c>
      <c r="X125" s="61">
        <v>0</v>
      </c>
      <c r="Y125" s="168">
        <f t="shared" si="32"/>
        <v>30000</v>
      </c>
      <c r="Z125" s="169">
        <f t="shared" si="33"/>
        <v>17500</v>
      </c>
      <c r="AA125" s="168">
        <f t="shared" si="34"/>
        <v>-12500</v>
      </c>
    </row>
    <row r="126" spans="1:27" ht="15.75" x14ac:dyDescent="0.25">
      <c r="A126" s="166">
        <v>16</v>
      </c>
      <c r="B126" s="167" t="s">
        <v>247</v>
      </c>
      <c r="C126" s="24">
        <v>2500</v>
      </c>
      <c r="D126" s="24">
        <v>2500</v>
      </c>
      <c r="E126" s="24" t="str">
        <f t="shared" si="35"/>
        <v>PAGO</v>
      </c>
      <c r="F126" s="24">
        <v>2500</v>
      </c>
      <c r="G126" s="24" t="str">
        <f t="shared" si="36"/>
        <v>PAGO</v>
      </c>
      <c r="H126" s="24">
        <v>2500</v>
      </c>
      <c r="I126" s="24" t="str">
        <f t="shared" si="37"/>
        <v>PAGO</v>
      </c>
      <c r="J126" s="24">
        <v>2500</v>
      </c>
      <c r="K126" s="24" t="str">
        <f t="shared" si="38"/>
        <v>PAGO</v>
      </c>
      <c r="L126" s="24">
        <v>2500</v>
      </c>
      <c r="M126" s="24" t="str">
        <f t="shared" si="44"/>
        <v>PAGO</v>
      </c>
      <c r="N126" s="24">
        <v>2500</v>
      </c>
      <c r="O126" s="24" t="str">
        <f t="shared" si="45"/>
        <v>PAGO</v>
      </c>
      <c r="P126" s="24">
        <v>2500</v>
      </c>
      <c r="Q126" s="24" t="str">
        <f t="shared" si="46"/>
        <v>PAGO</v>
      </c>
      <c r="R126" s="24">
        <v>2500</v>
      </c>
      <c r="S126" s="24" t="str">
        <f t="shared" si="47"/>
        <v>PAGO</v>
      </c>
      <c r="T126" s="24">
        <f>Salas!L127</f>
        <v>0</v>
      </c>
      <c r="U126" s="24" t="str">
        <f t="shared" si="48"/>
        <v>DIVIDA</v>
      </c>
      <c r="V126" s="24">
        <v>0</v>
      </c>
      <c r="W126" s="24">
        <v>0</v>
      </c>
      <c r="X126" s="24">
        <v>0</v>
      </c>
      <c r="Y126" s="165">
        <f t="shared" si="32"/>
        <v>30000</v>
      </c>
      <c r="Z126" s="164">
        <f t="shared" si="33"/>
        <v>20000</v>
      </c>
      <c r="AA126" s="165">
        <f t="shared" si="34"/>
        <v>-10000</v>
      </c>
    </row>
    <row r="127" spans="1:27" ht="15.75" x14ac:dyDescent="0.25">
      <c r="A127" s="100">
        <v>17</v>
      </c>
      <c r="B127" s="76" t="s">
        <v>256</v>
      </c>
      <c r="C127" s="61">
        <v>4000</v>
      </c>
      <c r="D127" s="61">
        <v>4000</v>
      </c>
      <c r="E127" s="24" t="str">
        <f t="shared" si="35"/>
        <v>PAGO</v>
      </c>
      <c r="F127" s="61">
        <v>4000</v>
      </c>
      <c r="G127" s="24" t="str">
        <f t="shared" si="36"/>
        <v>PAGO</v>
      </c>
      <c r="H127" s="61">
        <v>4000</v>
      </c>
      <c r="I127" s="24" t="str">
        <f t="shared" si="37"/>
        <v>PAGO</v>
      </c>
      <c r="J127" s="61">
        <v>4000</v>
      </c>
      <c r="K127" s="24" t="str">
        <f t="shared" si="38"/>
        <v>PAGO</v>
      </c>
      <c r="L127" s="61">
        <v>4000</v>
      </c>
      <c r="M127" s="24" t="str">
        <f t="shared" si="44"/>
        <v>PAGO</v>
      </c>
      <c r="N127" s="24">
        <v>4000</v>
      </c>
      <c r="O127" s="24" t="str">
        <f t="shared" si="45"/>
        <v>PAGO</v>
      </c>
      <c r="P127" s="24">
        <v>4000</v>
      </c>
      <c r="Q127" s="24" t="str">
        <f t="shared" si="46"/>
        <v>PAGO</v>
      </c>
      <c r="R127" s="24">
        <v>4000</v>
      </c>
      <c r="S127" s="24" t="str">
        <f t="shared" si="47"/>
        <v>PAGO</v>
      </c>
      <c r="T127" s="24">
        <f>Salas!L128</f>
        <v>0</v>
      </c>
      <c r="U127" s="24" t="str">
        <f t="shared" si="48"/>
        <v>DIVIDA</v>
      </c>
      <c r="V127" s="24">
        <v>0</v>
      </c>
      <c r="W127" s="24">
        <v>0</v>
      </c>
      <c r="X127" s="24">
        <v>0</v>
      </c>
      <c r="Y127" s="165">
        <f t="shared" si="32"/>
        <v>48000</v>
      </c>
      <c r="Z127" s="164">
        <f t="shared" si="33"/>
        <v>32000</v>
      </c>
      <c r="AA127" s="165">
        <f t="shared" si="34"/>
        <v>-16000</v>
      </c>
    </row>
    <row r="128" spans="1:27" ht="15.75" x14ac:dyDescent="0.25">
      <c r="A128" s="166">
        <v>18</v>
      </c>
      <c r="B128" s="167" t="s">
        <v>224</v>
      </c>
      <c r="C128" s="24">
        <v>4000</v>
      </c>
      <c r="D128" s="24">
        <v>4000</v>
      </c>
      <c r="E128" s="24" t="str">
        <f t="shared" si="35"/>
        <v>PAGO</v>
      </c>
      <c r="F128" s="24">
        <v>4000</v>
      </c>
      <c r="G128" s="24" t="str">
        <f t="shared" si="36"/>
        <v>PAGO</v>
      </c>
      <c r="H128" s="24">
        <v>4000</v>
      </c>
      <c r="I128" s="24" t="str">
        <f t="shared" si="37"/>
        <v>PAGO</v>
      </c>
      <c r="J128" s="24">
        <v>4000</v>
      </c>
      <c r="K128" s="24" t="str">
        <f t="shared" si="38"/>
        <v>PAGO</v>
      </c>
      <c r="L128" s="24">
        <v>4000</v>
      </c>
      <c r="M128" s="24" t="str">
        <f t="shared" si="44"/>
        <v>PAGO</v>
      </c>
      <c r="N128" s="24">
        <v>4000</v>
      </c>
      <c r="O128" s="24" t="str">
        <f t="shared" si="45"/>
        <v>PAGO</v>
      </c>
      <c r="P128" s="24">
        <v>4000</v>
      </c>
      <c r="Q128" s="24" t="str">
        <f t="shared" si="46"/>
        <v>PAGO</v>
      </c>
      <c r="R128" s="24">
        <v>0</v>
      </c>
      <c r="S128" s="24" t="str">
        <f t="shared" si="47"/>
        <v>DIVIDA</v>
      </c>
      <c r="T128" s="24">
        <f>Salas!L129</f>
        <v>0</v>
      </c>
      <c r="U128" s="24" t="str">
        <f t="shared" si="48"/>
        <v>DIVIDA</v>
      </c>
      <c r="V128" s="24">
        <v>0</v>
      </c>
      <c r="W128" s="24">
        <v>0</v>
      </c>
      <c r="X128" s="24">
        <v>0</v>
      </c>
      <c r="Y128" s="165">
        <f t="shared" si="32"/>
        <v>48000</v>
      </c>
      <c r="Z128" s="164">
        <f t="shared" si="33"/>
        <v>28000</v>
      </c>
      <c r="AA128" s="165">
        <f t="shared" si="34"/>
        <v>-20000</v>
      </c>
    </row>
    <row r="129" spans="1:27" ht="15.75" x14ac:dyDescent="0.25">
      <c r="A129" s="166">
        <v>19</v>
      </c>
      <c r="B129" s="167" t="s">
        <v>283</v>
      </c>
      <c r="C129" s="24">
        <v>4000</v>
      </c>
      <c r="D129" s="24">
        <v>4000</v>
      </c>
      <c r="E129" s="24" t="str">
        <f t="shared" si="35"/>
        <v>PAGO</v>
      </c>
      <c r="F129" s="24">
        <v>4000</v>
      </c>
      <c r="G129" s="24" t="str">
        <f t="shared" si="36"/>
        <v>PAGO</v>
      </c>
      <c r="H129" s="24">
        <v>4000</v>
      </c>
      <c r="I129" s="24" t="str">
        <f t="shared" si="37"/>
        <v>PAGO</v>
      </c>
      <c r="J129" s="24">
        <v>4000</v>
      </c>
      <c r="K129" s="24" t="str">
        <f t="shared" si="38"/>
        <v>PAGO</v>
      </c>
      <c r="L129" s="24">
        <v>4000</v>
      </c>
      <c r="M129" s="24" t="str">
        <f t="shared" si="44"/>
        <v>PAGO</v>
      </c>
      <c r="N129" s="24">
        <v>4000</v>
      </c>
      <c r="O129" s="24" t="str">
        <f t="shared" si="45"/>
        <v>PAGO</v>
      </c>
      <c r="P129" s="24">
        <v>0</v>
      </c>
      <c r="Q129" s="24" t="str">
        <f t="shared" si="46"/>
        <v>DIVIDA</v>
      </c>
      <c r="R129" s="24">
        <v>0</v>
      </c>
      <c r="S129" s="24" t="str">
        <f t="shared" si="47"/>
        <v>DIVIDA</v>
      </c>
      <c r="T129" s="24">
        <f>Salas!L130</f>
        <v>0</v>
      </c>
      <c r="U129" s="24" t="str">
        <f t="shared" si="48"/>
        <v>DIVIDA</v>
      </c>
      <c r="V129" s="24">
        <v>0</v>
      </c>
      <c r="W129" s="24">
        <v>0</v>
      </c>
      <c r="X129" s="24">
        <v>0</v>
      </c>
      <c r="Y129" s="165">
        <f t="shared" si="32"/>
        <v>48000</v>
      </c>
      <c r="Z129" s="164">
        <f t="shared" si="33"/>
        <v>24000</v>
      </c>
      <c r="AA129" s="165">
        <f t="shared" si="34"/>
        <v>-24000</v>
      </c>
    </row>
    <row r="130" spans="1:27" s="64" customFormat="1" ht="15.75" x14ac:dyDescent="0.25">
      <c r="A130" s="166">
        <v>20</v>
      </c>
      <c r="B130" s="167" t="s">
        <v>177</v>
      </c>
      <c r="C130" s="24">
        <v>2500</v>
      </c>
      <c r="D130" s="24">
        <v>0</v>
      </c>
      <c r="E130" s="24" t="str">
        <f t="shared" si="35"/>
        <v>DIVIDA</v>
      </c>
      <c r="F130" s="24">
        <v>2500</v>
      </c>
      <c r="G130" s="24" t="str">
        <f t="shared" si="36"/>
        <v>PAGO</v>
      </c>
      <c r="H130" s="24">
        <v>2500</v>
      </c>
      <c r="I130" s="24" t="str">
        <f t="shared" si="37"/>
        <v>PAGO</v>
      </c>
      <c r="J130" s="24">
        <v>2500</v>
      </c>
      <c r="K130" s="24" t="str">
        <f t="shared" si="38"/>
        <v>PAGO</v>
      </c>
      <c r="L130" s="24">
        <v>2500</v>
      </c>
      <c r="M130" s="24" t="str">
        <f t="shared" si="44"/>
        <v>PAGO</v>
      </c>
      <c r="N130" s="24">
        <v>0</v>
      </c>
      <c r="O130" s="24" t="str">
        <f t="shared" si="45"/>
        <v>DIVIDA</v>
      </c>
      <c r="P130" s="24">
        <v>0</v>
      </c>
      <c r="Q130" s="24" t="str">
        <f t="shared" si="46"/>
        <v>DIVIDA</v>
      </c>
      <c r="R130" s="24">
        <v>0</v>
      </c>
      <c r="S130" s="24" t="str">
        <f t="shared" si="47"/>
        <v>DIVIDA</v>
      </c>
      <c r="T130" s="24">
        <f>Salas!L131</f>
        <v>0</v>
      </c>
      <c r="U130" s="24" t="str">
        <f t="shared" si="48"/>
        <v>DIVIDA</v>
      </c>
      <c r="V130" s="24">
        <v>0</v>
      </c>
      <c r="W130" s="24">
        <v>0</v>
      </c>
      <c r="X130" s="24">
        <v>0</v>
      </c>
      <c r="Y130" s="165">
        <f t="shared" si="32"/>
        <v>30000</v>
      </c>
      <c r="Z130" s="164">
        <f t="shared" si="33"/>
        <v>10000</v>
      </c>
      <c r="AA130" s="165">
        <f t="shared" si="34"/>
        <v>-20000</v>
      </c>
    </row>
    <row r="131" spans="1:27" ht="15.75" x14ac:dyDescent="0.25">
      <c r="A131" s="166">
        <v>21</v>
      </c>
      <c r="B131" s="167" t="s">
        <v>235</v>
      </c>
      <c r="C131" s="24">
        <v>4000</v>
      </c>
      <c r="D131" s="24">
        <v>4000</v>
      </c>
      <c r="E131" s="24" t="str">
        <f t="shared" si="35"/>
        <v>PAGO</v>
      </c>
      <c r="F131" s="24">
        <v>4000</v>
      </c>
      <c r="G131" s="24" t="str">
        <f t="shared" si="36"/>
        <v>PAGO</v>
      </c>
      <c r="H131" s="24">
        <v>4000</v>
      </c>
      <c r="I131" s="24" t="str">
        <f t="shared" si="37"/>
        <v>PAGO</v>
      </c>
      <c r="J131" s="24">
        <v>4000</v>
      </c>
      <c r="K131" s="24" t="str">
        <f t="shared" si="38"/>
        <v>PAGO</v>
      </c>
      <c r="L131" s="24">
        <v>4000</v>
      </c>
      <c r="M131" s="24" t="str">
        <f t="shared" si="44"/>
        <v>PAGO</v>
      </c>
      <c r="N131" s="24">
        <v>4000</v>
      </c>
      <c r="O131" s="24" t="str">
        <f t="shared" si="45"/>
        <v>PAGO</v>
      </c>
      <c r="P131" s="24">
        <v>4000</v>
      </c>
      <c r="Q131" s="24" t="str">
        <f t="shared" si="46"/>
        <v>PAGO</v>
      </c>
      <c r="R131" s="24">
        <v>4000</v>
      </c>
      <c r="S131" s="24" t="str">
        <f t="shared" si="47"/>
        <v>PAGO</v>
      </c>
      <c r="T131" s="24">
        <f>Salas!L132</f>
        <v>0</v>
      </c>
      <c r="U131" s="24" t="str">
        <f t="shared" si="48"/>
        <v>DIVIDA</v>
      </c>
      <c r="V131" s="24">
        <v>0</v>
      </c>
      <c r="W131" s="24">
        <v>0</v>
      </c>
      <c r="X131" s="24">
        <v>0</v>
      </c>
      <c r="Y131" s="165">
        <f t="shared" si="32"/>
        <v>48000</v>
      </c>
      <c r="Z131" s="164">
        <f t="shared" si="33"/>
        <v>32000</v>
      </c>
      <c r="AA131" s="165">
        <f t="shared" si="34"/>
        <v>-16000</v>
      </c>
    </row>
    <row r="132" spans="1:27" s="69" customFormat="1" ht="15.75" x14ac:dyDescent="0.25">
      <c r="A132" s="166">
        <v>22</v>
      </c>
      <c r="B132" s="167" t="s">
        <v>152</v>
      </c>
      <c r="C132" s="24">
        <v>3000</v>
      </c>
      <c r="D132" s="24">
        <v>3000</v>
      </c>
      <c r="E132" s="24" t="str">
        <f t="shared" si="35"/>
        <v>PAGO</v>
      </c>
      <c r="F132" s="24">
        <v>3000</v>
      </c>
      <c r="G132" s="24" t="str">
        <f t="shared" si="36"/>
        <v>PAGO</v>
      </c>
      <c r="H132" s="24">
        <v>3000</v>
      </c>
      <c r="I132" s="24" t="str">
        <f t="shared" si="37"/>
        <v>PAGO</v>
      </c>
      <c r="J132" s="24">
        <v>3000</v>
      </c>
      <c r="K132" s="24" t="str">
        <f t="shared" si="38"/>
        <v>PAGO</v>
      </c>
      <c r="L132" s="24">
        <v>0</v>
      </c>
      <c r="M132" s="24" t="str">
        <f t="shared" si="44"/>
        <v>DIVIDA</v>
      </c>
      <c r="N132" s="24">
        <v>0</v>
      </c>
      <c r="O132" s="24" t="str">
        <f t="shared" si="45"/>
        <v>DIVIDA</v>
      </c>
      <c r="P132" s="24">
        <v>0</v>
      </c>
      <c r="Q132" s="24" t="str">
        <f t="shared" si="46"/>
        <v>DIVIDA</v>
      </c>
      <c r="R132" s="24">
        <v>0</v>
      </c>
      <c r="S132" s="24" t="str">
        <f t="shared" si="47"/>
        <v>DIVIDA</v>
      </c>
      <c r="T132" s="24">
        <f>Salas!L133</f>
        <v>0</v>
      </c>
      <c r="U132" s="24" t="str">
        <f t="shared" si="48"/>
        <v>DIVIDA</v>
      </c>
      <c r="V132" s="24">
        <v>0</v>
      </c>
      <c r="W132" s="24">
        <v>0</v>
      </c>
      <c r="X132" s="24">
        <v>0</v>
      </c>
      <c r="Y132" s="165">
        <f t="shared" si="32"/>
        <v>36000</v>
      </c>
      <c r="Z132" s="164">
        <f t="shared" si="33"/>
        <v>12000</v>
      </c>
      <c r="AA132" s="165">
        <f t="shared" si="34"/>
        <v>-24000</v>
      </c>
    </row>
    <row r="133" spans="1:27" ht="15.75" x14ac:dyDescent="0.25">
      <c r="A133" s="166">
        <v>23</v>
      </c>
      <c r="B133" s="167" t="s">
        <v>239</v>
      </c>
      <c r="C133" s="24">
        <v>2500</v>
      </c>
      <c r="D133" s="24">
        <v>2500</v>
      </c>
      <c r="E133" s="24" t="str">
        <f t="shared" si="35"/>
        <v>PAGO</v>
      </c>
      <c r="F133" s="24">
        <v>2500</v>
      </c>
      <c r="G133" s="24" t="str">
        <f t="shared" si="36"/>
        <v>PAGO</v>
      </c>
      <c r="H133" s="24">
        <v>2500</v>
      </c>
      <c r="I133" s="24" t="str">
        <f t="shared" si="37"/>
        <v>PAGO</v>
      </c>
      <c r="J133" s="24">
        <v>2500</v>
      </c>
      <c r="K133" s="24" t="str">
        <f t="shared" si="38"/>
        <v>PAGO</v>
      </c>
      <c r="L133" s="24">
        <v>2500</v>
      </c>
      <c r="M133" s="24" t="str">
        <f t="shared" si="44"/>
        <v>PAGO</v>
      </c>
      <c r="N133" s="24">
        <v>2500</v>
      </c>
      <c r="O133" s="24" t="str">
        <f t="shared" si="45"/>
        <v>PAGO</v>
      </c>
      <c r="P133" s="24">
        <v>2500</v>
      </c>
      <c r="Q133" s="24" t="str">
        <f t="shared" si="46"/>
        <v>PAGO</v>
      </c>
      <c r="R133" s="24">
        <v>2500</v>
      </c>
      <c r="S133" s="24" t="str">
        <f t="shared" si="47"/>
        <v>PAGO</v>
      </c>
      <c r="T133" s="24">
        <f>Salas!L134</f>
        <v>0</v>
      </c>
      <c r="U133" s="24" t="str">
        <f t="shared" si="48"/>
        <v>DIVIDA</v>
      </c>
      <c r="V133" s="24">
        <v>0</v>
      </c>
      <c r="W133" s="24">
        <v>0</v>
      </c>
      <c r="X133" s="24">
        <v>0</v>
      </c>
      <c r="Y133" s="165">
        <f t="shared" si="32"/>
        <v>30000</v>
      </c>
      <c r="Z133" s="164">
        <f t="shared" si="33"/>
        <v>20000</v>
      </c>
      <c r="AA133" s="165">
        <f t="shared" si="34"/>
        <v>-10000</v>
      </c>
    </row>
    <row r="134" spans="1:27" s="64" customFormat="1" ht="15.75" x14ac:dyDescent="0.25">
      <c r="A134" s="166">
        <v>25</v>
      </c>
      <c r="B134" s="167" t="s">
        <v>181</v>
      </c>
      <c r="C134" s="24">
        <v>3000</v>
      </c>
      <c r="D134" s="24">
        <v>3000</v>
      </c>
      <c r="E134" s="24" t="str">
        <f t="shared" si="35"/>
        <v>PAGO</v>
      </c>
      <c r="F134" s="24">
        <v>3000</v>
      </c>
      <c r="G134" s="24" t="str">
        <f t="shared" si="36"/>
        <v>PAGO</v>
      </c>
      <c r="H134" s="24">
        <v>3000</v>
      </c>
      <c r="I134" s="24" t="str">
        <f t="shared" si="37"/>
        <v>PAGO</v>
      </c>
      <c r="J134" s="24">
        <v>3000</v>
      </c>
      <c r="K134" s="24" t="str">
        <f t="shared" si="38"/>
        <v>PAGO</v>
      </c>
      <c r="L134" s="24">
        <v>3000</v>
      </c>
      <c r="M134" s="24" t="str">
        <f t="shared" si="44"/>
        <v>PAGO</v>
      </c>
      <c r="N134" s="24">
        <v>3000</v>
      </c>
      <c r="O134" s="24" t="str">
        <f t="shared" si="45"/>
        <v>PAGO</v>
      </c>
      <c r="P134" s="24">
        <v>2000</v>
      </c>
      <c r="Q134" s="24" t="str">
        <f t="shared" si="46"/>
        <v>PAGO</v>
      </c>
      <c r="R134" s="24">
        <v>0</v>
      </c>
      <c r="S134" s="24" t="str">
        <f t="shared" si="47"/>
        <v>DIVIDA</v>
      </c>
      <c r="T134" s="24">
        <f>Salas!L135</f>
        <v>0</v>
      </c>
      <c r="U134" s="24" t="str">
        <f t="shared" si="48"/>
        <v>DIVIDA</v>
      </c>
      <c r="V134" s="24">
        <v>0</v>
      </c>
      <c r="W134" s="24">
        <v>0</v>
      </c>
      <c r="X134" s="24">
        <v>0</v>
      </c>
      <c r="Y134" s="165">
        <f t="shared" si="32"/>
        <v>36000</v>
      </c>
      <c r="Z134" s="164">
        <f t="shared" si="33"/>
        <v>20000</v>
      </c>
      <c r="AA134" s="165">
        <f t="shared" si="34"/>
        <v>-16000</v>
      </c>
    </row>
    <row r="135" spans="1:27" ht="15.75" x14ac:dyDescent="0.25">
      <c r="A135" s="166">
        <v>26</v>
      </c>
      <c r="B135" s="76" t="s">
        <v>259</v>
      </c>
      <c r="C135" s="61">
        <v>4000</v>
      </c>
      <c r="D135" s="61">
        <v>2500</v>
      </c>
      <c r="E135" s="24" t="str">
        <f t="shared" si="35"/>
        <v>PAGO</v>
      </c>
      <c r="F135" s="61">
        <v>2500</v>
      </c>
      <c r="G135" s="24" t="str">
        <f t="shared" si="36"/>
        <v>PAGO</v>
      </c>
      <c r="H135" s="61">
        <v>4000</v>
      </c>
      <c r="I135" s="24" t="str">
        <f t="shared" si="37"/>
        <v>PAGO</v>
      </c>
      <c r="J135" s="61">
        <v>4000</v>
      </c>
      <c r="K135" s="24" t="str">
        <f t="shared" si="38"/>
        <v>PAGO</v>
      </c>
      <c r="L135" s="61">
        <v>4000</v>
      </c>
      <c r="M135" s="24" t="str">
        <f t="shared" si="44"/>
        <v>PAGO</v>
      </c>
      <c r="N135" s="61">
        <v>4000</v>
      </c>
      <c r="O135" s="24" t="str">
        <f t="shared" si="45"/>
        <v>PAGO</v>
      </c>
      <c r="P135" s="61">
        <v>4000</v>
      </c>
      <c r="Q135" s="24" t="str">
        <f t="shared" si="46"/>
        <v>PAGO</v>
      </c>
      <c r="R135" s="61">
        <v>4000</v>
      </c>
      <c r="S135" s="24" t="str">
        <f t="shared" si="47"/>
        <v>PAGO</v>
      </c>
      <c r="T135" s="24">
        <f>Salas!L136</f>
        <v>0</v>
      </c>
      <c r="U135" s="24" t="str">
        <f t="shared" si="48"/>
        <v>DIVIDA</v>
      </c>
      <c r="V135" s="61">
        <v>0</v>
      </c>
      <c r="W135" s="61">
        <v>0</v>
      </c>
      <c r="X135" s="61">
        <v>0</v>
      </c>
      <c r="Y135" s="168">
        <f t="shared" si="32"/>
        <v>48000</v>
      </c>
      <c r="Z135" s="169">
        <f t="shared" si="33"/>
        <v>29000</v>
      </c>
      <c r="AA135" s="168">
        <f t="shared" si="34"/>
        <v>-19000</v>
      </c>
    </row>
    <row r="136" spans="1:27" ht="15.75" x14ac:dyDescent="0.25">
      <c r="A136" s="166">
        <v>27</v>
      </c>
      <c r="B136" s="167" t="s">
        <v>202</v>
      </c>
      <c r="C136" s="24">
        <v>2500</v>
      </c>
      <c r="D136" s="24">
        <v>1334</v>
      </c>
      <c r="E136" s="24" t="str">
        <f t="shared" si="35"/>
        <v>PAGO</v>
      </c>
      <c r="F136" s="24">
        <v>2500</v>
      </c>
      <c r="G136" s="24" t="str">
        <f t="shared" si="36"/>
        <v>PAGO</v>
      </c>
      <c r="H136" s="24">
        <v>2500</v>
      </c>
      <c r="I136" s="24" t="str">
        <f t="shared" si="37"/>
        <v>PAGO</v>
      </c>
      <c r="J136" s="24">
        <v>2500</v>
      </c>
      <c r="K136" s="24" t="str">
        <f t="shared" si="38"/>
        <v>PAGO</v>
      </c>
      <c r="L136" s="24">
        <v>2500</v>
      </c>
      <c r="M136" s="24" t="str">
        <f t="shared" si="44"/>
        <v>PAGO</v>
      </c>
      <c r="N136" s="24">
        <v>2500</v>
      </c>
      <c r="O136" s="24" t="str">
        <f t="shared" si="45"/>
        <v>PAGO</v>
      </c>
      <c r="P136" s="24">
        <v>2500</v>
      </c>
      <c r="Q136" s="24" t="str">
        <f t="shared" si="46"/>
        <v>PAGO</v>
      </c>
      <c r="R136" s="24">
        <v>2500</v>
      </c>
      <c r="S136" s="24" t="str">
        <f t="shared" si="47"/>
        <v>PAGO</v>
      </c>
      <c r="T136" s="24">
        <f>Salas!L137</f>
        <v>0</v>
      </c>
      <c r="U136" s="24" t="str">
        <f t="shared" si="48"/>
        <v>DIVIDA</v>
      </c>
      <c r="V136" s="24">
        <v>0</v>
      </c>
      <c r="W136" s="24">
        <v>0</v>
      </c>
      <c r="X136" s="24">
        <v>0</v>
      </c>
      <c r="Y136" s="165">
        <f t="shared" si="32"/>
        <v>30000</v>
      </c>
      <c r="Z136" s="164">
        <f t="shared" si="33"/>
        <v>18834</v>
      </c>
      <c r="AA136" s="165">
        <f t="shared" si="34"/>
        <v>-11166</v>
      </c>
    </row>
    <row r="137" spans="1:27" ht="15.75" x14ac:dyDescent="0.25">
      <c r="A137" s="166">
        <v>28</v>
      </c>
      <c r="B137" s="167" t="s">
        <v>266</v>
      </c>
      <c r="C137" s="24">
        <v>2000</v>
      </c>
      <c r="D137" s="24">
        <v>2000</v>
      </c>
      <c r="E137" s="24" t="str">
        <f t="shared" si="35"/>
        <v>PAGO</v>
      </c>
      <c r="F137" s="24">
        <v>2000</v>
      </c>
      <c r="G137" s="24" t="str">
        <f t="shared" si="36"/>
        <v>PAGO</v>
      </c>
      <c r="H137" s="24">
        <v>2000</v>
      </c>
      <c r="I137" s="24" t="str">
        <f t="shared" si="37"/>
        <v>PAGO</v>
      </c>
      <c r="J137" s="53" t="s">
        <v>560</v>
      </c>
      <c r="K137" s="24" t="str">
        <f t="shared" si="38"/>
        <v>PAGO</v>
      </c>
      <c r="L137" s="24">
        <v>0</v>
      </c>
      <c r="M137" s="24" t="str">
        <f t="shared" si="44"/>
        <v>DIVIDA</v>
      </c>
      <c r="N137" s="24">
        <v>2000</v>
      </c>
      <c r="O137" s="24" t="str">
        <f t="shared" si="45"/>
        <v>PAGO</v>
      </c>
      <c r="P137" s="24">
        <v>2000</v>
      </c>
      <c r="Q137" s="24" t="str">
        <f t="shared" si="46"/>
        <v>PAGO</v>
      </c>
      <c r="R137" s="24">
        <v>2000</v>
      </c>
      <c r="S137" s="24" t="str">
        <f t="shared" si="47"/>
        <v>PAGO</v>
      </c>
      <c r="T137" s="24">
        <f>Salas!L138</f>
        <v>0</v>
      </c>
      <c r="U137" s="24" t="str">
        <f t="shared" si="48"/>
        <v>DIVIDA</v>
      </c>
      <c r="V137" s="24">
        <v>0</v>
      </c>
      <c r="W137" s="24">
        <v>0</v>
      </c>
      <c r="X137" s="24">
        <v>0</v>
      </c>
      <c r="Y137" s="165">
        <f t="shared" si="32"/>
        <v>24000</v>
      </c>
      <c r="Z137" s="164">
        <f t="shared" si="33"/>
        <v>12000</v>
      </c>
      <c r="AA137" s="165">
        <f t="shared" si="34"/>
        <v>-12000</v>
      </c>
    </row>
    <row r="138" spans="1:27" s="64" customFormat="1" ht="15.75" x14ac:dyDescent="0.25">
      <c r="A138" s="166">
        <v>29</v>
      </c>
      <c r="B138" s="167" t="s">
        <v>190</v>
      </c>
      <c r="C138" s="24">
        <v>4000</v>
      </c>
      <c r="D138" s="24">
        <v>0</v>
      </c>
      <c r="E138" s="24" t="str">
        <f t="shared" si="35"/>
        <v>DIVIDA</v>
      </c>
      <c r="F138" s="24">
        <v>4000</v>
      </c>
      <c r="G138" s="24" t="str">
        <f t="shared" si="36"/>
        <v>PAGO</v>
      </c>
      <c r="H138" s="24">
        <v>4000</v>
      </c>
      <c r="I138" s="24" t="str">
        <f t="shared" si="37"/>
        <v>PAGO</v>
      </c>
      <c r="J138" s="24">
        <v>4000</v>
      </c>
      <c r="K138" s="24" t="str">
        <f t="shared" si="38"/>
        <v>PAGO</v>
      </c>
      <c r="L138" s="24">
        <v>4000</v>
      </c>
      <c r="M138" s="24" t="str">
        <f t="shared" si="44"/>
        <v>PAGO</v>
      </c>
      <c r="N138" s="24">
        <v>4000</v>
      </c>
      <c r="O138" s="24" t="str">
        <f t="shared" si="45"/>
        <v>PAGO</v>
      </c>
      <c r="P138" s="24">
        <v>4000</v>
      </c>
      <c r="Q138" s="24" t="str">
        <f t="shared" si="46"/>
        <v>PAGO</v>
      </c>
      <c r="R138" s="24">
        <v>4000</v>
      </c>
      <c r="S138" s="24" t="str">
        <f t="shared" si="47"/>
        <v>PAGO</v>
      </c>
      <c r="T138" s="24">
        <f>Salas!L139</f>
        <v>0</v>
      </c>
      <c r="U138" s="24" t="str">
        <f t="shared" si="48"/>
        <v>DIVIDA</v>
      </c>
      <c r="V138" s="24">
        <v>0</v>
      </c>
      <c r="W138" s="24">
        <v>0</v>
      </c>
      <c r="X138" s="24">
        <v>0</v>
      </c>
      <c r="Y138" s="165">
        <f t="shared" si="32"/>
        <v>48000</v>
      </c>
      <c r="Z138" s="164">
        <f t="shared" si="33"/>
        <v>28000</v>
      </c>
      <c r="AA138" s="165">
        <f t="shared" si="34"/>
        <v>-20000</v>
      </c>
    </row>
    <row r="139" spans="1:27" ht="15.75" x14ac:dyDescent="0.25">
      <c r="A139" s="166">
        <v>30</v>
      </c>
      <c r="B139" s="167" t="s">
        <v>231</v>
      </c>
      <c r="C139" s="24">
        <v>5000</v>
      </c>
      <c r="D139" s="24">
        <v>5000</v>
      </c>
      <c r="E139" s="24" t="str">
        <f t="shared" si="35"/>
        <v>PAGO</v>
      </c>
      <c r="F139" s="24">
        <v>5000</v>
      </c>
      <c r="G139" s="24" t="str">
        <f t="shared" si="36"/>
        <v>PAGO</v>
      </c>
      <c r="H139" s="24">
        <v>5000</v>
      </c>
      <c r="I139" s="24" t="str">
        <f t="shared" si="37"/>
        <v>PAGO</v>
      </c>
      <c r="J139" s="24">
        <v>5000</v>
      </c>
      <c r="K139" s="24" t="str">
        <f t="shared" si="38"/>
        <v>PAGO</v>
      </c>
      <c r="L139" s="24">
        <v>5000</v>
      </c>
      <c r="M139" s="24" t="str">
        <f t="shared" si="44"/>
        <v>PAGO</v>
      </c>
      <c r="N139" s="24">
        <v>5000</v>
      </c>
      <c r="O139" s="24" t="str">
        <f t="shared" si="45"/>
        <v>PAGO</v>
      </c>
      <c r="P139" s="24">
        <v>5000</v>
      </c>
      <c r="Q139" s="24" t="str">
        <f t="shared" si="46"/>
        <v>PAGO</v>
      </c>
      <c r="R139" s="24">
        <v>5000</v>
      </c>
      <c r="S139" s="24" t="str">
        <f t="shared" si="47"/>
        <v>PAGO</v>
      </c>
      <c r="T139" s="24">
        <f>Salas!L140</f>
        <v>0</v>
      </c>
      <c r="U139" s="24" t="str">
        <f t="shared" si="48"/>
        <v>DIVIDA</v>
      </c>
      <c r="V139" s="24">
        <v>0</v>
      </c>
      <c r="W139" s="24">
        <v>0</v>
      </c>
      <c r="X139" s="24">
        <v>0</v>
      </c>
      <c r="Y139" s="165">
        <f t="shared" si="32"/>
        <v>60000</v>
      </c>
      <c r="Z139" s="164">
        <f t="shared" si="33"/>
        <v>40000</v>
      </c>
      <c r="AA139" s="165">
        <f t="shared" si="34"/>
        <v>-20000</v>
      </c>
    </row>
    <row r="140" spans="1:27" ht="15.75" x14ac:dyDescent="0.25">
      <c r="A140" s="166">
        <v>31</v>
      </c>
      <c r="B140" s="167" t="s">
        <v>272</v>
      </c>
      <c r="C140" s="24">
        <v>4000</v>
      </c>
      <c r="D140" s="24">
        <v>0</v>
      </c>
      <c r="E140" s="24" t="str">
        <f t="shared" si="35"/>
        <v>DIVIDA</v>
      </c>
      <c r="F140" s="61">
        <v>4500</v>
      </c>
      <c r="G140" s="24" t="str">
        <f t="shared" si="36"/>
        <v>PAGO</v>
      </c>
      <c r="H140" s="24">
        <v>4000</v>
      </c>
      <c r="I140" s="24" t="str">
        <f t="shared" si="37"/>
        <v>PAGO</v>
      </c>
      <c r="J140" s="24">
        <v>4000</v>
      </c>
      <c r="K140" s="24" t="str">
        <f t="shared" si="38"/>
        <v>PAGO</v>
      </c>
      <c r="L140" s="24">
        <v>4000</v>
      </c>
      <c r="M140" s="24" t="str">
        <f t="shared" si="44"/>
        <v>PAGO</v>
      </c>
      <c r="N140" s="24">
        <v>4000</v>
      </c>
      <c r="O140" s="24" t="str">
        <f t="shared" si="45"/>
        <v>PAGO</v>
      </c>
      <c r="P140" s="24">
        <v>0</v>
      </c>
      <c r="Q140" s="24" t="str">
        <f t="shared" si="46"/>
        <v>DIVIDA</v>
      </c>
      <c r="R140" s="24">
        <v>0</v>
      </c>
      <c r="S140" s="24" t="str">
        <f t="shared" si="47"/>
        <v>DIVIDA</v>
      </c>
      <c r="T140" s="24">
        <f>Salas!L141</f>
        <v>0</v>
      </c>
      <c r="U140" s="24" t="str">
        <f t="shared" si="48"/>
        <v>DIVIDA</v>
      </c>
      <c r="V140" s="24">
        <v>0</v>
      </c>
      <c r="W140" s="24">
        <v>0</v>
      </c>
      <c r="X140" s="24">
        <v>0</v>
      </c>
      <c r="Y140" s="165">
        <f t="shared" si="32"/>
        <v>48000</v>
      </c>
      <c r="Z140" s="164">
        <f t="shared" si="33"/>
        <v>20500</v>
      </c>
      <c r="AA140" s="165">
        <f t="shared" si="34"/>
        <v>-27500</v>
      </c>
    </row>
    <row r="141" spans="1:27" ht="15.75" x14ac:dyDescent="0.25">
      <c r="A141" s="166">
        <v>32</v>
      </c>
      <c r="B141" s="167" t="s">
        <v>208</v>
      </c>
      <c r="C141" s="24">
        <v>2500</v>
      </c>
      <c r="D141" s="24">
        <v>2500</v>
      </c>
      <c r="E141" s="24" t="str">
        <f t="shared" si="35"/>
        <v>PAGO</v>
      </c>
      <c r="F141" s="24">
        <v>2500</v>
      </c>
      <c r="G141" s="24" t="str">
        <f t="shared" si="36"/>
        <v>PAGO</v>
      </c>
      <c r="H141" s="24">
        <v>2500</v>
      </c>
      <c r="I141" s="24" t="str">
        <f t="shared" si="37"/>
        <v>PAGO</v>
      </c>
      <c r="J141" s="24">
        <v>2500</v>
      </c>
      <c r="K141" s="24" t="str">
        <f t="shared" si="38"/>
        <v>PAGO</v>
      </c>
      <c r="L141" s="24">
        <v>0</v>
      </c>
      <c r="M141" s="24" t="str">
        <f t="shared" si="44"/>
        <v>DIVIDA</v>
      </c>
      <c r="N141" s="24">
        <v>2500</v>
      </c>
      <c r="O141" s="24" t="str">
        <f t="shared" si="45"/>
        <v>PAGO</v>
      </c>
      <c r="P141" s="24">
        <v>0</v>
      </c>
      <c r="Q141" s="24" t="str">
        <f t="shared" si="46"/>
        <v>DIVIDA</v>
      </c>
      <c r="R141" s="24">
        <v>0</v>
      </c>
      <c r="S141" s="24" t="str">
        <f t="shared" si="47"/>
        <v>DIVIDA</v>
      </c>
      <c r="T141" s="24">
        <f>Salas!L142</f>
        <v>0</v>
      </c>
      <c r="U141" s="24" t="str">
        <f t="shared" si="48"/>
        <v>DIVIDA</v>
      </c>
      <c r="V141" s="24">
        <v>0</v>
      </c>
      <c r="W141" s="24">
        <v>0</v>
      </c>
      <c r="X141" s="24">
        <v>0</v>
      </c>
      <c r="Y141" s="165">
        <f t="shared" si="32"/>
        <v>30000</v>
      </c>
      <c r="Z141" s="164">
        <f t="shared" si="33"/>
        <v>12500</v>
      </c>
      <c r="AA141" s="165">
        <f t="shared" si="34"/>
        <v>-17500</v>
      </c>
    </row>
    <row r="142" spans="1:27" ht="15.75" x14ac:dyDescent="0.25">
      <c r="A142" s="166">
        <v>33</v>
      </c>
      <c r="B142" s="167" t="s">
        <v>253</v>
      </c>
      <c r="C142" s="24">
        <v>3000</v>
      </c>
      <c r="D142" s="24">
        <v>2500</v>
      </c>
      <c r="E142" s="24" t="str">
        <f t="shared" si="35"/>
        <v>PAGO</v>
      </c>
      <c r="F142" s="24">
        <v>2500</v>
      </c>
      <c r="G142" s="24" t="str">
        <f t="shared" si="36"/>
        <v>PAGO</v>
      </c>
      <c r="H142" s="24">
        <v>2500</v>
      </c>
      <c r="I142" s="24" t="str">
        <f t="shared" si="37"/>
        <v>PAGO</v>
      </c>
      <c r="J142" s="24">
        <v>2500</v>
      </c>
      <c r="K142" s="24" t="str">
        <f t="shared" si="38"/>
        <v>PAGO</v>
      </c>
      <c r="L142" s="24">
        <v>2500</v>
      </c>
      <c r="M142" s="24" t="str">
        <f t="shared" si="44"/>
        <v>PAGO</v>
      </c>
      <c r="N142" s="24">
        <v>2500</v>
      </c>
      <c r="O142" s="24" t="str">
        <f t="shared" si="45"/>
        <v>PAGO</v>
      </c>
      <c r="P142" s="24">
        <v>2500</v>
      </c>
      <c r="Q142" s="24" t="str">
        <f t="shared" si="46"/>
        <v>PAGO</v>
      </c>
      <c r="R142" s="24">
        <v>2500</v>
      </c>
      <c r="S142" s="24" t="str">
        <f t="shared" si="47"/>
        <v>PAGO</v>
      </c>
      <c r="T142" s="24">
        <f>Salas!L143</f>
        <v>0</v>
      </c>
      <c r="U142" s="24" t="str">
        <f t="shared" si="48"/>
        <v>DIVIDA</v>
      </c>
      <c r="V142" s="24">
        <v>0</v>
      </c>
      <c r="W142" s="24">
        <v>0</v>
      </c>
      <c r="X142" s="24">
        <v>0</v>
      </c>
      <c r="Y142" s="165">
        <f t="shared" si="32"/>
        <v>36000</v>
      </c>
      <c r="Z142" s="164">
        <f t="shared" si="33"/>
        <v>20000</v>
      </c>
      <c r="AA142" s="165">
        <f t="shared" si="34"/>
        <v>-16000</v>
      </c>
    </row>
    <row r="143" spans="1:27" ht="15.75" x14ac:dyDescent="0.25">
      <c r="A143" s="166">
        <v>34</v>
      </c>
      <c r="B143" s="167" t="s">
        <v>523</v>
      </c>
      <c r="C143" s="24">
        <v>2500</v>
      </c>
      <c r="D143" s="24">
        <v>0</v>
      </c>
      <c r="E143" s="24" t="str">
        <f t="shared" si="35"/>
        <v>DIVIDA</v>
      </c>
      <c r="F143" s="24">
        <v>0</v>
      </c>
      <c r="G143" s="24" t="str">
        <f t="shared" si="36"/>
        <v>DIVIDA</v>
      </c>
      <c r="H143" s="24">
        <v>2500</v>
      </c>
      <c r="I143" s="24" t="str">
        <f t="shared" si="37"/>
        <v>PAGO</v>
      </c>
      <c r="J143" s="24">
        <v>2500</v>
      </c>
      <c r="K143" s="24" t="str">
        <f t="shared" si="38"/>
        <v>PAGO</v>
      </c>
      <c r="L143" s="24">
        <v>1250</v>
      </c>
      <c r="M143" s="24" t="str">
        <f t="shared" si="44"/>
        <v>PAGO</v>
      </c>
      <c r="N143" s="24">
        <v>2500</v>
      </c>
      <c r="O143" s="24" t="str">
        <f t="shared" si="45"/>
        <v>PAGO</v>
      </c>
      <c r="P143" s="24">
        <v>2500</v>
      </c>
      <c r="Q143" s="24" t="str">
        <f t="shared" si="46"/>
        <v>PAGO</v>
      </c>
      <c r="R143" s="24">
        <v>0</v>
      </c>
      <c r="S143" s="24" t="str">
        <f t="shared" si="47"/>
        <v>DIVIDA</v>
      </c>
      <c r="T143" s="24">
        <f>Salas!L144</f>
        <v>0</v>
      </c>
      <c r="U143" s="24" t="str">
        <f t="shared" si="48"/>
        <v>DIVIDA</v>
      </c>
      <c r="V143" s="24">
        <v>0</v>
      </c>
      <c r="W143" s="24">
        <v>0</v>
      </c>
      <c r="X143" s="24">
        <v>0</v>
      </c>
      <c r="Y143" s="165">
        <f t="shared" si="32"/>
        <v>30000</v>
      </c>
      <c r="Z143" s="164">
        <f t="shared" si="33"/>
        <v>11250</v>
      </c>
      <c r="AA143" s="165">
        <f t="shared" si="34"/>
        <v>-18750</v>
      </c>
    </row>
    <row r="144" spans="1:27" ht="15.75" x14ac:dyDescent="0.25">
      <c r="A144" s="166">
        <v>35</v>
      </c>
      <c r="B144" s="167" t="s">
        <v>218</v>
      </c>
      <c r="C144" s="24">
        <v>4000</v>
      </c>
      <c r="D144" s="24">
        <v>4000</v>
      </c>
      <c r="E144" s="24" t="str">
        <f t="shared" si="35"/>
        <v>PAGO</v>
      </c>
      <c r="F144" s="24">
        <v>4000</v>
      </c>
      <c r="G144" s="24" t="str">
        <f t="shared" si="36"/>
        <v>PAGO</v>
      </c>
      <c r="H144" s="24">
        <v>4000</v>
      </c>
      <c r="I144" s="24" t="str">
        <f t="shared" si="37"/>
        <v>PAGO</v>
      </c>
      <c r="J144" s="24">
        <v>4000</v>
      </c>
      <c r="K144" s="24" t="str">
        <f t="shared" si="38"/>
        <v>PAGO</v>
      </c>
      <c r="L144" s="24">
        <v>4000</v>
      </c>
      <c r="M144" s="24" t="str">
        <f t="shared" si="44"/>
        <v>PAGO</v>
      </c>
      <c r="N144" s="24">
        <v>2000</v>
      </c>
      <c r="O144" s="24" t="str">
        <f t="shared" si="45"/>
        <v>PAGO</v>
      </c>
      <c r="P144" s="24">
        <v>4000</v>
      </c>
      <c r="Q144" s="24" t="str">
        <f t="shared" si="46"/>
        <v>PAGO</v>
      </c>
      <c r="R144" s="24">
        <v>0</v>
      </c>
      <c r="S144" s="24" t="str">
        <f t="shared" si="47"/>
        <v>DIVIDA</v>
      </c>
      <c r="T144" s="24">
        <f>Salas!L145</f>
        <v>0</v>
      </c>
      <c r="U144" s="24" t="str">
        <f t="shared" si="48"/>
        <v>DIVIDA</v>
      </c>
      <c r="V144" s="24">
        <v>0</v>
      </c>
      <c r="W144" s="24">
        <v>0</v>
      </c>
      <c r="X144" s="24">
        <v>0</v>
      </c>
      <c r="Y144" s="165">
        <f t="shared" si="32"/>
        <v>48000</v>
      </c>
      <c r="Z144" s="164">
        <f t="shared" si="33"/>
        <v>26000</v>
      </c>
      <c r="AA144" s="165">
        <f t="shared" si="34"/>
        <v>-22000</v>
      </c>
    </row>
    <row r="145" spans="1:27" ht="15.75" x14ac:dyDescent="0.25">
      <c r="A145" s="166">
        <v>36</v>
      </c>
      <c r="B145" s="167" t="s">
        <v>187</v>
      </c>
      <c r="C145" s="24">
        <v>4000</v>
      </c>
      <c r="D145" s="24">
        <v>0</v>
      </c>
      <c r="E145" s="24" t="str">
        <f t="shared" si="35"/>
        <v>DIVIDA</v>
      </c>
      <c r="F145" s="24">
        <v>0</v>
      </c>
      <c r="G145" s="24" t="str">
        <f t="shared" si="36"/>
        <v>DIVIDA</v>
      </c>
      <c r="H145" s="24">
        <v>4000</v>
      </c>
      <c r="I145" s="24" t="str">
        <f t="shared" si="37"/>
        <v>PAGO</v>
      </c>
      <c r="J145" s="24">
        <v>4000</v>
      </c>
      <c r="K145" s="24" t="str">
        <f t="shared" si="38"/>
        <v>PAGO</v>
      </c>
      <c r="L145" s="24">
        <v>4000</v>
      </c>
      <c r="M145" s="24" t="str">
        <f t="shared" si="44"/>
        <v>PAGO</v>
      </c>
      <c r="N145" s="24">
        <v>4000</v>
      </c>
      <c r="O145" s="24" t="str">
        <f t="shared" si="45"/>
        <v>PAGO</v>
      </c>
      <c r="P145" s="24">
        <v>4000</v>
      </c>
      <c r="Q145" s="24" t="str">
        <f t="shared" si="46"/>
        <v>PAGO</v>
      </c>
      <c r="R145" s="24">
        <v>4000</v>
      </c>
      <c r="S145" s="24" t="str">
        <f t="shared" si="47"/>
        <v>PAGO</v>
      </c>
      <c r="T145" s="24">
        <f>Salas!L146</f>
        <v>0</v>
      </c>
      <c r="U145" s="24" t="str">
        <f t="shared" si="48"/>
        <v>DIVIDA</v>
      </c>
      <c r="V145" s="24">
        <v>0</v>
      </c>
      <c r="W145" s="24">
        <v>0</v>
      </c>
      <c r="X145" s="24">
        <v>0</v>
      </c>
      <c r="Y145" s="165">
        <f t="shared" si="32"/>
        <v>48000</v>
      </c>
      <c r="Z145" s="164">
        <f t="shared" si="33"/>
        <v>24000</v>
      </c>
      <c r="AA145" s="165">
        <f t="shared" si="34"/>
        <v>-24000</v>
      </c>
    </row>
    <row r="146" spans="1:27" ht="15.75" x14ac:dyDescent="0.25">
      <c r="A146" s="166">
        <v>37</v>
      </c>
      <c r="B146" s="152" t="s">
        <v>598</v>
      </c>
      <c r="C146" s="53">
        <v>0</v>
      </c>
      <c r="D146" s="53">
        <v>0</v>
      </c>
      <c r="E146" s="24" t="str">
        <f t="shared" si="35"/>
        <v>DIVIDA</v>
      </c>
      <c r="F146" s="53">
        <v>0</v>
      </c>
      <c r="G146" s="24" t="str">
        <f t="shared" si="36"/>
        <v>DIVIDA</v>
      </c>
      <c r="H146" s="53">
        <v>0</v>
      </c>
      <c r="I146" s="24" t="str">
        <f t="shared" si="37"/>
        <v>DIVIDA</v>
      </c>
      <c r="J146" s="53">
        <v>0</v>
      </c>
      <c r="K146" s="24" t="str">
        <f t="shared" si="38"/>
        <v>DIVIDA</v>
      </c>
      <c r="L146" s="53">
        <v>0</v>
      </c>
      <c r="M146" s="24" t="str">
        <f t="shared" si="44"/>
        <v>DIVIDA</v>
      </c>
      <c r="N146" s="53">
        <v>0</v>
      </c>
      <c r="O146" s="24" t="str">
        <f t="shared" si="45"/>
        <v>DIVIDA</v>
      </c>
      <c r="P146" s="53">
        <v>0</v>
      </c>
      <c r="Q146" s="24" t="str">
        <f t="shared" si="46"/>
        <v>DIVIDA</v>
      </c>
      <c r="R146" s="53">
        <v>0</v>
      </c>
      <c r="S146" s="24" t="str">
        <f t="shared" si="47"/>
        <v>DIVIDA</v>
      </c>
      <c r="T146" s="24">
        <f>Salas!L147</f>
        <v>0</v>
      </c>
      <c r="U146" s="24" t="str">
        <f t="shared" si="48"/>
        <v>DIVIDA</v>
      </c>
      <c r="V146" s="24">
        <v>0</v>
      </c>
      <c r="W146" s="24">
        <v>0</v>
      </c>
      <c r="X146" s="24">
        <v>0</v>
      </c>
      <c r="Y146" s="165">
        <f t="shared" si="32"/>
        <v>0</v>
      </c>
      <c r="Z146" s="164">
        <f t="shared" si="33"/>
        <v>0</v>
      </c>
      <c r="AA146" s="165">
        <f t="shared" si="34"/>
        <v>0</v>
      </c>
    </row>
    <row r="147" spans="1:27" ht="15.75" x14ac:dyDescent="0.25">
      <c r="A147" s="166">
        <v>38</v>
      </c>
      <c r="B147" s="167" t="s">
        <v>280</v>
      </c>
      <c r="C147" s="24">
        <v>4000</v>
      </c>
      <c r="D147" s="24">
        <v>0</v>
      </c>
      <c r="E147" s="24" t="str">
        <f t="shared" si="35"/>
        <v>DIVIDA</v>
      </c>
      <c r="F147" s="24">
        <v>4000</v>
      </c>
      <c r="G147" s="24" t="str">
        <f t="shared" si="36"/>
        <v>PAGO</v>
      </c>
      <c r="H147" s="24">
        <v>4000</v>
      </c>
      <c r="I147" s="24" t="str">
        <f t="shared" si="37"/>
        <v>PAGO</v>
      </c>
      <c r="J147" s="24">
        <v>4000</v>
      </c>
      <c r="K147" s="24" t="str">
        <f t="shared" si="38"/>
        <v>PAGO</v>
      </c>
      <c r="L147" s="24">
        <v>4000</v>
      </c>
      <c r="M147" s="24" t="str">
        <f t="shared" si="44"/>
        <v>PAGO</v>
      </c>
      <c r="N147" s="24">
        <v>4000</v>
      </c>
      <c r="O147" s="24" t="str">
        <f t="shared" si="45"/>
        <v>PAGO</v>
      </c>
      <c r="P147" s="24">
        <v>4000</v>
      </c>
      <c r="Q147" s="24" t="str">
        <f t="shared" si="46"/>
        <v>PAGO</v>
      </c>
      <c r="R147" s="24">
        <v>0</v>
      </c>
      <c r="S147" s="24" t="str">
        <f t="shared" si="47"/>
        <v>DIVIDA</v>
      </c>
      <c r="T147" s="24">
        <f>Salas!L148</f>
        <v>0</v>
      </c>
      <c r="U147" s="24" t="str">
        <f t="shared" si="48"/>
        <v>DIVIDA</v>
      </c>
      <c r="V147" s="24">
        <v>0</v>
      </c>
      <c r="W147" s="24">
        <v>0</v>
      </c>
      <c r="X147" s="24">
        <v>0</v>
      </c>
      <c r="Y147" s="165">
        <f t="shared" si="32"/>
        <v>48000</v>
      </c>
      <c r="Z147" s="164">
        <f t="shared" si="33"/>
        <v>24000</v>
      </c>
      <c r="AA147" s="165">
        <f t="shared" si="34"/>
        <v>-24000</v>
      </c>
    </row>
    <row r="148" spans="1:27" ht="15.75" x14ac:dyDescent="0.25">
      <c r="A148" s="166">
        <v>39</v>
      </c>
      <c r="B148" s="167" t="s">
        <v>618</v>
      </c>
      <c r="C148" s="24">
        <v>2500</v>
      </c>
      <c r="D148" s="24">
        <v>0</v>
      </c>
      <c r="E148" s="24" t="str">
        <f t="shared" si="35"/>
        <v>DIVIDA</v>
      </c>
      <c r="F148" s="24">
        <v>0</v>
      </c>
      <c r="G148" s="24" t="str">
        <f t="shared" si="36"/>
        <v>DIVIDA</v>
      </c>
      <c r="H148" s="24">
        <v>0</v>
      </c>
      <c r="I148" s="24" t="str">
        <f t="shared" si="37"/>
        <v>DIVIDA</v>
      </c>
      <c r="J148" s="24">
        <v>0</v>
      </c>
      <c r="K148" s="24" t="str">
        <f t="shared" si="38"/>
        <v>DIVIDA</v>
      </c>
      <c r="L148" s="24">
        <v>0</v>
      </c>
      <c r="M148" s="24" t="str">
        <f t="shared" si="44"/>
        <v>DIVIDA</v>
      </c>
      <c r="N148" s="24">
        <v>0</v>
      </c>
      <c r="O148" s="24" t="str">
        <f t="shared" si="45"/>
        <v>DIVIDA</v>
      </c>
      <c r="P148" s="24">
        <v>2500</v>
      </c>
      <c r="Q148" s="24" t="str">
        <f t="shared" si="46"/>
        <v>PAGO</v>
      </c>
      <c r="R148" s="24">
        <v>2500</v>
      </c>
      <c r="S148" s="24" t="str">
        <f t="shared" si="47"/>
        <v>PAGO</v>
      </c>
      <c r="T148" s="24">
        <f>Salas!L149</f>
        <v>0</v>
      </c>
      <c r="U148" s="24" t="str">
        <f t="shared" si="48"/>
        <v>DIVIDA</v>
      </c>
      <c r="V148" s="24">
        <v>0</v>
      </c>
      <c r="W148" s="24">
        <v>0</v>
      </c>
      <c r="X148" s="24">
        <v>0</v>
      </c>
      <c r="Y148" s="165">
        <f t="shared" si="32"/>
        <v>30000</v>
      </c>
      <c r="Z148" s="164">
        <f t="shared" si="33"/>
        <v>5000</v>
      </c>
      <c r="AA148" s="165">
        <f t="shared" si="34"/>
        <v>-25000</v>
      </c>
    </row>
    <row r="149" spans="1:27" ht="15.75" x14ac:dyDescent="0.25">
      <c r="A149" s="166">
        <v>40</v>
      </c>
      <c r="B149" s="167" t="s">
        <v>609</v>
      </c>
      <c r="C149" s="24">
        <v>2500</v>
      </c>
      <c r="D149" s="24">
        <v>0</v>
      </c>
      <c r="E149" s="24" t="str">
        <f t="shared" si="35"/>
        <v>DIVIDA</v>
      </c>
      <c r="F149" s="24">
        <v>0</v>
      </c>
      <c r="G149" s="24" t="str">
        <f t="shared" si="36"/>
        <v>DIVIDA</v>
      </c>
      <c r="H149" s="24">
        <v>0</v>
      </c>
      <c r="I149" s="24" t="str">
        <f t="shared" si="37"/>
        <v>DIVIDA</v>
      </c>
      <c r="J149" s="24">
        <v>0</v>
      </c>
      <c r="K149" s="24" t="str">
        <f t="shared" si="38"/>
        <v>DIVIDA</v>
      </c>
      <c r="L149" s="24">
        <v>0</v>
      </c>
      <c r="M149" s="24" t="str">
        <f t="shared" si="44"/>
        <v>DIVIDA</v>
      </c>
      <c r="N149" s="24">
        <v>0</v>
      </c>
      <c r="O149" s="24" t="str">
        <f t="shared" si="45"/>
        <v>DIVIDA</v>
      </c>
      <c r="P149" s="24">
        <v>2500</v>
      </c>
      <c r="Q149" s="24" t="str">
        <f t="shared" si="46"/>
        <v>PAGO</v>
      </c>
      <c r="R149" s="24">
        <v>2500</v>
      </c>
      <c r="S149" s="24" t="str">
        <f t="shared" si="47"/>
        <v>PAGO</v>
      </c>
      <c r="T149" s="24">
        <f>Salas!L150</f>
        <v>2500</v>
      </c>
      <c r="U149" s="24" t="str">
        <f t="shared" si="48"/>
        <v>PAGO</v>
      </c>
      <c r="V149" s="24">
        <v>0</v>
      </c>
      <c r="W149" s="24">
        <v>0</v>
      </c>
      <c r="X149" s="24">
        <v>0</v>
      </c>
      <c r="Y149" s="165">
        <f t="shared" si="32"/>
        <v>30000</v>
      </c>
      <c r="Z149" s="164">
        <f t="shared" si="33"/>
        <v>7500</v>
      </c>
      <c r="AA149" s="165">
        <f t="shared" si="34"/>
        <v>-22500</v>
      </c>
    </row>
    <row r="150" spans="1:27" ht="15.75" x14ac:dyDescent="0.25">
      <c r="A150" s="166">
        <v>41</v>
      </c>
      <c r="B150" s="167" t="s">
        <v>676</v>
      </c>
      <c r="C150" s="24">
        <v>2500</v>
      </c>
      <c r="D150" s="24">
        <v>0</v>
      </c>
      <c r="E150" s="24" t="str">
        <f t="shared" si="35"/>
        <v>DIVIDA</v>
      </c>
      <c r="F150" s="24">
        <v>0</v>
      </c>
      <c r="G150" s="24" t="str">
        <f t="shared" si="36"/>
        <v>DIVIDA</v>
      </c>
      <c r="H150" s="24">
        <v>0</v>
      </c>
      <c r="I150" s="24" t="str">
        <f t="shared" si="37"/>
        <v>DIVIDA</v>
      </c>
      <c r="J150" s="24">
        <v>0</v>
      </c>
      <c r="K150" s="24" t="str">
        <f t="shared" si="38"/>
        <v>DIVIDA</v>
      </c>
      <c r="L150" s="24">
        <v>0</v>
      </c>
      <c r="M150" s="24" t="str">
        <f t="shared" si="44"/>
        <v>DIVIDA</v>
      </c>
      <c r="N150" s="24">
        <v>0</v>
      </c>
      <c r="O150" s="24" t="str">
        <f t="shared" si="45"/>
        <v>DIVIDA</v>
      </c>
      <c r="P150" s="24">
        <v>0</v>
      </c>
      <c r="Q150" s="24" t="str">
        <f t="shared" si="46"/>
        <v>DIVIDA</v>
      </c>
      <c r="R150" s="24">
        <v>2500</v>
      </c>
      <c r="S150" s="24" t="str">
        <f t="shared" si="47"/>
        <v>PAGO</v>
      </c>
      <c r="T150" s="24">
        <f>Salas!L151</f>
        <v>0</v>
      </c>
      <c r="U150" s="24" t="str">
        <f t="shared" si="48"/>
        <v>DIVIDA</v>
      </c>
      <c r="V150" s="24">
        <v>0</v>
      </c>
      <c r="W150" s="24">
        <v>0</v>
      </c>
      <c r="X150" s="24">
        <v>0</v>
      </c>
      <c r="Y150" s="165">
        <f t="shared" si="32"/>
        <v>30000</v>
      </c>
      <c r="Z150" s="164"/>
      <c r="AA150" s="165"/>
    </row>
    <row r="151" spans="1:27" ht="15.75" x14ac:dyDescent="0.25">
      <c r="A151" s="166">
        <v>42</v>
      </c>
      <c r="B151" s="16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165"/>
      <c r="Z151" s="164"/>
      <c r="AA151" s="165"/>
    </row>
    <row r="152" spans="1:27" x14ac:dyDescent="0.25">
      <c r="A152" s="173"/>
      <c r="B152" s="69"/>
      <c r="C152" s="174" t="s">
        <v>60</v>
      </c>
      <c r="D152" s="175">
        <f>SUM(D111:D151)</f>
        <v>83384</v>
      </c>
      <c r="E152" s="175"/>
      <c r="F152" s="175">
        <f>SUM(F111:F151)</f>
        <v>104500</v>
      </c>
      <c r="G152" s="175"/>
      <c r="H152" s="175">
        <f>SUM(H111:H151)</f>
        <v>115750</v>
      </c>
      <c r="I152" s="175"/>
      <c r="J152" s="175">
        <f>SUM(J111:J151)</f>
        <v>116500</v>
      </c>
      <c r="K152" s="175"/>
      <c r="L152" s="175">
        <f>SUM(L111:L151)</f>
        <v>101250</v>
      </c>
      <c r="M152" s="175"/>
      <c r="N152" s="175">
        <f>SUM(N111:N151)</f>
        <v>98500</v>
      </c>
      <c r="O152" s="175"/>
      <c r="P152" s="175">
        <f>SUM(P111:P151)</f>
        <v>90000</v>
      </c>
      <c r="Q152" s="175"/>
      <c r="R152" s="175">
        <f>SUM(R111:R151)</f>
        <v>59500</v>
      </c>
      <c r="S152" s="175"/>
      <c r="T152" s="175">
        <f>SUM(T111:T151)</f>
        <v>2500</v>
      </c>
      <c r="U152" s="175"/>
      <c r="V152" s="175">
        <f t="shared" ref="V152:AA152" si="49">SUM(V111:V151)</f>
        <v>0</v>
      </c>
      <c r="W152" s="175">
        <f t="shared" si="49"/>
        <v>0</v>
      </c>
      <c r="X152" s="175">
        <f t="shared" si="49"/>
        <v>0</v>
      </c>
      <c r="Y152" s="175">
        <f t="shared" si="49"/>
        <v>1560000</v>
      </c>
      <c r="Z152" s="176">
        <f t="shared" si="49"/>
        <v>769384</v>
      </c>
      <c r="AA152" s="176">
        <f t="shared" si="49"/>
        <v>-760616</v>
      </c>
    </row>
    <row r="153" spans="1:27" x14ac:dyDescent="0.25">
      <c r="A153" s="7"/>
    </row>
    <row r="154" spans="1:27" x14ac:dyDescent="0.25">
      <c r="A154" s="7"/>
    </row>
    <row r="155" spans="1:27" x14ac:dyDescent="0.25">
      <c r="A155" s="7"/>
    </row>
    <row r="156" spans="1:27" x14ac:dyDescent="0.25">
      <c r="A156" s="19" t="s">
        <v>38</v>
      </c>
      <c r="B156" s="38" t="s">
        <v>490</v>
      </c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spans="1:27" x14ac:dyDescent="0.25">
      <c r="A157" s="19" t="s">
        <v>39</v>
      </c>
      <c r="B157" s="39" t="s">
        <v>510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23.25" x14ac:dyDescent="0.35">
      <c r="A158" s="209" t="s">
        <v>55</v>
      </c>
      <c r="B158" s="209"/>
      <c r="C158" s="209"/>
      <c r="D158" s="208" t="s">
        <v>56</v>
      </c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5" t="s">
        <v>59</v>
      </c>
      <c r="Z158" s="205"/>
      <c r="AA158" s="205"/>
    </row>
    <row r="159" spans="1:27" ht="23.25" x14ac:dyDescent="0.35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spans="1:27" ht="15.75" x14ac:dyDescent="0.25">
      <c r="A160" s="15" t="s">
        <v>7</v>
      </c>
      <c r="B160" s="15" t="s">
        <v>0</v>
      </c>
      <c r="C160" s="15" t="s">
        <v>6</v>
      </c>
      <c r="D160" s="23">
        <v>42979</v>
      </c>
      <c r="E160" s="23">
        <v>42979</v>
      </c>
      <c r="F160" s="23">
        <v>43009</v>
      </c>
      <c r="G160" s="23">
        <v>43009</v>
      </c>
      <c r="H160" s="23">
        <v>43040</v>
      </c>
      <c r="I160" s="23">
        <v>43040</v>
      </c>
      <c r="J160" s="23">
        <v>43070</v>
      </c>
      <c r="K160" s="23">
        <v>43070</v>
      </c>
      <c r="L160" s="23">
        <v>43101</v>
      </c>
      <c r="M160" s="23">
        <v>43101</v>
      </c>
      <c r="N160" s="23">
        <v>43132</v>
      </c>
      <c r="O160" s="23">
        <v>43132</v>
      </c>
      <c r="P160" s="23">
        <v>43160</v>
      </c>
      <c r="Q160" s="23">
        <v>43160</v>
      </c>
      <c r="R160" s="23">
        <v>43191</v>
      </c>
      <c r="S160" s="23">
        <v>43191</v>
      </c>
      <c r="T160" s="23">
        <v>43221</v>
      </c>
      <c r="U160" s="23">
        <v>43221</v>
      </c>
      <c r="V160" s="23">
        <v>43252</v>
      </c>
      <c r="W160" s="23">
        <v>43282</v>
      </c>
      <c r="X160" s="23">
        <v>43313</v>
      </c>
      <c r="Y160" s="25" t="s">
        <v>57</v>
      </c>
      <c r="Z160" s="26" t="s">
        <v>56</v>
      </c>
      <c r="AA160" s="27" t="s">
        <v>58</v>
      </c>
    </row>
    <row r="161" spans="1:27" ht="15.75" x14ac:dyDescent="0.25">
      <c r="A161" s="166">
        <v>1</v>
      </c>
      <c r="B161" s="167" t="s">
        <v>121</v>
      </c>
      <c r="C161" s="24">
        <v>4000</v>
      </c>
      <c r="D161" s="24">
        <v>4000</v>
      </c>
      <c r="E161" s="24" t="str">
        <f>IF(AND(D161&gt;0),C237,D237)</f>
        <v>PAGO</v>
      </c>
      <c r="F161" s="24">
        <v>4000</v>
      </c>
      <c r="G161" s="24" t="str">
        <f>IF(AND(F161&gt;0),C237,D237)</f>
        <v>PAGO</v>
      </c>
      <c r="H161" s="24">
        <v>4000</v>
      </c>
      <c r="I161" s="24" t="str">
        <f>IF(AND(H161&gt;0),C237,D237)</f>
        <v>PAGO</v>
      </c>
      <c r="J161" s="24">
        <v>4000</v>
      </c>
      <c r="K161" s="24" t="str">
        <f>IF(AND(J161&gt;0),C237,D237)</f>
        <v>PAGO</v>
      </c>
      <c r="L161" s="24">
        <v>4000</v>
      </c>
      <c r="M161" s="24" t="str">
        <f>IF(AND(L161&gt;0),C237,D237)</f>
        <v>PAGO</v>
      </c>
      <c r="N161" s="24">
        <v>4000</v>
      </c>
      <c r="O161" s="24" t="str">
        <f>IF(AND(N161&gt;0),C237,D237)</f>
        <v>PAGO</v>
      </c>
      <c r="P161" s="24">
        <v>4000</v>
      </c>
      <c r="Q161" s="24" t="str">
        <f>IF(AND(P161&gt;0),C237,D237)</f>
        <v>PAGO</v>
      </c>
      <c r="R161" s="24">
        <v>4000</v>
      </c>
      <c r="S161" s="24" t="str">
        <f>IF(AND(R161&gt;0),C237,D237)</f>
        <v>PAGO</v>
      </c>
      <c r="T161" s="24">
        <f>Salas!L164</f>
        <v>0</v>
      </c>
      <c r="U161" s="24" t="str">
        <f>IF(AND(T161&gt;0),C239,D239)</f>
        <v>DIVIDA</v>
      </c>
      <c r="V161" s="24">
        <v>0</v>
      </c>
      <c r="W161" s="24">
        <v>0</v>
      </c>
      <c r="X161" s="24">
        <v>0</v>
      </c>
      <c r="Y161" s="165">
        <f t="shared" ref="Y161:Y189" si="50">C161*12</f>
        <v>48000</v>
      </c>
      <c r="Z161" s="164">
        <f t="shared" ref="Z161:Z189" si="51">SUM(D161:X161)</f>
        <v>32000</v>
      </c>
      <c r="AA161" s="165">
        <f t="shared" ref="AA161:AA189" si="52">Z161-Y161</f>
        <v>-16000</v>
      </c>
    </row>
    <row r="162" spans="1:27" ht="15.75" x14ac:dyDescent="0.25">
      <c r="A162" s="16">
        <v>2</v>
      </c>
      <c r="B162" s="167" t="s">
        <v>112</v>
      </c>
      <c r="C162" s="24">
        <v>2500</v>
      </c>
      <c r="D162" s="24">
        <v>0</v>
      </c>
      <c r="E162" s="24" t="str">
        <f t="shared" ref="E162:E186" si="53">IF(AND(D162&gt;0),C238,D238)</f>
        <v>DIVIDA</v>
      </c>
      <c r="F162" s="24">
        <v>2500</v>
      </c>
      <c r="G162" s="24" t="str">
        <f t="shared" ref="G162:G186" si="54">IF(AND(F162&gt;0),C238,D238)</f>
        <v>PAGO</v>
      </c>
      <c r="H162" s="24">
        <v>2500</v>
      </c>
      <c r="I162" s="24" t="str">
        <f t="shared" ref="I162:I186" si="55">IF(AND(H162&gt;0),C238,D238)</f>
        <v>PAGO</v>
      </c>
      <c r="J162" s="24">
        <v>2500</v>
      </c>
      <c r="K162" s="24" t="str">
        <f t="shared" ref="K162:K177" si="56">IF(AND(J162&gt;0),C238,D238)</f>
        <v>PAGO</v>
      </c>
      <c r="L162" s="24">
        <v>2500</v>
      </c>
      <c r="M162" s="24" t="str">
        <f t="shared" ref="M162:M177" si="57">IF(AND(L162&gt;0),C238,D238)</f>
        <v>PAGO</v>
      </c>
      <c r="N162" s="24">
        <v>2500</v>
      </c>
      <c r="O162" s="24" t="str">
        <f t="shared" ref="O162:O177" si="58">IF(AND(N162&gt;0),C238,D238)</f>
        <v>PAGO</v>
      </c>
      <c r="P162" s="24">
        <v>2500</v>
      </c>
      <c r="Q162" s="24" t="str">
        <f t="shared" ref="Q162:Q177" si="59">IF(AND(P162&gt;0),C238,D238)</f>
        <v>PAGO</v>
      </c>
      <c r="R162" s="24">
        <v>2500</v>
      </c>
      <c r="S162" s="24" t="str">
        <f t="shared" ref="S162:S177" si="60">IF(AND(R162&gt;0),C238,D238)</f>
        <v>PAGO</v>
      </c>
      <c r="T162" s="24">
        <f>Salas!L165</f>
        <v>0</v>
      </c>
      <c r="U162" s="24" t="str">
        <f t="shared" ref="U162:U177" si="61">IF(AND(T162&gt;0),C240,D240)</f>
        <v>DIVIDA</v>
      </c>
      <c r="V162" s="24">
        <v>0</v>
      </c>
      <c r="W162" s="24">
        <v>0</v>
      </c>
      <c r="X162" s="24">
        <v>0</v>
      </c>
      <c r="Y162" s="165">
        <f t="shared" si="50"/>
        <v>30000</v>
      </c>
      <c r="Z162" s="164">
        <f t="shared" si="51"/>
        <v>17500</v>
      </c>
      <c r="AA162" s="165">
        <f t="shared" si="52"/>
        <v>-12500</v>
      </c>
    </row>
    <row r="163" spans="1:27" ht="15.75" x14ac:dyDescent="0.25">
      <c r="A163" s="166">
        <v>3</v>
      </c>
      <c r="B163" s="167" t="s">
        <v>109</v>
      </c>
      <c r="C163" s="24">
        <v>2500</v>
      </c>
      <c r="D163" s="24">
        <v>0</v>
      </c>
      <c r="E163" s="24" t="str">
        <f t="shared" si="53"/>
        <v>DIVIDA</v>
      </c>
      <c r="F163" s="24">
        <v>2500</v>
      </c>
      <c r="G163" s="24" t="str">
        <f t="shared" si="54"/>
        <v>PAGO</v>
      </c>
      <c r="H163" s="24">
        <v>2500</v>
      </c>
      <c r="I163" s="24" t="str">
        <f t="shared" si="55"/>
        <v>PAGO</v>
      </c>
      <c r="J163" s="24">
        <v>2500</v>
      </c>
      <c r="K163" s="24" t="str">
        <f t="shared" si="56"/>
        <v>PAGO</v>
      </c>
      <c r="L163" s="24">
        <v>2500</v>
      </c>
      <c r="M163" s="24" t="str">
        <f t="shared" si="57"/>
        <v>PAGO</v>
      </c>
      <c r="N163" s="24">
        <v>2500</v>
      </c>
      <c r="O163" s="24" t="str">
        <f t="shared" si="58"/>
        <v>PAGO</v>
      </c>
      <c r="P163" s="24">
        <v>2500</v>
      </c>
      <c r="Q163" s="24" t="str">
        <f t="shared" si="59"/>
        <v>PAGO</v>
      </c>
      <c r="R163" s="24">
        <v>2500</v>
      </c>
      <c r="S163" s="24" t="str">
        <f t="shared" si="60"/>
        <v>PAGO</v>
      </c>
      <c r="T163" s="24">
        <f>Salas!L166</f>
        <v>0</v>
      </c>
      <c r="U163" s="24" t="str">
        <f t="shared" si="61"/>
        <v>DIVIDA</v>
      </c>
      <c r="V163" s="24">
        <v>0</v>
      </c>
      <c r="W163" s="24">
        <v>0</v>
      </c>
      <c r="X163" s="24">
        <v>0</v>
      </c>
      <c r="Y163" s="165">
        <f t="shared" si="50"/>
        <v>30000</v>
      </c>
      <c r="Z163" s="164">
        <f t="shared" si="51"/>
        <v>17500</v>
      </c>
      <c r="AA163" s="165">
        <f t="shared" si="52"/>
        <v>-12500</v>
      </c>
    </row>
    <row r="164" spans="1:27" ht="15.75" x14ac:dyDescent="0.25">
      <c r="A164" s="166">
        <v>4</v>
      </c>
      <c r="B164" s="167" t="s">
        <v>492</v>
      </c>
      <c r="C164" s="61">
        <v>4000</v>
      </c>
      <c r="D164" s="53">
        <v>0</v>
      </c>
      <c r="E164" s="24" t="str">
        <f t="shared" si="53"/>
        <v>DIVIDA</v>
      </c>
      <c r="F164" s="24">
        <v>1400</v>
      </c>
      <c r="G164" s="24" t="str">
        <f t="shared" si="54"/>
        <v>PAGO</v>
      </c>
      <c r="H164" s="24">
        <v>3000</v>
      </c>
      <c r="I164" s="24" t="str">
        <f t="shared" si="55"/>
        <v>PAGO</v>
      </c>
      <c r="J164" s="24">
        <v>3000</v>
      </c>
      <c r="K164" s="24" t="str">
        <f t="shared" si="56"/>
        <v>PAGO</v>
      </c>
      <c r="L164" s="24">
        <v>3000</v>
      </c>
      <c r="M164" s="24" t="str">
        <f t="shared" si="57"/>
        <v>PAGO</v>
      </c>
      <c r="N164" s="24">
        <v>3000</v>
      </c>
      <c r="O164" s="24" t="str">
        <f t="shared" si="58"/>
        <v>PAGO</v>
      </c>
      <c r="P164" s="24">
        <v>3000</v>
      </c>
      <c r="Q164" s="24" t="str">
        <f t="shared" si="59"/>
        <v>PAGO</v>
      </c>
      <c r="R164" s="24">
        <v>3000</v>
      </c>
      <c r="S164" s="24" t="str">
        <f t="shared" si="60"/>
        <v>PAGO</v>
      </c>
      <c r="T164" s="24">
        <f>Salas!L167</f>
        <v>0</v>
      </c>
      <c r="U164" s="24" t="str">
        <f t="shared" si="61"/>
        <v>DIVIDA</v>
      </c>
      <c r="V164" s="24">
        <v>0</v>
      </c>
      <c r="W164" s="24">
        <v>0</v>
      </c>
      <c r="X164" s="24">
        <v>0</v>
      </c>
      <c r="Y164" s="165">
        <f t="shared" si="50"/>
        <v>48000</v>
      </c>
      <c r="Z164" s="164">
        <f t="shared" si="51"/>
        <v>19400</v>
      </c>
      <c r="AA164" s="165">
        <f t="shared" si="52"/>
        <v>-28600</v>
      </c>
    </row>
    <row r="165" spans="1:27" ht="15.75" x14ac:dyDescent="0.25">
      <c r="A165" s="16">
        <v>5</v>
      </c>
      <c r="B165" s="167" t="s">
        <v>134</v>
      </c>
      <c r="C165" s="24">
        <v>5000</v>
      </c>
      <c r="D165" s="24">
        <v>5000</v>
      </c>
      <c r="E165" s="24" t="str">
        <f t="shared" si="53"/>
        <v>PAGO</v>
      </c>
      <c r="F165" s="24">
        <v>5000</v>
      </c>
      <c r="G165" s="24" t="str">
        <f t="shared" si="54"/>
        <v>PAGO</v>
      </c>
      <c r="H165" s="24">
        <v>5000</v>
      </c>
      <c r="I165" s="24" t="str">
        <f t="shared" si="55"/>
        <v>PAGO</v>
      </c>
      <c r="J165" s="24">
        <v>5000</v>
      </c>
      <c r="K165" s="24" t="str">
        <f t="shared" si="56"/>
        <v>PAGO</v>
      </c>
      <c r="L165" s="24">
        <v>5000</v>
      </c>
      <c r="M165" s="24" t="str">
        <f t="shared" si="57"/>
        <v>PAGO</v>
      </c>
      <c r="N165" s="24">
        <v>5000</v>
      </c>
      <c r="O165" s="24" t="str">
        <f t="shared" si="58"/>
        <v>PAGO</v>
      </c>
      <c r="P165" s="24">
        <v>5000</v>
      </c>
      <c r="Q165" s="24" t="str">
        <f t="shared" si="59"/>
        <v>PAGO</v>
      </c>
      <c r="R165" s="24">
        <v>5000</v>
      </c>
      <c r="S165" s="24" t="str">
        <f t="shared" si="60"/>
        <v>PAGO</v>
      </c>
      <c r="T165" s="24">
        <f>Salas!L168</f>
        <v>0</v>
      </c>
      <c r="U165" s="24" t="str">
        <f t="shared" si="61"/>
        <v>DIVIDA</v>
      </c>
      <c r="V165" s="24">
        <v>0</v>
      </c>
      <c r="W165" s="24">
        <v>0</v>
      </c>
      <c r="X165" s="24">
        <v>0</v>
      </c>
      <c r="Y165" s="165">
        <f t="shared" si="50"/>
        <v>60000</v>
      </c>
      <c r="Z165" s="164">
        <f t="shared" si="51"/>
        <v>40000</v>
      </c>
      <c r="AA165" s="165">
        <f t="shared" si="52"/>
        <v>-20000</v>
      </c>
    </row>
    <row r="166" spans="1:27" ht="15.75" x14ac:dyDescent="0.25">
      <c r="A166" s="166">
        <v>6</v>
      </c>
      <c r="B166" s="167" t="s">
        <v>137</v>
      </c>
      <c r="C166" s="24">
        <v>5000</v>
      </c>
      <c r="D166" s="24">
        <v>5000</v>
      </c>
      <c r="E166" s="24" t="str">
        <f t="shared" si="53"/>
        <v>PAGO</v>
      </c>
      <c r="F166" s="24">
        <v>5000</v>
      </c>
      <c r="G166" s="24" t="str">
        <f t="shared" si="54"/>
        <v>PAGO</v>
      </c>
      <c r="H166" s="24">
        <v>5000</v>
      </c>
      <c r="I166" s="24" t="str">
        <f t="shared" si="55"/>
        <v>PAGO</v>
      </c>
      <c r="J166" s="24">
        <v>5000</v>
      </c>
      <c r="K166" s="24" t="str">
        <f t="shared" si="56"/>
        <v>PAGO</v>
      </c>
      <c r="L166" s="24">
        <v>5000</v>
      </c>
      <c r="M166" s="24" t="str">
        <f t="shared" si="57"/>
        <v>PAGO</v>
      </c>
      <c r="N166" s="24">
        <v>5000</v>
      </c>
      <c r="O166" s="24" t="str">
        <f t="shared" si="58"/>
        <v>PAGO</v>
      </c>
      <c r="P166" s="24">
        <v>5000</v>
      </c>
      <c r="Q166" s="24" t="str">
        <f t="shared" si="59"/>
        <v>PAGO</v>
      </c>
      <c r="R166" s="24">
        <v>5000</v>
      </c>
      <c r="S166" s="24" t="str">
        <f t="shared" si="60"/>
        <v>PAGO</v>
      </c>
      <c r="T166" s="24">
        <f>Salas!L169</f>
        <v>5000</v>
      </c>
      <c r="U166" s="24" t="str">
        <f t="shared" si="61"/>
        <v>PAGO</v>
      </c>
      <c r="V166" s="24">
        <v>0</v>
      </c>
      <c r="W166" s="24">
        <v>0</v>
      </c>
      <c r="X166" s="24">
        <v>0</v>
      </c>
      <c r="Y166" s="165">
        <f t="shared" si="50"/>
        <v>60000</v>
      </c>
      <c r="Z166" s="164">
        <f t="shared" si="51"/>
        <v>45000</v>
      </c>
      <c r="AA166" s="165">
        <f t="shared" si="52"/>
        <v>-15000</v>
      </c>
    </row>
    <row r="167" spans="1:27" ht="15.75" x14ac:dyDescent="0.25">
      <c r="A167" s="166">
        <v>7</v>
      </c>
      <c r="B167" s="167" t="s">
        <v>104</v>
      </c>
      <c r="C167" s="24">
        <v>2500</v>
      </c>
      <c r="D167" s="24">
        <v>0</v>
      </c>
      <c r="E167" s="24" t="str">
        <f t="shared" si="53"/>
        <v>DIVIDA</v>
      </c>
      <c r="F167" s="24">
        <v>2500</v>
      </c>
      <c r="G167" s="24" t="str">
        <f t="shared" si="54"/>
        <v>PAGO</v>
      </c>
      <c r="H167" s="24">
        <v>2500</v>
      </c>
      <c r="I167" s="24" t="str">
        <f t="shared" si="55"/>
        <v>PAGO</v>
      </c>
      <c r="J167" s="24">
        <v>2500</v>
      </c>
      <c r="K167" s="24" t="str">
        <f t="shared" si="56"/>
        <v>PAGO</v>
      </c>
      <c r="L167" s="24">
        <v>2500</v>
      </c>
      <c r="M167" s="24" t="str">
        <f t="shared" si="57"/>
        <v>PAGO</v>
      </c>
      <c r="N167" s="24">
        <v>2500</v>
      </c>
      <c r="O167" s="24" t="str">
        <f t="shared" si="58"/>
        <v>PAGO</v>
      </c>
      <c r="P167" s="24">
        <v>2500</v>
      </c>
      <c r="Q167" s="24" t="str">
        <f t="shared" si="59"/>
        <v>PAGO</v>
      </c>
      <c r="R167" s="24">
        <v>2500</v>
      </c>
      <c r="S167" s="24" t="str">
        <f t="shared" si="60"/>
        <v>PAGO</v>
      </c>
      <c r="T167" s="24">
        <f>Salas!L170</f>
        <v>0</v>
      </c>
      <c r="U167" s="24" t="str">
        <f t="shared" si="61"/>
        <v>DIVIDA</v>
      </c>
      <c r="V167" s="24">
        <v>0</v>
      </c>
      <c r="W167" s="24">
        <v>0</v>
      </c>
      <c r="X167" s="24">
        <v>0</v>
      </c>
      <c r="Y167" s="165">
        <f t="shared" si="50"/>
        <v>30000</v>
      </c>
      <c r="Z167" s="164">
        <f t="shared" si="51"/>
        <v>17500</v>
      </c>
      <c r="AA167" s="165">
        <f t="shared" si="52"/>
        <v>-12500</v>
      </c>
    </row>
    <row r="168" spans="1:27" ht="15.75" x14ac:dyDescent="0.25">
      <c r="A168" s="16">
        <v>8</v>
      </c>
      <c r="B168" s="152" t="s">
        <v>163</v>
      </c>
      <c r="C168" s="61">
        <v>5000</v>
      </c>
      <c r="D168" s="61">
        <v>5000</v>
      </c>
      <c r="E168" s="24" t="str">
        <f t="shared" si="53"/>
        <v>PAGO</v>
      </c>
      <c r="F168" s="61">
        <v>5000</v>
      </c>
      <c r="G168" s="24" t="str">
        <f t="shared" si="54"/>
        <v>PAGO</v>
      </c>
      <c r="H168" s="61">
        <v>5000</v>
      </c>
      <c r="I168" s="24" t="str">
        <f t="shared" si="55"/>
        <v>PAGO</v>
      </c>
      <c r="J168" s="61">
        <v>5000</v>
      </c>
      <c r="K168" s="24" t="str">
        <f t="shared" si="56"/>
        <v>PAGO</v>
      </c>
      <c r="L168" s="53">
        <v>0</v>
      </c>
      <c r="M168" s="24" t="str">
        <f t="shared" si="57"/>
        <v>DIVIDA</v>
      </c>
      <c r="N168" s="53">
        <v>0</v>
      </c>
      <c r="O168" s="24" t="str">
        <f t="shared" si="58"/>
        <v>DIVIDA</v>
      </c>
      <c r="P168" s="53">
        <v>0</v>
      </c>
      <c r="Q168" s="24" t="str">
        <f t="shared" si="59"/>
        <v>DIVIDA</v>
      </c>
      <c r="R168" s="53">
        <v>0</v>
      </c>
      <c r="S168" s="24" t="str">
        <f t="shared" si="60"/>
        <v>DIVIDA</v>
      </c>
      <c r="T168" s="24">
        <f>Salas!L171</f>
        <v>0</v>
      </c>
      <c r="U168" s="24" t="str">
        <f t="shared" si="61"/>
        <v>DIVIDA</v>
      </c>
      <c r="V168" s="53">
        <v>0</v>
      </c>
      <c r="W168" s="53">
        <v>0</v>
      </c>
      <c r="X168" s="53">
        <v>0</v>
      </c>
      <c r="Y168" s="168">
        <f t="shared" si="50"/>
        <v>60000</v>
      </c>
      <c r="Z168" s="169">
        <f t="shared" si="51"/>
        <v>20000</v>
      </c>
      <c r="AA168" s="168">
        <f t="shared" si="52"/>
        <v>-40000</v>
      </c>
    </row>
    <row r="169" spans="1:27" ht="15.75" x14ac:dyDescent="0.25">
      <c r="A169" s="166">
        <v>9</v>
      </c>
      <c r="B169" s="152" t="s">
        <v>145</v>
      </c>
      <c r="C169" s="24">
        <v>3000</v>
      </c>
      <c r="D169" s="24">
        <v>0</v>
      </c>
      <c r="E169" s="24" t="str">
        <f t="shared" si="53"/>
        <v>DIVIDA</v>
      </c>
      <c r="F169" s="24">
        <v>3000</v>
      </c>
      <c r="G169" s="24" t="str">
        <f t="shared" si="54"/>
        <v>PAGO</v>
      </c>
      <c r="H169" s="24">
        <v>3000</v>
      </c>
      <c r="I169" s="24" t="str">
        <f t="shared" si="55"/>
        <v>PAGO</v>
      </c>
      <c r="J169" s="24">
        <v>3000</v>
      </c>
      <c r="K169" s="24" t="str">
        <f t="shared" si="56"/>
        <v>PAGO</v>
      </c>
      <c r="L169" s="53">
        <v>0</v>
      </c>
      <c r="M169" s="24" t="str">
        <f t="shared" si="57"/>
        <v>DIVIDA</v>
      </c>
      <c r="N169" s="53">
        <v>0</v>
      </c>
      <c r="O169" s="24" t="str">
        <f t="shared" si="58"/>
        <v>DIVIDA</v>
      </c>
      <c r="P169" s="53">
        <v>0</v>
      </c>
      <c r="Q169" s="24" t="str">
        <f t="shared" si="59"/>
        <v>DIVIDA</v>
      </c>
      <c r="R169" s="53">
        <v>0</v>
      </c>
      <c r="S169" s="24" t="str">
        <f t="shared" si="60"/>
        <v>DIVIDA</v>
      </c>
      <c r="T169" s="24">
        <f>Salas!L172</f>
        <v>0</v>
      </c>
      <c r="U169" s="24" t="str">
        <f t="shared" si="61"/>
        <v>DIVIDA</v>
      </c>
      <c r="V169" s="53">
        <v>0</v>
      </c>
      <c r="W169" s="53">
        <v>0</v>
      </c>
      <c r="X169" s="53">
        <v>0</v>
      </c>
      <c r="Y169" s="165">
        <f t="shared" si="50"/>
        <v>36000</v>
      </c>
      <c r="Z169" s="164">
        <f t="shared" si="51"/>
        <v>9000</v>
      </c>
      <c r="AA169" s="165">
        <f t="shared" si="52"/>
        <v>-27000</v>
      </c>
    </row>
    <row r="170" spans="1:27" ht="15.75" x14ac:dyDescent="0.25">
      <c r="A170" s="166">
        <v>10</v>
      </c>
      <c r="B170" s="167" t="s">
        <v>126</v>
      </c>
      <c r="C170" s="24">
        <v>3000</v>
      </c>
      <c r="D170" s="24">
        <v>0</v>
      </c>
      <c r="E170" s="24" t="str">
        <f t="shared" si="53"/>
        <v>DIVIDA</v>
      </c>
      <c r="F170" s="24">
        <v>1500</v>
      </c>
      <c r="G170" s="24" t="str">
        <f t="shared" si="54"/>
        <v>PAGO</v>
      </c>
      <c r="H170" s="24">
        <v>3000</v>
      </c>
      <c r="I170" s="24" t="str">
        <f t="shared" si="55"/>
        <v>PAGO</v>
      </c>
      <c r="J170" s="24">
        <v>3000</v>
      </c>
      <c r="K170" s="24" t="str">
        <f t="shared" si="56"/>
        <v>PAGO</v>
      </c>
      <c r="L170" s="24">
        <v>3000</v>
      </c>
      <c r="M170" s="24" t="str">
        <f t="shared" si="57"/>
        <v>PAGO</v>
      </c>
      <c r="N170" s="24">
        <v>3000</v>
      </c>
      <c r="O170" s="24" t="str">
        <f t="shared" si="58"/>
        <v>PAGO</v>
      </c>
      <c r="P170" s="24">
        <v>3000</v>
      </c>
      <c r="Q170" s="24" t="str">
        <f t="shared" si="59"/>
        <v>PAGO</v>
      </c>
      <c r="R170" s="24">
        <v>0</v>
      </c>
      <c r="S170" s="24" t="str">
        <f t="shared" si="60"/>
        <v>DIVIDA</v>
      </c>
      <c r="T170" s="24">
        <f>Salas!L173</f>
        <v>0</v>
      </c>
      <c r="U170" s="24" t="str">
        <f t="shared" si="61"/>
        <v>DIVIDA</v>
      </c>
      <c r="V170" s="24">
        <v>0</v>
      </c>
      <c r="W170" s="24">
        <v>0</v>
      </c>
      <c r="X170" s="24">
        <v>0</v>
      </c>
      <c r="Y170" s="165">
        <f t="shared" si="50"/>
        <v>36000</v>
      </c>
      <c r="Z170" s="164">
        <f t="shared" si="51"/>
        <v>16500</v>
      </c>
      <c r="AA170" s="165">
        <f t="shared" si="52"/>
        <v>-19500</v>
      </c>
    </row>
    <row r="171" spans="1:27" s="64" customFormat="1" ht="15.75" x14ac:dyDescent="0.25">
      <c r="A171" s="16">
        <v>11</v>
      </c>
      <c r="B171" s="76" t="s">
        <v>170</v>
      </c>
      <c r="C171" s="61">
        <v>4000</v>
      </c>
      <c r="D171" s="61">
        <v>4000</v>
      </c>
      <c r="E171" s="24" t="str">
        <f t="shared" si="53"/>
        <v>PAGO</v>
      </c>
      <c r="F171" s="61">
        <v>4000</v>
      </c>
      <c r="G171" s="24" t="str">
        <f t="shared" si="54"/>
        <v>PAGO</v>
      </c>
      <c r="H171" s="61">
        <v>4000</v>
      </c>
      <c r="I171" s="24" t="str">
        <f t="shared" si="55"/>
        <v>PAGO</v>
      </c>
      <c r="J171" s="61">
        <v>4000</v>
      </c>
      <c r="K171" s="24" t="str">
        <f t="shared" si="56"/>
        <v>PAGO</v>
      </c>
      <c r="L171" s="61">
        <v>4000</v>
      </c>
      <c r="M171" s="24" t="str">
        <f t="shared" si="57"/>
        <v>PAGO</v>
      </c>
      <c r="N171" s="61">
        <v>4000</v>
      </c>
      <c r="O171" s="24" t="str">
        <f t="shared" si="58"/>
        <v>PAGO</v>
      </c>
      <c r="P171" s="61">
        <v>0</v>
      </c>
      <c r="Q171" s="24" t="str">
        <f t="shared" si="59"/>
        <v>DIVIDA</v>
      </c>
      <c r="R171" s="61">
        <v>0</v>
      </c>
      <c r="S171" s="24" t="str">
        <f t="shared" si="60"/>
        <v>DIVIDA</v>
      </c>
      <c r="T171" s="24">
        <f>Salas!L174</f>
        <v>0</v>
      </c>
      <c r="U171" s="24" t="str">
        <f t="shared" si="61"/>
        <v>DIVIDA</v>
      </c>
      <c r="V171" s="61">
        <v>0</v>
      </c>
      <c r="W171" s="61">
        <v>0</v>
      </c>
      <c r="X171" s="61">
        <v>0</v>
      </c>
      <c r="Y171" s="168">
        <f t="shared" si="50"/>
        <v>48000</v>
      </c>
      <c r="Z171" s="169">
        <f t="shared" si="51"/>
        <v>24000</v>
      </c>
      <c r="AA171" s="168">
        <f t="shared" si="52"/>
        <v>-24000</v>
      </c>
    </row>
    <row r="172" spans="1:27" s="64" customFormat="1" ht="15.75" x14ac:dyDescent="0.25">
      <c r="A172" s="166">
        <v>12</v>
      </c>
      <c r="B172" s="167" t="s">
        <v>152</v>
      </c>
      <c r="C172" s="24">
        <v>2500</v>
      </c>
      <c r="D172" s="24">
        <v>2500</v>
      </c>
      <c r="E172" s="24" t="str">
        <f t="shared" si="53"/>
        <v>PAGO</v>
      </c>
      <c r="F172" s="24">
        <v>2500</v>
      </c>
      <c r="G172" s="24" t="str">
        <f t="shared" si="54"/>
        <v>PAGO</v>
      </c>
      <c r="H172" s="24">
        <v>2500</v>
      </c>
      <c r="I172" s="24" t="str">
        <f t="shared" si="55"/>
        <v>PAGO</v>
      </c>
      <c r="J172" s="24">
        <v>2500</v>
      </c>
      <c r="K172" s="24" t="str">
        <f t="shared" si="56"/>
        <v>PAGO</v>
      </c>
      <c r="L172" s="24">
        <v>1225</v>
      </c>
      <c r="M172" s="24" t="str">
        <f t="shared" si="57"/>
        <v>PAGO</v>
      </c>
      <c r="N172" s="24">
        <v>1225</v>
      </c>
      <c r="O172" s="24" t="str">
        <f t="shared" si="58"/>
        <v>PAGO</v>
      </c>
      <c r="P172" s="24">
        <v>3000</v>
      </c>
      <c r="Q172" s="24" t="str">
        <f t="shared" si="59"/>
        <v>PAGO</v>
      </c>
      <c r="R172" s="24">
        <v>0</v>
      </c>
      <c r="S172" s="24" t="str">
        <f t="shared" si="60"/>
        <v>DIVIDA</v>
      </c>
      <c r="T172" s="24">
        <f>Salas!L175</f>
        <v>0</v>
      </c>
      <c r="U172" s="24" t="str">
        <f t="shared" si="61"/>
        <v>DIVIDA</v>
      </c>
      <c r="V172" s="24">
        <v>0</v>
      </c>
      <c r="W172" s="24">
        <v>0</v>
      </c>
      <c r="X172" s="24">
        <v>0</v>
      </c>
      <c r="Y172" s="165">
        <f t="shared" si="50"/>
        <v>30000</v>
      </c>
      <c r="Z172" s="164">
        <f t="shared" si="51"/>
        <v>15450</v>
      </c>
      <c r="AA172" s="165">
        <f t="shared" si="52"/>
        <v>-14550</v>
      </c>
    </row>
    <row r="173" spans="1:27" s="64" customFormat="1" ht="15.75" x14ac:dyDescent="0.25">
      <c r="A173" s="166">
        <v>13</v>
      </c>
      <c r="B173" s="76" t="s">
        <v>156</v>
      </c>
      <c r="C173" s="61">
        <v>4000</v>
      </c>
      <c r="D173" s="61">
        <v>4000</v>
      </c>
      <c r="E173" s="24" t="str">
        <f t="shared" si="53"/>
        <v>PAGO</v>
      </c>
      <c r="F173" s="61">
        <v>4000</v>
      </c>
      <c r="G173" s="24" t="str">
        <f t="shared" si="54"/>
        <v>PAGO</v>
      </c>
      <c r="H173" s="61">
        <v>4000</v>
      </c>
      <c r="I173" s="24" t="str">
        <f t="shared" si="55"/>
        <v>PAGO</v>
      </c>
      <c r="J173" s="61">
        <v>4000</v>
      </c>
      <c r="K173" s="24" t="str">
        <f t="shared" si="56"/>
        <v>PAGO</v>
      </c>
      <c r="L173" s="61">
        <v>4000</v>
      </c>
      <c r="M173" s="24" t="str">
        <f t="shared" si="57"/>
        <v>PAGO</v>
      </c>
      <c r="N173" s="61">
        <v>4000</v>
      </c>
      <c r="O173" s="24" t="str">
        <f t="shared" si="58"/>
        <v>PAGO</v>
      </c>
      <c r="P173" s="61">
        <v>4000</v>
      </c>
      <c r="Q173" s="24" t="str">
        <f t="shared" si="59"/>
        <v>PAGO</v>
      </c>
      <c r="R173" s="61">
        <v>4000</v>
      </c>
      <c r="S173" s="24" t="str">
        <f t="shared" si="60"/>
        <v>PAGO</v>
      </c>
      <c r="T173" s="24">
        <f>Salas!L176</f>
        <v>0</v>
      </c>
      <c r="U173" s="24" t="str">
        <f t="shared" si="61"/>
        <v>DIVIDA</v>
      </c>
      <c r="V173" s="61">
        <v>0</v>
      </c>
      <c r="W173" s="61">
        <v>0</v>
      </c>
      <c r="X173" s="61">
        <v>0</v>
      </c>
      <c r="Y173" s="168">
        <f t="shared" si="50"/>
        <v>48000</v>
      </c>
      <c r="Z173" s="169">
        <f t="shared" si="51"/>
        <v>32000</v>
      </c>
      <c r="AA173" s="168">
        <f t="shared" si="52"/>
        <v>-16000</v>
      </c>
    </row>
    <row r="174" spans="1:27" s="64" customFormat="1" ht="15.75" x14ac:dyDescent="0.25">
      <c r="A174" s="16">
        <v>14</v>
      </c>
      <c r="B174" s="167" t="s">
        <v>120</v>
      </c>
      <c r="C174" s="24">
        <v>5000</v>
      </c>
      <c r="D174" s="24">
        <v>1700</v>
      </c>
      <c r="E174" s="24" t="str">
        <f t="shared" si="53"/>
        <v>PAGO</v>
      </c>
      <c r="F174" s="24">
        <v>5000</v>
      </c>
      <c r="G174" s="24" t="str">
        <f t="shared" si="54"/>
        <v>PAGO</v>
      </c>
      <c r="H174" s="24">
        <v>5000</v>
      </c>
      <c r="I174" s="24" t="str">
        <f t="shared" si="55"/>
        <v>PAGO</v>
      </c>
      <c r="J174" s="24">
        <v>5000</v>
      </c>
      <c r="K174" s="24" t="str">
        <f t="shared" si="56"/>
        <v>PAGO</v>
      </c>
      <c r="L174" s="24">
        <v>5000</v>
      </c>
      <c r="M174" s="24" t="str">
        <f t="shared" si="57"/>
        <v>PAGO</v>
      </c>
      <c r="N174" s="24">
        <v>5000</v>
      </c>
      <c r="O174" s="24" t="str">
        <f t="shared" si="58"/>
        <v>PAGO</v>
      </c>
      <c r="P174" s="24">
        <v>5000</v>
      </c>
      <c r="Q174" s="24" t="str">
        <f t="shared" si="59"/>
        <v>PAGO</v>
      </c>
      <c r="R174" s="24">
        <v>5000</v>
      </c>
      <c r="S174" s="24" t="str">
        <f t="shared" si="60"/>
        <v>PAGO</v>
      </c>
      <c r="T174" s="24">
        <f>Salas!L177</f>
        <v>0</v>
      </c>
      <c r="U174" s="24" t="str">
        <f t="shared" si="61"/>
        <v>DIVIDA</v>
      </c>
      <c r="V174" s="24">
        <v>0</v>
      </c>
      <c r="W174" s="24">
        <v>0</v>
      </c>
      <c r="X174" s="24">
        <v>0</v>
      </c>
      <c r="Y174" s="165">
        <f t="shared" si="50"/>
        <v>60000</v>
      </c>
      <c r="Z174" s="164">
        <f t="shared" si="51"/>
        <v>36700</v>
      </c>
      <c r="AA174" s="165">
        <f t="shared" si="52"/>
        <v>-23300</v>
      </c>
    </row>
    <row r="175" spans="1:27" ht="15.75" x14ac:dyDescent="0.25">
      <c r="A175" s="166">
        <v>15</v>
      </c>
      <c r="B175" s="17" t="s">
        <v>100</v>
      </c>
      <c r="C175" s="24">
        <v>4000</v>
      </c>
      <c r="D175" s="24">
        <v>0</v>
      </c>
      <c r="E175" s="24" t="str">
        <f t="shared" si="53"/>
        <v>DIVIDA</v>
      </c>
      <c r="F175" s="24">
        <v>4000</v>
      </c>
      <c r="G175" s="24" t="str">
        <f t="shared" si="54"/>
        <v>PAGO</v>
      </c>
      <c r="H175" s="24">
        <v>4000</v>
      </c>
      <c r="I175" s="24" t="str">
        <f t="shared" si="55"/>
        <v>PAGO</v>
      </c>
      <c r="J175" s="24">
        <v>4000</v>
      </c>
      <c r="K175" s="24" t="str">
        <f t="shared" si="56"/>
        <v>PAGO</v>
      </c>
      <c r="L175" s="24">
        <v>4000</v>
      </c>
      <c r="M175" s="24" t="str">
        <f t="shared" si="57"/>
        <v>PAGO</v>
      </c>
      <c r="N175" s="24">
        <v>4000</v>
      </c>
      <c r="O175" s="24" t="str">
        <f t="shared" si="58"/>
        <v>PAGO</v>
      </c>
      <c r="P175" s="24">
        <v>4000</v>
      </c>
      <c r="Q175" s="24" t="str">
        <f t="shared" si="59"/>
        <v>PAGO</v>
      </c>
      <c r="R175" s="24">
        <v>4000</v>
      </c>
      <c r="S175" s="24" t="str">
        <f t="shared" si="60"/>
        <v>PAGO</v>
      </c>
      <c r="T175" s="24">
        <f>Salas!L178</f>
        <v>0</v>
      </c>
      <c r="U175" s="24" t="str">
        <f t="shared" si="61"/>
        <v>DIVIDA</v>
      </c>
      <c r="V175" s="24">
        <v>0</v>
      </c>
      <c r="W175" s="24">
        <v>0</v>
      </c>
      <c r="X175" s="24">
        <v>0</v>
      </c>
      <c r="Y175" s="165">
        <f t="shared" si="50"/>
        <v>48000</v>
      </c>
      <c r="Z175" s="164">
        <f t="shared" si="51"/>
        <v>28000</v>
      </c>
      <c r="AA175" s="165">
        <f t="shared" si="52"/>
        <v>-20000</v>
      </c>
    </row>
    <row r="176" spans="1:27" ht="15.75" x14ac:dyDescent="0.25">
      <c r="A176" s="166">
        <v>16</v>
      </c>
      <c r="B176" s="152" t="s">
        <v>148</v>
      </c>
      <c r="C176" s="53">
        <v>3000</v>
      </c>
      <c r="D176" s="24">
        <v>0</v>
      </c>
      <c r="E176" s="24" t="str">
        <f t="shared" si="53"/>
        <v>DIVIDA</v>
      </c>
      <c r="F176" s="24">
        <v>0</v>
      </c>
      <c r="G176" s="24" t="str">
        <f t="shared" si="54"/>
        <v>DIVIDA</v>
      </c>
      <c r="H176" s="24">
        <v>0</v>
      </c>
      <c r="I176" s="24" t="str">
        <f t="shared" si="55"/>
        <v>DIVIDA</v>
      </c>
      <c r="J176" s="24">
        <v>0</v>
      </c>
      <c r="K176" s="24" t="str">
        <f t="shared" si="56"/>
        <v>DIVIDA</v>
      </c>
      <c r="L176" s="24">
        <v>0</v>
      </c>
      <c r="M176" s="24" t="str">
        <f t="shared" si="57"/>
        <v>DIVIDA</v>
      </c>
      <c r="N176" s="24">
        <v>0</v>
      </c>
      <c r="O176" s="24" t="str">
        <f t="shared" si="58"/>
        <v>DIVIDA</v>
      </c>
      <c r="P176" s="24">
        <v>0</v>
      </c>
      <c r="Q176" s="24" t="str">
        <f t="shared" si="59"/>
        <v>DIVIDA</v>
      </c>
      <c r="R176" s="24">
        <v>0</v>
      </c>
      <c r="S176" s="24" t="str">
        <f t="shared" si="60"/>
        <v>DIVIDA</v>
      </c>
      <c r="T176" s="24">
        <f>Salas!L179</f>
        <v>0</v>
      </c>
      <c r="U176" s="24" t="str">
        <f t="shared" si="61"/>
        <v>DIVIDA</v>
      </c>
      <c r="V176" s="24">
        <v>0</v>
      </c>
      <c r="W176" s="24">
        <v>0</v>
      </c>
      <c r="X176" s="24">
        <v>0</v>
      </c>
      <c r="Y176" s="165">
        <f t="shared" si="50"/>
        <v>36000</v>
      </c>
      <c r="Z176" s="164">
        <f t="shared" si="51"/>
        <v>0</v>
      </c>
      <c r="AA176" s="165">
        <f t="shared" si="52"/>
        <v>-36000</v>
      </c>
    </row>
    <row r="177" spans="1:27" ht="15.75" x14ac:dyDescent="0.25">
      <c r="A177" s="16">
        <v>17</v>
      </c>
      <c r="B177" s="167" t="s">
        <v>575</v>
      </c>
      <c r="C177" s="24">
        <v>4000</v>
      </c>
      <c r="D177" s="24">
        <v>0</v>
      </c>
      <c r="E177" s="24" t="str">
        <f t="shared" si="53"/>
        <v>DIVIDA</v>
      </c>
      <c r="F177" s="24">
        <v>0</v>
      </c>
      <c r="G177" s="24" t="str">
        <f t="shared" si="54"/>
        <v>DIVIDA</v>
      </c>
      <c r="H177" s="24">
        <v>0</v>
      </c>
      <c r="I177" s="24" t="str">
        <f t="shared" si="55"/>
        <v>DIVIDA</v>
      </c>
      <c r="J177" s="24">
        <v>4000</v>
      </c>
      <c r="K177" s="24" t="str">
        <f t="shared" si="56"/>
        <v>PAGO</v>
      </c>
      <c r="L177" s="24">
        <v>4000</v>
      </c>
      <c r="M177" s="24" t="str">
        <f t="shared" si="57"/>
        <v>PAGO</v>
      </c>
      <c r="N177" s="24">
        <v>4000</v>
      </c>
      <c r="O177" s="24" t="str">
        <f t="shared" si="58"/>
        <v>PAGO</v>
      </c>
      <c r="P177" s="24">
        <v>4000</v>
      </c>
      <c r="Q177" s="24" t="str">
        <f t="shared" si="59"/>
        <v>PAGO</v>
      </c>
      <c r="R177" s="24">
        <v>4000</v>
      </c>
      <c r="S177" s="24" t="str">
        <f t="shared" si="60"/>
        <v>PAGO</v>
      </c>
      <c r="T177" s="24">
        <f>Salas!L180</f>
        <v>0</v>
      </c>
      <c r="U177" s="24" t="str">
        <f t="shared" si="61"/>
        <v>DIVIDA</v>
      </c>
      <c r="V177" s="24">
        <v>0</v>
      </c>
      <c r="W177" s="24">
        <v>0</v>
      </c>
      <c r="X177" s="24">
        <v>0</v>
      </c>
      <c r="Y177" s="165">
        <f t="shared" si="50"/>
        <v>48000</v>
      </c>
      <c r="Z177" s="164">
        <f t="shared" si="51"/>
        <v>20000</v>
      </c>
      <c r="AA177" s="165">
        <f t="shared" si="52"/>
        <v>-28000</v>
      </c>
    </row>
    <row r="178" spans="1:27" ht="15.75" x14ac:dyDescent="0.25">
      <c r="A178" s="166">
        <v>18</v>
      </c>
      <c r="B178" s="152" t="s">
        <v>70</v>
      </c>
      <c r="C178" s="24">
        <v>3000</v>
      </c>
      <c r="D178" s="24">
        <v>0</v>
      </c>
      <c r="E178" s="24" t="str">
        <f t="shared" si="53"/>
        <v>DIVIDA</v>
      </c>
      <c r="F178" s="24">
        <v>3000</v>
      </c>
      <c r="G178" s="24" t="str">
        <f t="shared" si="54"/>
        <v>PAGO</v>
      </c>
      <c r="H178" s="24">
        <v>3000</v>
      </c>
      <c r="I178" s="24" t="str">
        <f t="shared" si="55"/>
        <v>PAGO</v>
      </c>
      <c r="J178" s="210" t="s">
        <v>560</v>
      </c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2"/>
      <c r="Z178" s="164">
        <f t="shared" si="51"/>
        <v>6000</v>
      </c>
      <c r="AA178" s="165">
        <f t="shared" si="52"/>
        <v>6000</v>
      </c>
    </row>
    <row r="179" spans="1:27" ht="15.75" x14ac:dyDescent="0.25">
      <c r="A179" s="166">
        <v>19</v>
      </c>
      <c r="B179" s="152" t="s">
        <v>159</v>
      </c>
      <c r="C179" s="53">
        <v>3000</v>
      </c>
      <c r="D179" s="53">
        <v>3000</v>
      </c>
      <c r="E179" s="24" t="str">
        <f t="shared" si="53"/>
        <v>PAGO</v>
      </c>
      <c r="F179" s="53">
        <v>3000</v>
      </c>
      <c r="G179" s="24" t="str">
        <f t="shared" si="54"/>
        <v>PAGO</v>
      </c>
      <c r="H179" s="53">
        <v>3000</v>
      </c>
      <c r="I179" s="24" t="str">
        <f t="shared" si="55"/>
        <v>PAGO</v>
      </c>
      <c r="J179" s="210" t="s">
        <v>560</v>
      </c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2"/>
      <c r="Z179" s="172">
        <f t="shared" si="51"/>
        <v>9000</v>
      </c>
      <c r="AA179" s="171">
        <f t="shared" si="52"/>
        <v>9000</v>
      </c>
    </row>
    <row r="180" spans="1:27" ht="15.75" x14ac:dyDescent="0.25">
      <c r="A180" s="16">
        <v>20</v>
      </c>
      <c r="B180" s="167" t="s">
        <v>532</v>
      </c>
      <c r="C180" s="24">
        <v>2500</v>
      </c>
      <c r="D180" s="24">
        <v>0</v>
      </c>
      <c r="E180" s="24" t="str">
        <f t="shared" si="53"/>
        <v>DIVIDA</v>
      </c>
      <c r="F180" s="24">
        <v>0</v>
      </c>
      <c r="G180" s="24" t="str">
        <f t="shared" si="54"/>
        <v>DIVIDA</v>
      </c>
      <c r="H180" s="24">
        <v>2500</v>
      </c>
      <c r="I180" s="24" t="str">
        <f t="shared" si="55"/>
        <v>PAGO</v>
      </c>
      <c r="J180" s="24">
        <v>2500</v>
      </c>
      <c r="K180" s="24" t="str">
        <f t="shared" ref="K180:K186" si="62">IF(AND(J180&gt;0),C256,D256)</f>
        <v>PAGO</v>
      </c>
      <c r="L180" s="24">
        <v>2500</v>
      </c>
      <c r="M180" s="24" t="str">
        <f t="shared" ref="M180:M186" si="63">IF(AND(L180&gt;0),C256,D256)</f>
        <v>PAGO</v>
      </c>
      <c r="N180" s="24">
        <v>2500</v>
      </c>
      <c r="O180" s="24" t="str">
        <f t="shared" ref="O180:O186" si="64">IF(AND(N180&gt;0),C256,D256)</f>
        <v>PAGO</v>
      </c>
      <c r="P180" s="24">
        <v>2500</v>
      </c>
      <c r="Q180" s="24" t="str">
        <f t="shared" ref="Q180:Q186" si="65">IF(AND(P180&gt;0),C256,D256)</f>
        <v>PAGO</v>
      </c>
      <c r="R180" s="24">
        <v>2500</v>
      </c>
      <c r="S180" s="24" t="str">
        <f t="shared" ref="S180:S186" si="66">IF(AND(R180&gt;0),C256,D256)</f>
        <v>PAGO</v>
      </c>
      <c r="T180" s="24">
        <f>Salas!L182</f>
        <v>0</v>
      </c>
      <c r="U180" s="24" t="str">
        <f t="shared" ref="U180:U186" si="67">IF(AND(T180&gt;0),C258,D258)</f>
        <v>DIVIDA</v>
      </c>
      <c r="V180" s="24">
        <v>0</v>
      </c>
      <c r="W180" s="24">
        <v>0</v>
      </c>
      <c r="X180" s="24">
        <v>0</v>
      </c>
      <c r="Y180" s="165">
        <f t="shared" si="50"/>
        <v>30000</v>
      </c>
      <c r="Z180" s="164">
        <f t="shared" si="51"/>
        <v>15000</v>
      </c>
      <c r="AA180" s="165">
        <f t="shared" si="52"/>
        <v>-15000</v>
      </c>
    </row>
    <row r="181" spans="1:27" ht="15.75" x14ac:dyDescent="0.25">
      <c r="A181" s="166">
        <v>21</v>
      </c>
      <c r="B181" s="167" t="s">
        <v>536</v>
      </c>
      <c r="C181" s="24">
        <v>3000</v>
      </c>
      <c r="D181" s="24">
        <v>0</v>
      </c>
      <c r="E181" s="24" t="str">
        <f t="shared" si="53"/>
        <v>DIVIDA</v>
      </c>
      <c r="F181" s="24">
        <v>0</v>
      </c>
      <c r="G181" s="24" t="str">
        <f t="shared" si="54"/>
        <v>DIVIDA</v>
      </c>
      <c r="H181" s="24">
        <v>3000</v>
      </c>
      <c r="I181" s="24" t="str">
        <f t="shared" si="55"/>
        <v>PAGO</v>
      </c>
      <c r="J181" s="24" t="s">
        <v>588</v>
      </c>
      <c r="K181" s="24" t="str">
        <f t="shared" si="62"/>
        <v>PAGO</v>
      </c>
      <c r="L181" s="24">
        <v>1500</v>
      </c>
      <c r="M181" s="24" t="str">
        <f t="shared" si="63"/>
        <v>PAGO</v>
      </c>
      <c r="N181" s="24">
        <v>1500</v>
      </c>
      <c r="O181" s="24" t="str">
        <f t="shared" si="64"/>
        <v>PAGO</v>
      </c>
      <c r="P181" s="24">
        <v>1500</v>
      </c>
      <c r="Q181" s="24" t="str">
        <f t="shared" si="65"/>
        <v>PAGO</v>
      </c>
      <c r="R181" s="61">
        <v>0</v>
      </c>
      <c r="S181" s="24" t="str">
        <f t="shared" si="66"/>
        <v>DIVIDA</v>
      </c>
      <c r="T181" s="24">
        <f>Salas!L183</f>
        <v>0</v>
      </c>
      <c r="U181" s="24" t="str">
        <f t="shared" si="67"/>
        <v>DIVIDA</v>
      </c>
      <c r="V181" s="24">
        <v>0</v>
      </c>
      <c r="W181" s="24">
        <v>0</v>
      </c>
      <c r="X181" s="24">
        <v>0</v>
      </c>
      <c r="Y181" s="165">
        <f t="shared" si="50"/>
        <v>36000</v>
      </c>
      <c r="Z181" s="164">
        <f t="shared" si="51"/>
        <v>7500</v>
      </c>
      <c r="AA181" s="165">
        <f t="shared" si="52"/>
        <v>-28500</v>
      </c>
    </row>
    <row r="182" spans="1:27" ht="15.75" x14ac:dyDescent="0.25">
      <c r="A182" s="166">
        <v>22</v>
      </c>
      <c r="B182" s="167" t="s">
        <v>131</v>
      </c>
      <c r="C182" s="24">
        <v>3000</v>
      </c>
      <c r="D182" s="24">
        <v>0</v>
      </c>
      <c r="E182" s="24" t="str">
        <f t="shared" si="53"/>
        <v>DIVIDA</v>
      </c>
      <c r="F182" s="24">
        <v>3000</v>
      </c>
      <c r="G182" s="24" t="str">
        <f t="shared" si="54"/>
        <v>PAGO</v>
      </c>
      <c r="H182" s="24">
        <v>3000</v>
      </c>
      <c r="I182" s="24" t="str">
        <f t="shared" si="55"/>
        <v>PAGO</v>
      </c>
      <c r="J182" s="24">
        <v>3000</v>
      </c>
      <c r="K182" s="24" t="str">
        <f t="shared" si="62"/>
        <v>PAGO</v>
      </c>
      <c r="L182" s="24">
        <v>3000</v>
      </c>
      <c r="M182" s="24" t="str">
        <f t="shared" si="63"/>
        <v>PAGO</v>
      </c>
      <c r="N182" s="24">
        <v>1500</v>
      </c>
      <c r="O182" s="24" t="str">
        <f t="shared" si="64"/>
        <v>PAGO</v>
      </c>
      <c r="P182" s="24">
        <v>3000</v>
      </c>
      <c r="Q182" s="24" t="str">
        <f t="shared" si="65"/>
        <v>PAGO</v>
      </c>
      <c r="R182" s="24">
        <v>3000</v>
      </c>
      <c r="S182" s="24" t="str">
        <f t="shared" si="66"/>
        <v>PAGO</v>
      </c>
      <c r="T182" s="24">
        <f>Salas!L184</f>
        <v>0</v>
      </c>
      <c r="U182" s="24" t="str">
        <f t="shared" si="67"/>
        <v>DIVIDA</v>
      </c>
      <c r="V182" s="24">
        <v>0</v>
      </c>
      <c r="W182" s="24">
        <v>0</v>
      </c>
      <c r="X182" s="24">
        <v>0</v>
      </c>
      <c r="Y182" s="165">
        <f t="shared" si="50"/>
        <v>36000</v>
      </c>
      <c r="Z182" s="164">
        <f t="shared" si="51"/>
        <v>19500</v>
      </c>
      <c r="AA182" s="165">
        <f t="shared" si="52"/>
        <v>-16500</v>
      </c>
    </row>
    <row r="183" spans="1:27" s="163" customFormat="1" ht="15.75" x14ac:dyDescent="0.25">
      <c r="A183" s="16">
        <v>23</v>
      </c>
      <c r="B183" s="167" t="s">
        <v>113</v>
      </c>
      <c r="C183" s="24">
        <v>4000</v>
      </c>
      <c r="D183" s="24">
        <v>0</v>
      </c>
      <c r="E183" s="24" t="str">
        <f t="shared" si="53"/>
        <v>DIVIDA</v>
      </c>
      <c r="F183" s="24">
        <v>4000</v>
      </c>
      <c r="G183" s="24" t="str">
        <f t="shared" si="54"/>
        <v>PAGO</v>
      </c>
      <c r="H183" s="24">
        <v>4000</v>
      </c>
      <c r="I183" s="24" t="str">
        <f t="shared" si="55"/>
        <v>PAGO</v>
      </c>
      <c r="J183" s="24">
        <v>4000</v>
      </c>
      <c r="K183" s="24" t="str">
        <f t="shared" si="62"/>
        <v>PAGO</v>
      </c>
      <c r="L183" s="24">
        <v>4000</v>
      </c>
      <c r="M183" s="24" t="str">
        <f t="shared" si="63"/>
        <v>PAGO</v>
      </c>
      <c r="N183" s="24">
        <v>4000</v>
      </c>
      <c r="O183" s="24" t="str">
        <f t="shared" si="64"/>
        <v>PAGO</v>
      </c>
      <c r="P183" s="24">
        <v>4000</v>
      </c>
      <c r="Q183" s="24" t="str">
        <f t="shared" si="65"/>
        <v>PAGO</v>
      </c>
      <c r="R183" s="24">
        <v>4000</v>
      </c>
      <c r="S183" s="24" t="str">
        <f t="shared" si="66"/>
        <v>PAGO</v>
      </c>
      <c r="T183" s="24">
        <f>Salas!L185</f>
        <v>4000</v>
      </c>
      <c r="U183" s="24" t="str">
        <f t="shared" si="67"/>
        <v>PAGO</v>
      </c>
      <c r="V183" s="24">
        <v>0</v>
      </c>
      <c r="W183" s="24">
        <v>0</v>
      </c>
      <c r="X183" s="24">
        <v>0</v>
      </c>
      <c r="Y183" s="165">
        <f t="shared" si="50"/>
        <v>48000</v>
      </c>
      <c r="Z183" s="164">
        <f t="shared" si="51"/>
        <v>32000</v>
      </c>
      <c r="AA183" s="165">
        <f t="shared" si="52"/>
        <v>-16000</v>
      </c>
    </row>
    <row r="184" spans="1:27" ht="15.75" x14ac:dyDescent="0.25">
      <c r="A184" s="166">
        <v>24</v>
      </c>
      <c r="B184" s="167" t="s">
        <v>594</v>
      </c>
      <c r="C184" s="24">
        <v>2500</v>
      </c>
      <c r="D184" s="24">
        <v>0</v>
      </c>
      <c r="E184" s="24" t="str">
        <f t="shared" si="53"/>
        <v>DIVIDA</v>
      </c>
      <c r="F184" s="24">
        <v>0</v>
      </c>
      <c r="G184" s="24" t="str">
        <f t="shared" si="54"/>
        <v>DIVIDA</v>
      </c>
      <c r="H184" s="24">
        <v>0</v>
      </c>
      <c r="I184" s="24" t="str">
        <f t="shared" si="55"/>
        <v>DIVIDA</v>
      </c>
      <c r="J184" s="24">
        <v>0</v>
      </c>
      <c r="K184" s="24" t="str">
        <f t="shared" si="62"/>
        <v>DIVIDA</v>
      </c>
      <c r="L184" s="24">
        <v>0</v>
      </c>
      <c r="M184" s="24" t="str">
        <f t="shared" si="63"/>
        <v>DIVIDA</v>
      </c>
      <c r="N184" s="24">
        <v>2500</v>
      </c>
      <c r="O184" s="24" t="str">
        <f t="shared" si="64"/>
        <v>PAGO</v>
      </c>
      <c r="P184" s="24">
        <v>2500</v>
      </c>
      <c r="Q184" s="24" t="str">
        <f t="shared" si="65"/>
        <v>PAGO</v>
      </c>
      <c r="R184" s="24">
        <v>2500</v>
      </c>
      <c r="S184" s="24" t="str">
        <f t="shared" si="66"/>
        <v>PAGO</v>
      </c>
      <c r="T184" s="24">
        <f>Salas!L186</f>
        <v>0</v>
      </c>
      <c r="U184" s="24" t="str">
        <f t="shared" si="67"/>
        <v>DIVIDA</v>
      </c>
      <c r="V184" s="24">
        <v>0</v>
      </c>
      <c r="W184" s="24">
        <v>0</v>
      </c>
      <c r="X184" s="24">
        <v>0</v>
      </c>
      <c r="Y184" s="165">
        <f t="shared" si="50"/>
        <v>30000</v>
      </c>
      <c r="Z184" s="164">
        <f t="shared" si="51"/>
        <v>7500</v>
      </c>
      <c r="AA184" s="165">
        <f t="shared" si="52"/>
        <v>-22500</v>
      </c>
    </row>
    <row r="185" spans="1:27" ht="15.75" x14ac:dyDescent="0.25">
      <c r="A185" s="166">
        <v>25</v>
      </c>
      <c r="B185" s="167" t="s">
        <v>589</v>
      </c>
      <c r="C185" s="24">
        <v>5000</v>
      </c>
      <c r="D185" s="24">
        <v>0</v>
      </c>
      <c r="E185" s="24" t="str">
        <f t="shared" si="53"/>
        <v>DIVIDA</v>
      </c>
      <c r="F185" s="24">
        <v>0</v>
      </c>
      <c r="G185" s="24" t="str">
        <f t="shared" si="54"/>
        <v>DIVIDA</v>
      </c>
      <c r="H185" s="24">
        <v>0</v>
      </c>
      <c r="I185" s="24" t="str">
        <f t="shared" si="55"/>
        <v>DIVIDA</v>
      </c>
      <c r="J185" s="24">
        <v>0</v>
      </c>
      <c r="K185" s="24" t="str">
        <f t="shared" si="62"/>
        <v>DIVIDA</v>
      </c>
      <c r="L185" s="24">
        <v>0</v>
      </c>
      <c r="M185" s="24" t="str">
        <f t="shared" si="63"/>
        <v>DIVIDA</v>
      </c>
      <c r="N185" s="24">
        <v>5000</v>
      </c>
      <c r="O185" s="24" t="str">
        <f t="shared" si="64"/>
        <v>PAGO</v>
      </c>
      <c r="P185" s="24">
        <v>5000</v>
      </c>
      <c r="Q185" s="24" t="str">
        <f t="shared" si="65"/>
        <v>PAGO</v>
      </c>
      <c r="R185" s="24">
        <v>5000</v>
      </c>
      <c r="S185" s="24" t="str">
        <f t="shared" si="66"/>
        <v>PAGO</v>
      </c>
      <c r="T185" s="24">
        <f>Salas!L187</f>
        <v>0</v>
      </c>
      <c r="U185" s="24" t="str">
        <f t="shared" si="67"/>
        <v>DIVIDA</v>
      </c>
      <c r="V185" s="24">
        <v>0</v>
      </c>
      <c r="W185" s="24">
        <v>0</v>
      </c>
      <c r="X185" s="24">
        <v>0</v>
      </c>
      <c r="Y185" s="165">
        <f t="shared" si="50"/>
        <v>60000</v>
      </c>
      <c r="Z185" s="164">
        <f t="shared" si="51"/>
        <v>15000</v>
      </c>
      <c r="AA185" s="165">
        <f t="shared" si="52"/>
        <v>-45000</v>
      </c>
    </row>
    <row r="186" spans="1:27" ht="15.75" x14ac:dyDescent="0.25">
      <c r="A186" s="166">
        <v>26</v>
      </c>
      <c r="B186" s="167" t="s">
        <v>614</v>
      </c>
      <c r="C186" s="24">
        <v>4000</v>
      </c>
      <c r="D186" s="24">
        <v>0</v>
      </c>
      <c r="E186" s="24" t="str">
        <f t="shared" si="53"/>
        <v>DIVIDA</v>
      </c>
      <c r="F186" s="24">
        <v>0</v>
      </c>
      <c r="G186" s="24" t="str">
        <f t="shared" si="54"/>
        <v>DIVIDA</v>
      </c>
      <c r="H186" s="24">
        <v>0</v>
      </c>
      <c r="I186" s="24" t="str">
        <f t="shared" si="55"/>
        <v>DIVIDA</v>
      </c>
      <c r="J186" s="24">
        <v>0</v>
      </c>
      <c r="K186" s="24" t="str">
        <f t="shared" si="62"/>
        <v>DIVIDA</v>
      </c>
      <c r="L186" s="24">
        <v>0</v>
      </c>
      <c r="M186" s="24" t="str">
        <f t="shared" si="63"/>
        <v>DIVIDA</v>
      </c>
      <c r="N186" s="24">
        <v>0</v>
      </c>
      <c r="O186" s="24" t="str">
        <f t="shared" si="64"/>
        <v>DIVIDA</v>
      </c>
      <c r="P186" s="24">
        <v>4000</v>
      </c>
      <c r="Q186" s="24" t="str">
        <f t="shared" si="65"/>
        <v>PAGO</v>
      </c>
      <c r="R186" s="24">
        <v>4000</v>
      </c>
      <c r="S186" s="24" t="str">
        <f t="shared" si="66"/>
        <v>PAGO</v>
      </c>
      <c r="T186" s="24">
        <f>Salas!L188</f>
        <v>0</v>
      </c>
      <c r="U186" s="24" t="str">
        <f t="shared" si="67"/>
        <v>DIVIDA</v>
      </c>
      <c r="V186" s="24">
        <v>0</v>
      </c>
      <c r="W186" s="24">
        <v>0</v>
      </c>
      <c r="X186" s="24">
        <v>0</v>
      </c>
      <c r="Y186" s="165">
        <f t="shared" si="50"/>
        <v>48000</v>
      </c>
      <c r="Z186" s="164">
        <f t="shared" si="51"/>
        <v>8000</v>
      </c>
      <c r="AA186" s="165">
        <f t="shared" si="52"/>
        <v>-40000</v>
      </c>
    </row>
    <row r="187" spans="1:27" ht="15.75" x14ac:dyDescent="0.25">
      <c r="A187" s="166">
        <v>27</v>
      </c>
      <c r="B187" s="167"/>
      <c r="C187" s="24">
        <v>0</v>
      </c>
      <c r="D187" s="24">
        <v>0</v>
      </c>
      <c r="E187" s="24"/>
      <c r="F187" s="24">
        <v>0</v>
      </c>
      <c r="G187" s="24"/>
      <c r="H187" s="24">
        <v>0</v>
      </c>
      <c r="I187" s="24"/>
      <c r="J187" s="24">
        <v>0</v>
      </c>
      <c r="K187" s="24"/>
      <c r="L187" s="24">
        <v>0</v>
      </c>
      <c r="M187" s="24"/>
      <c r="N187" s="24">
        <v>0</v>
      </c>
      <c r="O187" s="24"/>
      <c r="P187" s="24">
        <v>0</v>
      </c>
      <c r="Q187" s="24"/>
      <c r="R187" s="24">
        <v>0</v>
      </c>
      <c r="S187" s="24"/>
      <c r="T187" s="24">
        <v>0</v>
      </c>
      <c r="U187" s="24"/>
      <c r="V187" s="24">
        <v>0</v>
      </c>
      <c r="W187" s="24">
        <v>0</v>
      </c>
      <c r="X187" s="24">
        <v>0</v>
      </c>
      <c r="Y187" s="165">
        <f t="shared" si="50"/>
        <v>0</v>
      </c>
      <c r="Z187" s="164">
        <f t="shared" si="51"/>
        <v>0</v>
      </c>
      <c r="AA187" s="165">
        <f t="shared" si="52"/>
        <v>0</v>
      </c>
    </row>
    <row r="188" spans="1:27" ht="15.75" x14ac:dyDescent="0.25">
      <c r="A188" s="166">
        <v>28</v>
      </c>
      <c r="B188" s="167"/>
      <c r="C188" s="24">
        <v>0</v>
      </c>
      <c r="D188" s="24">
        <v>0</v>
      </c>
      <c r="E188" s="24"/>
      <c r="F188" s="24">
        <v>0</v>
      </c>
      <c r="G188" s="24"/>
      <c r="H188" s="24">
        <v>0</v>
      </c>
      <c r="I188" s="24"/>
      <c r="J188" s="24">
        <v>0</v>
      </c>
      <c r="K188" s="24"/>
      <c r="L188" s="24">
        <v>0</v>
      </c>
      <c r="M188" s="24"/>
      <c r="N188" s="24">
        <v>0</v>
      </c>
      <c r="O188" s="24"/>
      <c r="P188" s="24">
        <v>0</v>
      </c>
      <c r="Q188" s="24"/>
      <c r="R188" s="24">
        <v>0</v>
      </c>
      <c r="S188" s="24"/>
      <c r="T188" s="24">
        <v>0</v>
      </c>
      <c r="U188" s="24"/>
      <c r="V188" s="24">
        <v>0</v>
      </c>
      <c r="W188" s="24">
        <v>0</v>
      </c>
      <c r="X188" s="24">
        <v>0</v>
      </c>
      <c r="Y188" s="165">
        <f t="shared" si="50"/>
        <v>0</v>
      </c>
      <c r="Z188" s="164">
        <f t="shared" si="51"/>
        <v>0</v>
      </c>
      <c r="AA188" s="165">
        <f t="shared" si="52"/>
        <v>0</v>
      </c>
    </row>
    <row r="189" spans="1:27" ht="15.75" x14ac:dyDescent="0.25">
      <c r="A189" s="166">
        <v>29</v>
      </c>
      <c r="B189" s="167"/>
      <c r="C189" s="24">
        <v>0</v>
      </c>
      <c r="D189" s="24">
        <v>0</v>
      </c>
      <c r="E189" s="24"/>
      <c r="F189" s="24">
        <v>0</v>
      </c>
      <c r="G189" s="24"/>
      <c r="H189" s="24">
        <v>0</v>
      </c>
      <c r="I189" s="24"/>
      <c r="J189" s="24">
        <v>0</v>
      </c>
      <c r="K189" s="24"/>
      <c r="L189" s="24">
        <v>0</v>
      </c>
      <c r="M189" s="24"/>
      <c r="N189" s="24">
        <v>0</v>
      </c>
      <c r="O189" s="24"/>
      <c r="P189" s="24">
        <v>0</v>
      </c>
      <c r="Q189" s="24"/>
      <c r="R189" s="24">
        <v>0</v>
      </c>
      <c r="S189" s="24"/>
      <c r="T189" s="24">
        <v>0</v>
      </c>
      <c r="U189" s="24"/>
      <c r="V189" s="24">
        <v>0</v>
      </c>
      <c r="W189" s="24">
        <v>0</v>
      </c>
      <c r="X189" s="24">
        <v>0</v>
      </c>
      <c r="Y189" s="165">
        <f t="shared" si="50"/>
        <v>0</v>
      </c>
      <c r="Z189" s="164">
        <f t="shared" si="51"/>
        <v>0</v>
      </c>
      <c r="AA189" s="165">
        <f t="shared" si="52"/>
        <v>0</v>
      </c>
    </row>
    <row r="190" spans="1:27" x14ac:dyDescent="0.25">
      <c r="A190" s="173"/>
      <c r="B190" s="69"/>
      <c r="C190" s="174" t="s">
        <v>60</v>
      </c>
      <c r="D190" s="175">
        <f t="shared" ref="D190:AA190" si="68">SUM(D161:D189)</f>
        <v>34200</v>
      </c>
      <c r="E190" s="175"/>
      <c r="F190" s="175">
        <f t="shared" si="68"/>
        <v>64900</v>
      </c>
      <c r="G190" s="175"/>
      <c r="H190" s="175">
        <f t="shared" si="68"/>
        <v>73500</v>
      </c>
      <c r="I190" s="175"/>
      <c r="J190" s="175">
        <f t="shared" si="68"/>
        <v>68500</v>
      </c>
      <c r="K190" s="175"/>
      <c r="L190" s="175">
        <f t="shared" si="68"/>
        <v>60725</v>
      </c>
      <c r="M190" s="175"/>
      <c r="N190" s="175">
        <f t="shared" si="68"/>
        <v>66725</v>
      </c>
      <c r="O190" s="175"/>
      <c r="P190" s="175">
        <f t="shared" si="68"/>
        <v>70000</v>
      </c>
      <c r="Q190" s="175"/>
      <c r="R190" s="175">
        <f t="shared" si="68"/>
        <v>62500</v>
      </c>
      <c r="S190" s="175"/>
      <c r="T190" s="175">
        <f t="shared" si="68"/>
        <v>9000</v>
      </c>
      <c r="U190" s="175"/>
      <c r="V190" s="175">
        <f t="shared" si="68"/>
        <v>0</v>
      </c>
      <c r="W190" s="175">
        <f t="shared" si="68"/>
        <v>0</v>
      </c>
      <c r="X190" s="175">
        <f t="shared" si="68"/>
        <v>0</v>
      </c>
      <c r="Y190" s="175">
        <f t="shared" si="68"/>
        <v>1044000</v>
      </c>
      <c r="Z190" s="164">
        <f t="shared" si="68"/>
        <v>510050</v>
      </c>
      <c r="AA190" s="176">
        <f t="shared" si="68"/>
        <v>-533950</v>
      </c>
    </row>
    <row r="191" spans="1:27" x14ac:dyDescent="0.25">
      <c r="A191" s="7"/>
    </row>
    <row r="192" spans="1:27" x14ac:dyDescent="0.25">
      <c r="A192" s="7"/>
    </row>
    <row r="193" spans="1:28" x14ac:dyDescent="0.25">
      <c r="A193" s="7"/>
    </row>
    <row r="196" spans="1:28" x14ac:dyDescent="0.25">
      <c r="A196" s="19" t="s">
        <v>38</v>
      </c>
      <c r="B196" s="38" t="s">
        <v>491</v>
      </c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spans="1:28" x14ac:dyDescent="0.25">
      <c r="A197" s="19" t="s">
        <v>39</v>
      </c>
      <c r="B197" s="39" t="s">
        <v>511</v>
      </c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8" ht="23.25" x14ac:dyDescent="0.35">
      <c r="A198" s="209" t="s">
        <v>55</v>
      </c>
      <c r="B198" s="209"/>
      <c r="C198" s="209"/>
      <c r="D198" s="208" t="s">
        <v>56</v>
      </c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5" t="s">
        <v>59</v>
      </c>
      <c r="Z198" s="205"/>
      <c r="AA198" s="205"/>
    </row>
    <row r="199" spans="1:28" ht="23.25" x14ac:dyDescent="0.3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spans="1:28" ht="15.75" x14ac:dyDescent="0.25">
      <c r="A200" s="178" t="s">
        <v>7</v>
      </c>
      <c r="B200" s="178" t="s">
        <v>0</v>
      </c>
      <c r="C200" s="178" t="s">
        <v>6</v>
      </c>
      <c r="D200" s="179">
        <v>42979</v>
      </c>
      <c r="E200" s="179">
        <v>42979</v>
      </c>
      <c r="F200" s="179">
        <v>43009</v>
      </c>
      <c r="G200" s="179">
        <v>43009</v>
      </c>
      <c r="H200" s="179">
        <v>43040</v>
      </c>
      <c r="I200" s="179">
        <v>43040</v>
      </c>
      <c r="J200" s="179">
        <v>43070</v>
      </c>
      <c r="K200" s="179">
        <v>43070</v>
      </c>
      <c r="L200" s="179">
        <v>43101</v>
      </c>
      <c r="M200" s="179">
        <v>43101</v>
      </c>
      <c r="N200" s="179">
        <v>43132</v>
      </c>
      <c r="O200" s="179">
        <v>43132</v>
      </c>
      <c r="P200" s="179">
        <v>43160</v>
      </c>
      <c r="Q200" s="179">
        <v>43160</v>
      </c>
      <c r="R200" s="179">
        <v>43191</v>
      </c>
      <c r="S200" s="179">
        <v>43191</v>
      </c>
      <c r="T200" s="179">
        <v>43221</v>
      </c>
      <c r="U200" s="179">
        <v>43221</v>
      </c>
      <c r="V200" s="179">
        <v>43252</v>
      </c>
      <c r="W200" s="179">
        <v>43282</v>
      </c>
      <c r="X200" s="179">
        <v>43313</v>
      </c>
      <c r="Y200" s="180" t="s">
        <v>57</v>
      </c>
      <c r="Z200" s="181" t="s">
        <v>56</v>
      </c>
      <c r="AA200" s="182" t="s">
        <v>58</v>
      </c>
      <c r="AB200" s="183" t="s">
        <v>12</v>
      </c>
    </row>
    <row r="201" spans="1:28" ht="15.75" x14ac:dyDescent="0.25">
      <c r="A201" s="166">
        <v>1</v>
      </c>
      <c r="B201" s="76" t="s">
        <v>543</v>
      </c>
      <c r="C201" s="61">
        <v>3000</v>
      </c>
      <c r="D201" s="53">
        <v>0</v>
      </c>
      <c r="E201" s="24" t="str">
        <f>IF(AND(D201&gt;0),C237,D237)</f>
        <v>DIVIDA</v>
      </c>
      <c r="F201" s="53">
        <v>0</v>
      </c>
      <c r="G201" s="24" t="str">
        <f>IF(AND(F201&gt;0),C237,D237)</f>
        <v>DIVIDA</v>
      </c>
      <c r="H201" s="53">
        <v>0</v>
      </c>
      <c r="I201" s="24" t="str">
        <f>IF(AND(H201&gt;0),C237,D237)</f>
        <v>DIVIDA</v>
      </c>
      <c r="J201" s="61">
        <v>3000</v>
      </c>
      <c r="K201" s="24" t="str">
        <f>IF(AND(J201&gt;0),C237,D237)</f>
        <v>PAGO</v>
      </c>
      <c r="L201" s="61">
        <v>3000</v>
      </c>
      <c r="M201" s="24" t="str">
        <f>IF(AND(L201&gt;0),C237,D237)</f>
        <v>PAGO</v>
      </c>
      <c r="N201" s="61">
        <v>3000</v>
      </c>
      <c r="O201" s="24" t="str">
        <f>IF(AND(N201&gt;0),C237,D237)</f>
        <v>PAGO</v>
      </c>
      <c r="P201" s="61">
        <v>3000</v>
      </c>
      <c r="Q201" s="24" t="str">
        <f>IF(AND(P201&gt;0),C237,D237)</f>
        <v>PAGO</v>
      </c>
      <c r="R201" s="61">
        <v>3000</v>
      </c>
      <c r="S201" s="24" t="str">
        <f>IF(AND(R201&gt;0),C237,D237)</f>
        <v>PAGO</v>
      </c>
      <c r="T201" s="61">
        <f>Salas!L203</f>
        <v>0</v>
      </c>
      <c r="U201" s="24" t="str">
        <f>IF(AND(T201&gt;0),C237,D237)</f>
        <v>DIVIDA</v>
      </c>
      <c r="V201" s="61">
        <v>0</v>
      </c>
      <c r="W201" s="61">
        <v>0</v>
      </c>
      <c r="X201" s="61">
        <v>0</v>
      </c>
      <c r="Y201" s="168">
        <f t="shared" ref="Y201:Y233" si="69">C201*12</f>
        <v>36000</v>
      </c>
      <c r="Z201" s="169">
        <f t="shared" ref="Z201:Z233" si="70">SUM(D201:X201)</f>
        <v>15000</v>
      </c>
      <c r="AA201" s="168">
        <f t="shared" ref="AA201:AA233" si="71">Z201-Y201</f>
        <v>-21000</v>
      </c>
      <c r="AB201" s="184"/>
    </row>
    <row r="202" spans="1:28" ht="15.75" x14ac:dyDescent="0.25">
      <c r="A202" s="166">
        <v>2</v>
      </c>
      <c r="B202" s="152" t="s">
        <v>74</v>
      </c>
      <c r="C202" s="53">
        <v>5000</v>
      </c>
      <c r="D202" s="53">
        <v>0</v>
      </c>
      <c r="E202" s="24" t="str">
        <f t="shared" ref="E202:E214" si="72">IF(AND(D202&gt;0),C238,D238)</f>
        <v>DIVIDA</v>
      </c>
      <c r="F202" s="53">
        <v>5000</v>
      </c>
      <c r="G202" s="24" t="str">
        <f t="shared" ref="G202:G214" si="73">IF(AND(F202&gt;0),C238,D238)</f>
        <v>PAGO</v>
      </c>
      <c r="H202" s="53">
        <v>5000</v>
      </c>
      <c r="I202" s="24" t="str">
        <f t="shared" ref="I202:I214" si="74">IF(AND(H202&gt;0),C238,D238)</f>
        <v>PAGO</v>
      </c>
      <c r="J202" s="53">
        <v>5000</v>
      </c>
      <c r="K202" s="24" t="str">
        <f t="shared" ref="K202:K214" si="75">IF(AND(J202&gt;0),C238,D238)</f>
        <v>PAGO</v>
      </c>
      <c r="L202" s="53">
        <v>5000</v>
      </c>
      <c r="M202" s="24" t="str">
        <f t="shared" ref="M202:M207" si="76">IF(AND(L202&gt;0),C238,D238)</f>
        <v>PAGO</v>
      </c>
      <c r="N202" s="210" t="s">
        <v>560</v>
      </c>
      <c r="O202" s="211"/>
      <c r="P202" s="211"/>
      <c r="Q202" s="211"/>
      <c r="R202" s="211"/>
      <c r="S202" s="211"/>
      <c r="T202" s="211"/>
      <c r="U202" s="211"/>
      <c r="V202" s="211"/>
      <c r="W202" s="211"/>
      <c r="X202" s="212"/>
      <c r="Y202" s="171">
        <f t="shared" si="69"/>
        <v>60000</v>
      </c>
      <c r="Z202" s="172">
        <f t="shared" si="70"/>
        <v>20000</v>
      </c>
      <c r="AA202" s="171">
        <f t="shared" si="71"/>
        <v>-40000</v>
      </c>
      <c r="AB202" s="185"/>
    </row>
    <row r="203" spans="1:28" s="58" customFormat="1" ht="15.75" x14ac:dyDescent="0.25">
      <c r="A203" s="166">
        <v>3</v>
      </c>
      <c r="B203" s="76" t="s">
        <v>482</v>
      </c>
      <c r="C203" s="61">
        <v>3000</v>
      </c>
      <c r="D203" s="61">
        <v>1500</v>
      </c>
      <c r="E203" s="24" t="str">
        <f t="shared" si="72"/>
        <v>PAGO</v>
      </c>
      <c r="F203" s="61">
        <v>3000</v>
      </c>
      <c r="G203" s="24" t="str">
        <f t="shared" si="73"/>
        <v>PAGO</v>
      </c>
      <c r="H203" s="61">
        <v>3000</v>
      </c>
      <c r="I203" s="24" t="str">
        <f t="shared" si="74"/>
        <v>PAGO</v>
      </c>
      <c r="J203" s="61">
        <v>3000</v>
      </c>
      <c r="K203" s="24" t="str">
        <f t="shared" si="75"/>
        <v>PAGO</v>
      </c>
      <c r="L203" s="61">
        <v>3000</v>
      </c>
      <c r="M203" s="24" t="str">
        <f t="shared" si="76"/>
        <v>PAGO</v>
      </c>
      <c r="N203" s="61">
        <v>3000</v>
      </c>
      <c r="O203" s="24" t="str">
        <f>IF(AND(N203&gt;0),C239,D239)</f>
        <v>PAGO</v>
      </c>
      <c r="P203" s="61">
        <v>3000</v>
      </c>
      <c r="Q203" s="24" t="str">
        <f>IF(AND(P203&gt;0),C239,D239)</f>
        <v>PAGO</v>
      </c>
      <c r="R203" s="61">
        <v>0</v>
      </c>
      <c r="S203" s="24" t="str">
        <f>IF(AND(R203&gt;0),C239,D239)</f>
        <v>DIVIDA</v>
      </c>
      <c r="T203" s="61">
        <f>Salas!L205</f>
        <v>0</v>
      </c>
      <c r="U203" s="24" t="str">
        <f>IF(AND(T203&gt;0),C239,D239)</f>
        <v>DIVIDA</v>
      </c>
      <c r="V203" s="61">
        <v>0</v>
      </c>
      <c r="W203" s="61">
        <v>0</v>
      </c>
      <c r="X203" s="61">
        <v>0</v>
      </c>
      <c r="Y203" s="168">
        <f t="shared" si="69"/>
        <v>36000</v>
      </c>
      <c r="Z203" s="169">
        <f t="shared" si="70"/>
        <v>19500</v>
      </c>
      <c r="AA203" s="168">
        <f t="shared" si="71"/>
        <v>-16500</v>
      </c>
      <c r="AB203" s="184"/>
    </row>
    <row r="204" spans="1:28" s="58" customFormat="1" ht="15.75" x14ac:dyDescent="0.25">
      <c r="A204" s="166">
        <v>4</v>
      </c>
      <c r="B204" s="76" t="s">
        <v>82</v>
      </c>
      <c r="C204" s="61">
        <v>5000</v>
      </c>
      <c r="D204" s="61">
        <v>5000</v>
      </c>
      <c r="E204" s="24" t="str">
        <f t="shared" si="72"/>
        <v>PAGO</v>
      </c>
      <c r="F204" s="61">
        <v>5000</v>
      </c>
      <c r="G204" s="24" t="str">
        <f t="shared" si="73"/>
        <v>PAGO</v>
      </c>
      <c r="H204" s="61">
        <v>5000</v>
      </c>
      <c r="I204" s="24" t="str">
        <f t="shared" si="74"/>
        <v>PAGO</v>
      </c>
      <c r="J204" s="61">
        <v>5000</v>
      </c>
      <c r="K204" s="24" t="str">
        <f t="shared" si="75"/>
        <v>PAGO</v>
      </c>
      <c r="L204" s="61">
        <v>5000</v>
      </c>
      <c r="M204" s="24" t="str">
        <f t="shared" si="76"/>
        <v>PAGO</v>
      </c>
      <c r="N204" s="61">
        <v>5000</v>
      </c>
      <c r="O204" s="24" t="str">
        <f t="shared" ref="O204:O207" si="77">IF(AND(N204&gt;0),C240,D240)</f>
        <v>PAGO</v>
      </c>
      <c r="P204" s="61">
        <v>5000</v>
      </c>
      <c r="Q204" s="24" t="str">
        <f t="shared" ref="Q204:Q207" si="78">IF(AND(P204&gt;0),C240,D240)</f>
        <v>PAGO</v>
      </c>
      <c r="R204" s="61">
        <v>5000</v>
      </c>
      <c r="S204" s="24" t="str">
        <f t="shared" ref="S204:S207" si="79">IF(AND(R204&gt;0),C240,D240)</f>
        <v>PAGO</v>
      </c>
      <c r="T204" s="61">
        <f>Salas!L206</f>
        <v>0</v>
      </c>
      <c r="U204" s="24" t="str">
        <f t="shared" ref="U204:U207" si="80">IF(AND(T204&gt;0),C240,D240)</f>
        <v>DIVIDA</v>
      </c>
      <c r="V204" s="61">
        <v>0</v>
      </c>
      <c r="W204" s="61">
        <v>0</v>
      </c>
      <c r="X204" s="61">
        <v>0</v>
      </c>
      <c r="Y204" s="168">
        <f t="shared" si="69"/>
        <v>60000</v>
      </c>
      <c r="Z204" s="169">
        <f t="shared" si="70"/>
        <v>40000</v>
      </c>
      <c r="AA204" s="168">
        <f t="shared" si="71"/>
        <v>-20000</v>
      </c>
      <c r="AB204" s="184"/>
    </row>
    <row r="205" spans="1:28" s="58" customFormat="1" ht="15.75" x14ac:dyDescent="0.25">
      <c r="A205" s="166">
        <v>5</v>
      </c>
      <c r="B205" s="76" t="s">
        <v>85</v>
      </c>
      <c r="C205" s="61">
        <v>5000</v>
      </c>
      <c r="D205" s="61">
        <v>5000</v>
      </c>
      <c r="E205" s="24" t="str">
        <f t="shared" si="72"/>
        <v>PAGO</v>
      </c>
      <c r="F205" s="61">
        <v>5000</v>
      </c>
      <c r="G205" s="24" t="str">
        <f t="shared" si="73"/>
        <v>PAGO</v>
      </c>
      <c r="H205" s="61">
        <v>5000</v>
      </c>
      <c r="I205" s="24" t="str">
        <f t="shared" si="74"/>
        <v>PAGO</v>
      </c>
      <c r="J205" s="61">
        <v>5000</v>
      </c>
      <c r="K205" s="24" t="str">
        <f t="shared" si="75"/>
        <v>PAGO</v>
      </c>
      <c r="L205" s="61">
        <v>5000</v>
      </c>
      <c r="M205" s="24" t="str">
        <f t="shared" si="76"/>
        <v>PAGO</v>
      </c>
      <c r="N205" s="61">
        <v>5000</v>
      </c>
      <c r="O205" s="24" t="str">
        <f t="shared" si="77"/>
        <v>PAGO</v>
      </c>
      <c r="P205" s="61">
        <v>5000</v>
      </c>
      <c r="Q205" s="24" t="str">
        <f t="shared" si="78"/>
        <v>PAGO</v>
      </c>
      <c r="R205" s="61">
        <v>5000</v>
      </c>
      <c r="S205" s="24" t="str">
        <f t="shared" si="79"/>
        <v>PAGO</v>
      </c>
      <c r="T205" s="61">
        <f>Salas!L207</f>
        <v>0</v>
      </c>
      <c r="U205" s="24" t="str">
        <f t="shared" si="80"/>
        <v>DIVIDA</v>
      </c>
      <c r="V205" s="61">
        <v>0</v>
      </c>
      <c r="W205" s="61">
        <v>0</v>
      </c>
      <c r="X205" s="61">
        <v>0</v>
      </c>
      <c r="Y205" s="168">
        <f t="shared" si="69"/>
        <v>60000</v>
      </c>
      <c r="Z205" s="169">
        <f t="shared" si="70"/>
        <v>40000</v>
      </c>
      <c r="AA205" s="168">
        <f t="shared" si="71"/>
        <v>-20000</v>
      </c>
      <c r="AB205" s="184"/>
    </row>
    <row r="206" spans="1:28" ht="15.75" x14ac:dyDescent="0.25">
      <c r="A206" s="166">
        <v>6</v>
      </c>
      <c r="B206" s="76" t="s">
        <v>79</v>
      </c>
      <c r="C206" s="61">
        <v>3000</v>
      </c>
      <c r="D206" s="61">
        <v>3000</v>
      </c>
      <c r="E206" s="24" t="str">
        <f t="shared" si="72"/>
        <v>PAGO</v>
      </c>
      <c r="F206" s="61">
        <v>3000</v>
      </c>
      <c r="G206" s="24" t="str">
        <f t="shared" si="73"/>
        <v>PAGO</v>
      </c>
      <c r="H206" s="61">
        <v>3000</v>
      </c>
      <c r="I206" s="24" t="str">
        <f t="shared" si="74"/>
        <v>PAGO</v>
      </c>
      <c r="J206" s="61">
        <v>3000</v>
      </c>
      <c r="K206" s="24" t="str">
        <f t="shared" si="75"/>
        <v>PAGO</v>
      </c>
      <c r="L206" s="61">
        <v>3000</v>
      </c>
      <c r="M206" s="24" t="str">
        <f t="shared" si="76"/>
        <v>PAGO</v>
      </c>
      <c r="N206" s="61">
        <v>3000</v>
      </c>
      <c r="O206" s="24" t="str">
        <f t="shared" si="77"/>
        <v>PAGO</v>
      </c>
      <c r="P206" s="61">
        <v>3000</v>
      </c>
      <c r="Q206" s="24" t="str">
        <f t="shared" si="78"/>
        <v>PAGO</v>
      </c>
      <c r="R206" s="61">
        <v>0</v>
      </c>
      <c r="S206" s="24" t="str">
        <f t="shared" si="79"/>
        <v>DIVIDA</v>
      </c>
      <c r="T206" s="61">
        <f>Salas!L208</f>
        <v>0</v>
      </c>
      <c r="U206" s="24" t="str">
        <f t="shared" si="80"/>
        <v>DIVIDA</v>
      </c>
      <c r="V206" s="61">
        <v>0</v>
      </c>
      <c r="W206" s="61">
        <v>0</v>
      </c>
      <c r="X206" s="61">
        <v>0</v>
      </c>
      <c r="Y206" s="168">
        <f t="shared" si="69"/>
        <v>36000</v>
      </c>
      <c r="Z206" s="169">
        <f t="shared" si="70"/>
        <v>21000</v>
      </c>
      <c r="AA206" s="168">
        <f t="shared" si="71"/>
        <v>-15000</v>
      </c>
      <c r="AB206" s="184"/>
    </row>
    <row r="207" spans="1:28" s="58" customFormat="1" ht="15.75" x14ac:dyDescent="0.25">
      <c r="A207" s="166">
        <v>7</v>
      </c>
      <c r="B207" s="76" t="s">
        <v>96</v>
      </c>
      <c r="C207" s="61">
        <v>4000</v>
      </c>
      <c r="D207" s="61">
        <v>4000</v>
      </c>
      <c r="E207" s="24" t="str">
        <f t="shared" si="72"/>
        <v>PAGO</v>
      </c>
      <c r="F207" s="61">
        <v>4000</v>
      </c>
      <c r="G207" s="24" t="str">
        <f t="shared" si="73"/>
        <v>PAGO</v>
      </c>
      <c r="H207" s="61">
        <v>4000</v>
      </c>
      <c r="I207" s="24" t="str">
        <f t="shared" si="74"/>
        <v>PAGO</v>
      </c>
      <c r="J207" s="61">
        <v>4000</v>
      </c>
      <c r="K207" s="24" t="str">
        <f t="shared" si="75"/>
        <v>PAGO</v>
      </c>
      <c r="L207" s="61">
        <v>4000</v>
      </c>
      <c r="M207" s="24" t="str">
        <f t="shared" si="76"/>
        <v>PAGO</v>
      </c>
      <c r="N207" s="61">
        <v>4000</v>
      </c>
      <c r="O207" s="24" t="str">
        <f t="shared" si="77"/>
        <v>PAGO</v>
      </c>
      <c r="P207" s="61">
        <v>4000</v>
      </c>
      <c r="Q207" s="24" t="str">
        <f t="shared" si="78"/>
        <v>PAGO</v>
      </c>
      <c r="R207" s="61">
        <v>4000</v>
      </c>
      <c r="S207" s="24" t="str">
        <f t="shared" si="79"/>
        <v>PAGO</v>
      </c>
      <c r="T207" s="61">
        <f>Salas!L209</f>
        <v>5000</v>
      </c>
      <c r="U207" s="24" t="str">
        <f t="shared" si="80"/>
        <v>PAGO</v>
      </c>
      <c r="V207" s="61">
        <v>0</v>
      </c>
      <c r="W207" s="61">
        <v>0</v>
      </c>
      <c r="X207" s="61">
        <v>0</v>
      </c>
      <c r="Y207" s="168">
        <f t="shared" si="69"/>
        <v>48000</v>
      </c>
      <c r="Z207" s="169">
        <f t="shared" si="70"/>
        <v>37000</v>
      </c>
      <c r="AA207" s="168">
        <f t="shared" si="71"/>
        <v>-11000</v>
      </c>
      <c r="AB207" s="184"/>
    </row>
    <row r="208" spans="1:28" ht="15.75" x14ac:dyDescent="0.25">
      <c r="A208" s="166">
        <v>8</v>
      </c>
      <c r="B208" s="84" t="s">
        <v>70</v>
      </c>
      <c r="C208" s="53">
        <v>3000</v>
      </c>
      <c r="D208" s="53">
        <v>0</v>
      </c>
      <c r="E208" s="24" t="str">
        <f t="shared" si="72"/>
        <v>DIVIDA</v>
      </c>
      <c r="F208" s="53">
        <v>3000</v>
      </c>
      <c r="G208" s="24" t="str">
        <f t="shared" si="73"/>
        <v>PAGO</v>
      </c>
      <c r="H208" s="53">
        <v>3000</v>
      </c>
      <c r="I208" s="24" t="str">
        <f t="shared" si="74"/>
        <v>PAGO</v>
      </c>
      <c r="J208" s="210" t="s">
        <v>560</v>
      </c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2"/>
      <c r="Y208" s="171">
        <f t="shared" si="69"/>
        <v>36000</v>
      </c>
      <c r="Z208" s="172">
        <f t="shared" si="70"/>
        <v>6000</v>
      </c>
      <c r="AA208" s="171">
        <f t="shared" si="71"/>
        <v>-30000</v>
      </c>
      <c r="AB208" s="185" t="s">
        <v>560</v>
      </c>
    </row>
    <row r="209" spans="1:28" ht="15.75" x14ac:dyDescent="0.25">
      <c r="A209" s="166">
        <v>9</v>
      </c>
      <c r="B209" s="152" t="s">
        <v>481</v>
      </c>
      <c r="C209" s="53">
        <v>3000</v>
      </c>
      <c r="D209" s="53">
        <v>3000</v>
      </c>
      <c r="E209" s="24" t="str">
        <f t="shared" si="72"/>
        <v>PAGO</v>
      </c>
      <c r="F209" s="53">
        <v>3000</v>
      </c>
      <c r="G209" s="24" t="str">
        <f t="shared" si="73"/>
        <v>PAGO</v>
      </c>
      <c r="H209" s="53">
        <v>3000</v>
      </c>
      <c r="I209" s="24" t="str">
        <f t="shared" si="74"/>
        <v>PAGO</v>
      </c>
      <c r="J209" s="53">
        <v>3000</v>
      </c>
      <c r="K209" s="24" t="str">
        <f t="shared" si="75"/>
        <v>PAGO</v>
      </c>
      <c r="L209" s="210" t="s">
        <v>560</v>
      </c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2"/>
      <c r="Y209" s="171">
        <f t="shared" si="69"/>
        <v>36000</v>
      </c>
      <c r="Z209" s="172">
        <f t="shared" si="70"/>
        <v>12000</v>
      </c>
      <c r="AA209" s="171">
        <f t="shared" si="71"/>
        <v>-24000</v>
      </c>
      <c r="AB209" s="185"/>
    </row>
    <row r="210" spans="1:28" ht="15.75" x14ac:dyDescent="0.25">
      <c r="A210" s="166">
        <v>10</v>
      </c>
      <c r="B210" s="76" t="s">
        <v>584</v>
      </c>
      <c r="C210" s="61">
        <v>5000</v>
      </c>
      <c r="D210" s="53">
        <v>0</v>
      </c>
      <c r="E210" s="24" t="str">
        <f t="shared" si="72"/>
        <v>DIVIDA</v>
      </c>
      <c r="F210" s="53">
        <v>0</v>
      </c>
      <c r="G210" s="24" t="str">
        <f t="shared" si="73"/>
        <v>DIVIDA</v>
      </c>
      <c r="H210" s="53">
        <v>0</v>
      </c>
      <c r="I210" s="24" t="str">
        <f t="shared" si="74"/>
        <v>DIVIDA</v>
      </c>
      <c r="J210" s="53">
        <v>0</v>
      </c>
      <c r="K210" s="24" t="str">
        <f t="shared" si="75"/>
        <v>DIVIDA</v>
      </c>
      <c r="L210" s="61">
        <v>5000</v>
      </c>
      <c r="M210" s="24" t="str">
        <f t="shared" ref="M210:M214" si="81">IF(AND(L210&gt;0),C246,D246)</f>
        <v>PAGO</v>
      </c>
      <c r="N210" s="61">
        <v>5000</v>
      </c>
      <c r="O210" s="24" t="str">
        <f t="shared" ref="O210:O214" si="82">IF(AND(N210&gt;0),C246,D246)</f>
        <v>PAGO</v>
      </c>
      <c r="P210" s="61">
        <v>5000</v>
      </c>
      <c r="Q210" s="24" t="str">
        <f t="shared" ref="Q210:Q214" si="83">IF(AND(P210&gt;0),C246,D246)</f>
        <v>PAGO</v>
      </c>
      <c r="R210" s="61">
        <v>5000</v>
      </c>
      <c r="S210" s="24" t="str">
        <f t="shared" ref="S210:S215" si="84">IF(AND(R210&gt;0),C246,D246)</f>
        <v>PAGO</v>
      </c>
      <c r="T210" s="61">
        <f>Salas!L212</f>
        <v>0</v>
      </c>
      <c r="U210" s="24" t="str">
        <f t="shared" ref="U210:U215" si="85">IF(AND(T210&gt;0),C246,D246)</f>
        <v>DIVIDA</v>
      </c>
      <c r="V210" s="61">
        <v>0</v>
      </c>
      <c r="W210" s="61">
        <v>0</v>
      </c>
      <c r="X210" s="61">
        <v>0</v>
      </c>
      <c r="Y210" s="168">
        <f t="shared" si="69"/>
        <v>60000</v>
      </c>
      <c r="Z210" s="169">
        <f t="shared" si="70"/>
        <v>20000</v>
      </c>
      <c r="AA210" s="168">
        <f t="shared" si="71"/>
        <v>-40000</v>
      </c>
      <c r="AB210" s="184"/>
    </row>
    <row r="211" spans="1:28" ht="15.75" x14ac:dyDescent="0.25">
      <c r="A211" s="166">
        <v>11</v>
      </c>
      <c r="B211" s="76" t="s">
        <v>88</v>
      </c>
      <c r="C211" s="61">
        <v>5000</v>
      </c>
      <c r="D211" s="61">
        <v>5000</v>
      </c>
      <c r="E211" s="24" t="str">
        <f t="shared" si="72"/>
        <v>PAGO</v>
      </c>
      <c r="F211" s="61">
        <v>5000</v>
      </c>
      <c r="G211" s="24" t="str">
        <f t="shared" si="73"/>
        <v>PAGO</v>
      </c>
      <c r="H211" s="61">
        <v>5000</v>
      </c>
      <c r="I211" s="24" t="str">
        <f t="shared" si="74"/>
        <v>PAGO</v>
      </c>
      <c r="J211" s="61">
        <v>5000</v>
      </c>
      <c r="K211" s="24" t="str">
        <f t="shared" si="75"/>
        <v>PAGO</v>
      </c>
      <c r="L211" s="61">
        <v>5000</v>
      </c>
      <c r="M211" s="24" t="str">
        <f t="shared" si="81"/>
        <v>PAGO</v>
      </c>
      <c r="N211" s="61">
        <v>5000</v>
      </c>
      <c r="O211" s="24" t="str">
        <f t="shared" si="82"/>
        <v>PAGO</v>
      </c>
      <c r="P211" s="61">
        <v>5000</v>
      </c>
      <c r="Q211" s="24" t="str">
        <f t="shared" si="83"/>
        <v>PAGO</v>
      </c>
      <c r="R211" s="61">
        <v>0</v>
      </c>
      <c r="S211" s="24" t="str">
        <f t="shared" si="84"/>
        <v>DIVIDA</v>
      </c>
      <c r="T211" s="61">
        <f>Salas!L213</f>
        <v>0</v>
      </c>
      <c r="U211" s="24" t="str">
        <f t="shared" si="85"/>
        <v>DIVIDA</v>
      </c>
      <c r="V211" s="61">
        <v>0</v>
      </c>
      <c r="W211" s="61">
        <v>0</v>
      </c>
      <c r="X211" s="61">
        <v>0</v>
      </c>
      <c r="Y211" s="168">
        <f t="shared" si="69"/>
        <v>60000</v>
      </c>
      <c r="Z211" s="169">
        <f t="shared" si="70"/>
        <v>35000</v>
      </c>
      <c r="AA211" s="168">
        <f t="shared" si="71"/>
        <v>-25000</v>
      </c>
      <c r="AB211" s="184"/>
    </row>
    <row r="212" spans="1:28" ht="15.75" x14ac:dyDescent="0.25">
      <c r="A212" s="166">
        <v>13</v>
      </c>
      <c r="B212" s="167" t="s">
        <v>607</v>
      </c>
      <c r="C212" s="24">
        <v>3000</v>
      </c>
      <c r="D212" s="53">
        <v>0</v>
      </c>
      <c r="E212" s="24" t="str">
        <f t="shared" si="72"/>
        <v>DIVIDA</v>
      </c>
      <c r="F212" s="53">
        <v>0</v>
      </c>
      <c r="G212" s="24" t="str">
        <f t="shared" si="73"/>
        <v>DIVIDA</v>
      </c>
      <c r="H212" s="53">
        <v>0</v>
      </c>
      <c r="I212" s="24" t="str">
        <f t="shared" si="74"/>
        <v>DIVIDA</v>
      </c>
      <c r="J212" s="53">
        <v>0</v>
      </c>
      <c r="K212" s="24" t="str">
        <f t="shared" si="75"/>
        <v>DIVIDA</v>
      </c>
      <c r="L212" s="24">
        <v>3000</v>
      </c>
      <c r="M212" s="24" t="str">
        <f t="shared" si="81"/>
        <v>PAGO</v>
      </c>
      <c r="N212" s="24">
        <v>3000</v>
      </c>
      <c r="O212" s="24" t="str">
        <f t="shared" si="82"/>
        <v>PAGO</v>
      </c>
      <c r="P212" s="24">
        <v>3000</v>
      </c>
      <c r="Q212" s="24" t="str">
        <f t="shared" si="83"/>
        <v>PAGO</v>
      </c>
      <c r="R212" s="24">
        <v>3000</v>
      </c>
      <c r="S212" s="24" t="str">
        <f t="shared" si="84"/>
        <v>PAGO</v>
      </c>
      <c r="T212" s="61">
        <f>Salas!L214</f>
        <v>0</v>
      </c>
      <c r="U212" s="24" t="str">
        <f t="shared" si="85"/>
        <v>DIVIDA</v>
      </c>
      <c r="V212" s="24">
        <v>0</v>
      </c>
      <c r="W212" s="24">
        <v>0</v>
      </c>
      <c r="X212" s="24">
        <v>0</v>
      </c>
      <c r="Y212" s="165">
        <f t="shared" si="69"/>
        <v>36000</v>
      </c>
      <c r="Z212" s="164">
        <f t="shared" si="70"/>
        <v>12000</v>
      </c>
      <c r="AA212" s="165">
        <f t="shared" si="71"/>
        <v>-24000</v>
      </c>
      <c r="AB212" s="183"/>
    </row>
    <row r="213" spans="1:28" ht="15.75" x14ac:dyDescent="0.25">
      <c r="A213" s="166">
        <v>14</v>
      </c>
      <c r="B213" s="167" t="s">
        <v>601</v>
      </c>
      <c r="C213" s="24">
        <v>5000</v>
      </c>
      <c r="D213" s="53">
        <v>0</v>
      </c>
      <c r="E213" s="24" t="str">
        <f t="shared" si="72"/>
        <v>DIVIDA</v>
      </c>
      <c r="F213" s="53">
        <v>0</v>
      </c>
      <c r="G213" s="24" t="str">
        <f t="shared" si="73"/>
        <v>DIVIDA</v>
      </c>
      <c r="H213" s="53">
        <v>0</v>
      </c>
      <c r="I213" s="24" t="str">
        <f t="shared" si="74"/>
        <v>DIVIDA</v>
      </c>
      <c r="J213" s="53">
        <v>0</v>
      </c>
      <c r="K213" s="24" t="str">
        <f t="shared" si="75"/>
        <v>DIVIDA</v>
      </c>
      <c r="L213" s="53">
        <v>0</v>
      </c>
      <c r="M213" s="24" t="str">
        <f t="shared" si="81"/>
        <v>DIVIDA</v>
      </c>
      <c r="N213" s="53">
        <v>0</v>
      </c>
      <c r="O213" s="24" t="str">
        <f t="shared" si="82"/>
        <v>DIVIDA</v>
      </c>
      <c r="P213" s="24">
        <v>5000</v>
      </c>
      <c r="Q213" s="24" t="str">
        <f t="shared" si="83"/>
        <v>PAGO</v>
      </c>
      <c r="R213" s="24">
        <v>5000</v>
      </c>
      <c r="S213" s="24" t="str">
        <f t="shared" si="84"/>
        <v>PAGO</v>
      </c>
      <c r="T213" s="61">
        <f>Salas!L215</f>
        <v>0</v>
      </c>
      <c r="U213" s="24" t="str">
        <f t="shared" si="85"/>
        <v>DIVIDA</v>
      </c>
      <c r="V213" s="24">
        <v>0</v>
      </c>
      <c r="W213" s="24">
        <v>0</v>
      </c>
      <c r="X213" s="24">
        <v>0</v>
      </c>
      <c r="Y213" s="165">
        <f t="shared" si="69"/>
        <v>60000</v>
      </c>
      <c r="Z213" s="164">
        <f t="shared" si="70"/>
        <v>10000</v>
      </c>
      <c r="AA213" s="165">
        <f t="shared" si="71"/>
        <v>-50000</v>
      </c>
      <c r="AB213" s="183"/>
    </row>
    <row r="214" spans="1:28" ht="15.75" x14ac:dyDescent="0.25">
      <c r="A214" s="16">
        <v>15</v>
      </c>
      <c r="B214" s="167" t="s">
        <v>672</v>
      </c>
      <c r="C214" s="24">
        <v>5000</v>
      </c>
      <c r="D214" s="53">
        <v>0</v>
      </c>
      <c r="E214" s="24" t="str">
        <f t="shared" si="72"/>
        <v>DIVIDA</v>
      </c>
      <c r="F214" s="53">
        <v>0</v>
      </c>
      <c r="G214" s="24" t="str">
        <f t="shared" si="73"/>
        <v>DIVIDA</v>
      </c>
      <c r="H214" s="53">
        <v>0</v>
      </c>
      <c r="I214" s="24" t="str">
        <f t="shared" si="74"/>
        <v>DIVIDA</v>
      </c>
      <c r="J214" s="53">
        <v>0</v>
      </c>
      <c r="K214" s="24" t="str">
        <f t="shared" si="75"/>
        <v>DIVIDA</v>
      </c>
      <c r="L214" s="53">
        <v>0</v>
      </c>
      <c r="M214" s="24" t="str">
        <f t="shared" si="81"/>
        <v>DIVIDA</v>
      </c>
      <c r="N214" s="53">
        <v>0</v>
      </c>
      <c r="O214" s="24" t="str">
        <f t="shared" si="82"/>
        <v>DIVIDA</v>
      </c>
      <c r="P214" s="53">
        <v>0</v>
      </c>
      <c r="Q214" s="24" t="str">
        <f t="shared" si="83"/>
        <v>DIVIDA</v>
      </c>
      <c r="R214" s="24">
        <v>5000</v>
      </c>
      <c r="S214" s="24" t="str">
        <f t="shared" si="84"/>
        <v>PAGO</v>
      </c>
      <c r="T214" s="61">
        <f>Salas!L216</f>
        <v>0</v>
      </c>
      <c r="U214" s="24" t="str">
        <f t="shared" si="85"/>
        <v>DIVIDA</v>
      </c>
      <c r="V214" s="24">
        <v>0</v>
      </c>
      <c r="W214" s="24">
        <v>0</v>
      </c>
      <c r="X214" s="24">
        <v>0</v>
      </c>
      <c r="Y214" s="165">
        <f t="shared" si="69"/>
        <v>60000</v>
      </c>
      <c r="Z214" s="164">
        <f t="shared" si="70"/>
        <v>5000</v>
      </c>
      <c r="AA214" s="165">
        <f t="shared" si="71"/>
        <v>-55000</v>
      </c>
      <c r="AB214" s="183"/>
    </row>
    <row r="215" spans="1:28" ht="15.75" x14ac:dyDescent="0.25">
      <c r="A215" s="100">
        <v>16</v>
      </c>
      <c r="B215" s="167" t="s">
        <v>681</v>
      </c>
      <c r="C215" s="24">
        <v>5000</v>
      </c>
      <c r="D215" s="213" t="s">
        <v>687</v>
      </c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5"/>
      <c r="Q215" s="157"/>
      <c r="R215" s="24">
        <v>5000</v>
      </c>
      <c r="S215" s="24" t="str">
        <f t="shared" si="84"/>
        <v>PAGO</v>
      </c>
      <c r="T215" s="61">
        <f>Salas!L217</f>
        <v>0</v>
      </c>
      <c r="U215" s="24" t="str">
        <f t="shared" si="85"/>
        <v>DIVIDA</v>
      </c>
      <c r="V215" s="24">
        <v>0</v>
      </c>
      <c r="W215" s="24">
        <v>0</v>
      </c>
      <c r="X215" s="24">
        <v>0</v>
      </c>
      <c r="Y215" s="165">
        <f>C215*5</f>
        <v>25000</v>
      </c>
      <c r="Z215" s="164">
        <f t="shared" si="70"/>
        <v>5000</v>
      </c>
      <c r="AA215" s="165">
        <f t="shared" si="71"/>
        <v>-20000</v>
      </c>
      <c r="AB215" s="183"/>
    </row>
    <row r="216" spans="1:28" ht="15.75" x14ac:dyDescent="0.25">
      <c r="A216" s="166">
        <v>17</v>
      </c>
      <c r="B216" s="167"/>
      <c r="C216" s="24">
        <v>0</v>
      </c>
      <c r="D216" s="24">
        <v>0</v>
      </c>
      <c r="E216" s="24"/>
      <c r="F216" s="24">
        <v>0</v>
      </c>
      <c r="G216" s="24"/>
      <c r="H216" s="24">
        <v>0</v>
      </c>
      <c r="I216" s="24"/>
      <c r="J216" s="24">
        <v>0</v>
      </c>
      <c r="K216" s="24"/>
      <c r="L216" s="24">
        <v>0</v>
      </c>
      <c r="M216" s="24"/>
      <c r="N216" s="24">
        <v>0</v>
      </c>
      <c r="O216" s="24"/>
      <c r="P216" s="24">
        <v>0</v>
      </c>
      <c r="Q216" s="24"/>
      <c r="R216" s="24">
        <v>0</v>
      </c>
      <c r="S216" s="24"/>
      <c r="T216" s="24">
        <v>0</v>
      </c>
      <c r="U216" s="24"/>
      <c r="V216" s="24">
        <v>0</v>
      </c>
      <c r="W216" s="24">
        <v>0</v>
      </c>
      <c r="X216" s="24">
        <v>0</v>
      </c>
      <c r="Y216" s="165">
        <f t="shared" si="69"/>
        <v>0</v>
      </c>
      <c r="Z216" s="164">
        <f t="shared" si="70"/>
        <v>0</v>
      </c>
      <c r="AA216" s="165">
        <f t="shared" si="71"/>
        <v>0</v>
      </c>
      <c r="AB216" s="183"/>
    </row>
    <row r="217" spans="1:28" ht="15.75" x14ac:dyDescent="0.25">
      <c r="A217" s="166">
        <v>18</v>
      </c>
      <c r="B217" s="167"/>
      <c r="C217" s="24">
        <v>0</v>
      </c>
      <c r="D217" s="24">
        <v>0</v>
      </c>
      <c r="E217" s="24"/>
      <c r="F217" s="24">
        <v>0</v>
      </c>
      <c r="G217" s="24"/>
      <c r="H217" s="24">
        <v>0</v>
      </c>
      <c r="I217" s="24"/>
      <c r="J217" s="24">
        <v>0</v>
      </c>
      <c r="K217" s="24"/>
      <c r="L217" s="24">
        <v>0</v>
      </c>
      <c r="M217" s="24"/>
      <c r="N217" s="24">
        <v>0</v>
      </c>
      <c r="O217" s="24"/>
      <c r="P217" s="24">
        <v>0</v>
      </c>
      <c r="Q217" s="24"/>
      <c r="R217" s="24">
        <v>0</v>
      </c>
      <c r="S217" s="24"/>
      <c r="T217" s="24">
        <v>0</v>
      </c>
      <c r="U217" s="24"/>
      <c r="V217" s="24">
        <v>0</v>
      </c>
      <c r="W217" s="24">
        <v>0</v>
      </c>
      <c r="X217" s="24">
        <v>0</v>
      </c>
      <c r="Y217" s="165">
        <f t="shared" si="69"/>
        <v>0</v>
      </c>
      <c r="Z217" s="164">
        <f t="shared" si="70"/>
        <v>0</v>
      </c>
      <c r="AA217" s="165">
        <f t="shared" si="71"/>
        <v>0</v>
      </c>
      <c r="AB217" s="183"/>
    </row>
    <row r="218" spans="1:28" ht="15.75" x14ac:dyDescent="0.25">
      <c r="A218" s="16">
        <v>19</v>
      </c>
      <c r="B218" s="167"/>
      <c r="C218" s="24">
        <v>0</v>
      </c>
      <c r="D218" s="24">
        <v>0</v>
      </c>
      <c r="E218" s="24"/>
      <c r="F218" s="24">
        <v>0</v>
      </c>
      <c r="G218" s="24"/>
      <c r="H218" s="24">
        <v>0</v>
      </c>
      <c r="I218" s="24"/>
      <c r="J218" s="24">
        <v>0</v>
      </c>
      <c r="K218" s="24"/>
      <c r="L218" s="24">
        <v>0</v>
      </c>
      <c r="M218" s="24"/>
      <c r="N218" s="24">
        <v>0</v>
      </c>
      <c r="O218" s="24"/>
      <c r="P218" s="24">
        <v>0</v>
      </c>
      <c r="Q218" s="24"/>
      <c r="R218" s="24">
        <v>0</v>
      </c>
      <c r="S218" s="24"/>
      <c r="T218" s="24">
        <v>0</v>
      </c>
      <c r="U218" s="24"/>
      <c r="V218" s="24">
        <v>0</v>
      </c>
      <c r="W218" s="24">
        <v>0</v>
      </c>
      <c r="X218" s="24">
        <v>0</v>
      </c>
      <c r="Y218" s="165">
        <f t="shared" si="69"/>
        <v>0</v>
      </c>
      <c r="Z218" s="164">
        <f t="shared" si="70"/>
        <v>0</v>
      </c>
      <c r="AA218" s="165">
        <f t="shared" si="71"/>
        <v>0</v>
      </c>
      <c r="AB218" s="183"/>
    </row>
    <row r="219" spans="1:28" ht="15.75" x14ac:dyDescent="0.25">
      <c r="A219" s="100">
        <v>20</v>
      </c>
      <c r="B219" s="167"/>
      <c r="C219" s="24">
        <v>0</v>
      </c>
      <c r="D219" s="24">
        <v>0</v>
      </c>
      <c r="E219" s="24"/>
      <c r="F219" s="24">
        <v>0</v>
      </c>
      <c r="G219" s="24"/>
      <c r="H219" s="24">
        <v>0</v>
      </c>
      <c r="I219" s="24"/>
      <c r="J219" s="24">
        <v>0</v>
      </c>
      <c r="K219" s="24"/>
      <c r="L219" s="24">
        <v>0</v>
      </c>
      <c r="M219" s="24"/>
      <c r="N219" s="24">
        <v>0</v>
      </c>
      <c r="O219" s="24"/>
      <c r="P219" s="24">
        <v>0</v>
      </c>
      <c r="Q219" s="24"/>
      <c r="R219" s="24">
        <v>0</v>
      </c>
      <c r="S219" s="24"/>
      <c r="T219" s="24">
        <v>0</v>
      </c>
      <c r="U219" s="24"/>
      <c r="V219" s="24">
        <v>0</v>
      </c>
      <c r="W219" s="24">
        <v>0</v>
      </c>
      <c r="X219" s="24">
        <v>0</v>
      </c>
      <c r="Y219" s="165">
        <f t="shared" si="69"/>
        <v>0</v>
      </c>
      <c r="Z219" s="164">
        <f t="shared" si="70"/>
        <v>0</v>
      </c>
      <c r="AA219" s="165">
        <f t="shared" si="71"/>
        <v>0</v>
      </c>
      <c r="AB219" s="183"/>
    </row>
    <row r="220" spans="1:28" ht="15.75" x14ac:dyDescent="0.25">
      <c r="A220" s="166">
        <v>21</v>
      </c>
      <c r="B220" s="167"/>
      <c r="C220" s="24">
        <v>0</v>
      </c>
      <c r="D220" s="24">
        <v>0</v>
      </c>
      <c r="E220" s="24"/>
      <c r="F220" s="24">
        <v>0</v>
      </c>
      <c r="G220" s="24"/>
      <c r="H220" s="24">
        <v>0</v>
      </c>
      <c r="I220" s="24"/>
      <c r="J220" s="24">
        <v>0</v>
      </c>
      <c r="K220" s="24"/>
      <c r="L220" s="24">
        <v>0</v>
      </c>
      <c r="M220" s="24"/>
      <c r="N220" s="24">
        <v>0</v>
      </c>
      <c r="O220" s="24"/>
      <c r="P220" s="24">
        <v>0</v>
      </c>
      <c r="Q220" s="24"/>
      <c r="R220" s="24">
        <v>0</v>
      </c>
      <c r="S220" s="24"/>
      <c r="T220" s="24">
        <v>0</v>
      </c>
      <c r="U220" s="24"/>
      <c r="V220" s="24">
        <v>0</v>
      </c>
      <c r="W220" s="24">
        <v>0</v>
      </c>
      <c r="X220" s="24">
        <v>0</v>
      </c>
      <c r="Y220" s="165">
        <f t="shared" si="69"/>
        <v>0</v>
      </c>
      <c r="Z220" s="164">
        <f t="shared" si="70"/>
        <v>0</v>
      </c>
      <c r="AA220" s="165">
        <f t="shared" si="71"/>
        <v>0</v>
      </c>
      <c r="AB220" s="183"/>
    </row>
    <row r="221" spans="1:28" ht="15.75" x14ac:dyDescent="0.25">
      <c r="A221" s="166">
        <v>22</v>
      </c>
      <c r="B221" s="167"/>
      <c r="C221" s="24">
        <v>0</v>
      </c>
      <c r="D221" s="24">
        <v>0</v>
      </c>
      <c r="E221" s="24"/>
      <c r="F221" s="24">
        <v>0</v>
      </c>
      <c r="G221" s="24"/>
      <c r="H221" s="24">
        <v>0</v>
      </c>
      <c r="I221" s="24"/>
      <c r="J221" s="24">
        <v>0</v>
      </c>
      <c r="K221" s="24"/>
      <c r="L221" s="24">
        <v>0</v>
      </c>
      <c r="M221" s="24"/>
      <c r="N221" s="24">
        <v>0</v>
      </c>
      <c r="O221" s="24"/>
      <c r="P221" s="24">
        <v>0</v>
      </c>
      <c r="Q221" s="24"/>
      <c r="R221" s="24">
        <v>0</v>
      </c>
      <c r="S221" s="24"/>
      <c r="T221" s="24">
        <v>0</v>
      </c>
      <c r="U221" s="24"/>
      <c r="V221" s="24">
        <v>0</v>
      </c>
      <c r="W221" s="24">
        <v>0</v>
      </c>
      <c r="X221" s="24">
        <v>0</v>
      </c>
      <c r="Y221" s="165">
        <f t="shared" si="69"/>
        <v>0</v>
      </c>
      <c r="Z221" s="164">
        <f t="shared" si="70"/>
        <v>0</v>
      </c>
      <c r="AA221" s="165">
        <f t="shared" si="71"/>
        <v>0</v>
      </c>
      <c r="AB221" s="183"/>
    </row>
    <row r="222" spans="1:28" ht="15.75" x14ac:dyDescent="0.25">
      <c r="A222" s="16">
        <v>23</v>
      </c>
      <c r="B222" s="167"/>
      <c r="C222" s="24">
        <v>0</v>
      </c>
      <c r="D222" s="24">
        <v>0</v>
      </c>
      <c r="E222" s="24"/>
      <c r="F222" s="24">
        <v>0</v>
      </c>
      <c r="G222" s="24"/>
      <c r="H222" s="24">
        <v>0</v>
      </c>
      <c r="I222" s="24"/>
      <c r="J222" s="24">
        <v>0</v>
      </c>
      <c r="K222" s="24"/>
      <c r="L222" s="24">
        <v>0</v>
      </c>
      <c r="M222" s="24"/>
      <c r="N222" s="24">
        <v>0</v>
      </c>
      <c r="O222" s="24"/>
      <c r="P222" s="24">
        <v>0</v>
      </c>
      <c r="Q222" s="24"/>
      <c r="R222" s="24">
        <v>0</v>
      </c>
      <c r="S222" s="24"/>
      <c r="T222" s="24">
        <v>0</v>
      </c>
      <c r="U222" s="24"/>
      <c r="V222" s="24">
        <v>0</v>
      </c>
      <c r="W222" s="24">
        <v>0</v>
      </c>
      <c r="X222" s="24">
        <v>0</v>
      </c>
      <c r="Y222" s="165">
        <f t="shared" si="69"/>
        <v>0</v>
      </c>
      <c r="Z222" s="164">
        <f t="shared" si="70"/>
        <v>0</v>
      </c>
      <c r="AA222" s="165">
        <f t="shared" si="71"/>
        <v>0</v>
      </c>
      <c r="AB222" s="183"/>
    </row>
    <row r="223" spans="1:28" ht="15.75" x14ac:dyDescent="0.25">
      <c r="A223" s="100">
        <v>24</v>
      </c>
      <c r="B223" s="167"/>
      <c r="C223" s="24">
        <v>0</v>
      </c>
      <c r="D223" s="24">
        <v>0</v>
      </c>
      <c r="E223" s="24"/>
      <c r="F223" s="24">
        <v>0</v>
      </c>
      <c r="G223" s="24"/>
      <c r="H223" s="24">
        <v>0</v>
      </c>
      <c r="I223" s="24"/>
      <c r="J223" s="24">
        <v>0</v>
      </c>
      <c r="K223" s="24"/>
      <c r="L223" s="24">
        <v>0</v>
      </c>
      <c r="M223" s="24"/>
      <c r="N223" s="24">
        <v>0</v>
      </c>
      <c r="O223" s="24"/>
      <c r="P223" s="24">
        <v>0</v>
      </c>
      <c r="Q223" s="24"/>
      <c r="R223" s="24">
        <v>0</v>
      </c>
      <c r="S223" s="24"/>
      <c r="T223" s="24">
        <v>0</v>
      </c>
      <c r="U223" s="24"/>
      <c r="V223" s="24">
        <v>0</v>
      </c>
      <c r="W223" s="24">
        <v>0</v>
      </c>
      <c r="X223" s="24">
        <v>0</v>
      </c>
      <c r="Y223" s="165">
        <f t="shared" si="69"/>
        <v>0</v>
      </c>
      <c r="Z223" s="164">
        <f t="shared" si="70"/>
        <v>0</v>
      </c>
      <c r="AA223" s="165">
        <f t="shared" si="71"/>
        <v>0</v>
      </c>
      <c r="AB223" s="183"/>
    </row>
    <row r="224" spans="1:28" ht="15.75" x14ac:dyDescent="0.25">
      <c r="A224" s="166">
        <v>25</v>
      </c>
      <c r="B224" s="167"/>
      <c r="C224" s="24">
        <v>0</v>
      </c>
      <c r="D224" s="24">
        <v>0</v>
      </c>
      <c r="E224" s="24"/>
      <c r="F224" s="24">
        <v>0</v>
      </c>
      <c r="G224" s="24"/>
      <c r="H224" s="24">
        <v>0</v>
      </c>
      <c r="I224" s="24"/>
      <c r="J224" s="24">
        <v>0</v>
      </c>
      <c r="K224" s="24"/>
      <c r="L224" s="24">
        <v>0</v>
      </c>
      <c r="M224" s="24"/>
      <c r="N224" s="24">
        <v>0</v>
      </c>
      <c r="O224" s="24"/>
      <c r="P224" s="24">
        <v>0</v>
      </c>
      <c r="Q224" s="24"/>
      <c r="R224" s="24">
        <v>0</v>
      </c>
      <c r="S224" s="24"/>
      <c r="T224" s="24">
        <v>0</v>
      </c>
      <c r="U224" s="24"/>
      <c r="V224" s="24">
        <v>0</v>
      </c>
      <c r="W224" s="24">
        <v>0</v>
      </c>
      <c r="X224" s="24">
        <v>0</v>
      </c>
      <c r="Y224" s="165">
        <f t="shared" si="69"/>
        <v>0</v>
      </c>
      <c r="Z224" s="164">
        <f t="shared" si="70"/>
        <v>0</v>
      </c>
      <c r="AA224" s="165">
        <f t="shared" si="71"/>
        <v>0</v>
      </c>
      <c r="AB224" s="183"/>
    </row>
    <row r="225" spans="1:28" ht="15.75" x14ac:dyDescent="0.25">
      <c r="A225" s="166">
        <v>26</v>
      </c>
      <c r="B225" s="167"/>
      <c r="C225" s="24">
        <v>0</v>
      </c>
      <c r="D225" s="24">
        <v>0</v>
      </c>
      <c r="E225" s="24"/>
      <c r="F225" s="24">
        <v>0</v>
      </c>
      <c r="G225" s="24"/>
      <c r="H225" s="24">
        <v>0</v>
      </c>
      <c r="I225" s="24"/>
      <c r="J225" s="24">
        <v>0</v>
      </c>
      <c r="K225" s="24"/>
      <c r="L225" s="24">
        <v>0</v>
      </c>
      <c r="M225" s="24"/>
      <c r="N225" s="24">
        <v>0</v>
      </c>
      <c r="O225" s="24"/>
      <c r="P225" s="24">
        <v>0</v>
      </c>
      <c r="Q225" s="24"/>
      <c r="R225" s="24">
        <v>0</v>
      </c>
      <c r="S225" s="24"/>
      <c r="T225" s="24">
        <v>0</v>
      </c>
      <c r="U225" s="24"/>
      <c r="V225" s="24">
        <v>0</v>
      </c>
      <c r="W225" s="24">
        <v>0</v>
      </c>
      <c r="X225" s="24">
        <v>0</v>
      </c>
      <c r="Y225" s="165">
        <f t="shared" si="69"/>
        <v>0</v>
      </c>
      <c r="Z225" s="164">
        <f t="shared" si="70"/>
        <v>0</v>
      </c>
      <c r="AA225" s="165">
        <f t="shared" si="71"/>
        <v>0</v>
      </c>
      <c r="AB225" s="183"/>
    </row>
    <row r="226" spans="1:28" ht="15.75" x14ac:dyDescent="0.25">
      <c r="A226" s="16">
        <v>27</v>
      </c>
      <c r="B226" s="167"/>
      <c r="C226" s="24">
        <v>0</v>
      </c>
      <c r="D226" s="24">
        <v>0</v>
      </c>
      <c r="E226" s="24"/>
      <c r="F226" s="24">
        <v>0</v>
      </c>
      <c r="G226" s="24"/>
      <c r="H226" s="24">
        <v>0</v>
      </c>
      <c r="I226" s="24"/>
      <c r="J226" s="24">
        <v>0</v>
      </c>
      <c r="K226" s="24"/>
      <c r="L226" s="24">
        <v>0</v>
      </c>
      <c r="M226" s="24"/>
      <c r="N226" s="24">
        <v>0</v>
      </c>
      <c r="O226" s="24"/>
      <c r="P226" s="24">
        <v>0</v>
      </c>
      <c r="Q226" s="24"/>
      <c r="R226" s="24">
        <v>0</v>
      </c>
      <c r="S226" s="24"/>
      <c r="T226" s="24">
        <v>0</v>
      </c>
      <c r="U226" s="24"/>
      <c r="V226" s="24">
        <v>0</v>
      </c>
      <c r="W226" s="24">
        <v>0</v>
      </c>
      <c r="X226" s="24">
        <v>0</v>
      </c>
      <c r="Y226" s="165">
        <f t="shared" si="69"/>
        <v>0</v>
      </c>
      <c r="Z226" s="164">
        <f t="shared" si="70"/>
        <v>0</v>
      </c>
      <c r="AA226" s="165">
        <f t="shared" si="71"/>
        <v>0</v>
      </c>
      <c r="AB226" s="183"/>
    </row>
    <row r="227" spans="1:28" ht="15.75" x14ac:dyDescent="0.25">
      <c r="A227" s="100">
        <v>28</v>
      </c>
      <c r="B227" s="167"/>
      <c r="C227" s="24">
        <v>0</v>
      </c>
      <c r="D227" s="24">
        <v>0</v>
      </c>
      <c r="E227" s="24"/>
      <c r="F227" s="24">
        <v>0</v>
      </c>
      <c r="G227" s="24"/>
      <c r="H227" s="24">
        <v>0</v>
      </c>
      <c r="I227" s="24"/>
      <c r="J227" s="24">
        <v>0</v>
      </c>
      <c r="K227" s="24"/>
      <c r="L227" s="24">
        <v>0</v>
      </c>
      <c r="M227" s="24"/>
      <c r="N227" s="24">
        <v>0</v>
      </c>
      <c r="O227" s="24"/>
      <c r="P227" s="24">
        <v>0</v>
      </c>
      <c r="Q227" s="24"/>
      <c r="R227" s="24">
        <v>0</v>
      </c>
      <c r="S227" s="24"/>
      <c r="T227" s="24">
        <v>0</v>
      </c>
      <c r="U227" s="24"/>
      <c r="V227" s="24">
        <v>0</v>
      </c>
      <c r="W227" s="24">
        <v>0</v>
      </c>
      <c r="X227" s="24">
        <v>0</v>
      </c>
      <c r="Y227" s="165">
        <f t="shared" si="69"/>
        <v>0</v>
      </c>
      <c r="Z227" s="164">
        <f t="shared" si="70"/>
        <v>0</v>
      </c>
      <c r="AA227" s="165">
        <f t="shared" si="71"/>
        <v>0</v>
      </c>
      <c r="AB227" s="183"/>
    </row>
    <row r="228" spans="1:28" ht="15.75" x14ac:dyDescent="0.25">
      <c r="A228" s="166">
        <v>29</v>
      </c>
      <c r="B228" s="167"/>
      <c r="C228" s="24">
        <v>0</v>
      </c>
      <c r="D228" s="24">
        <v>0</v>
      </c>
      <c r="E228" s="24"/>
      <c r="F228" s="24">
        <v>0</v>
      </c>
      <c r="G228" s="24"/>
      <c r="H228" s="24">
        <v>0</v>
      </c>
      <c r="I228" s="24"/>
      <c r="J228" s="24">
        <v>0</v>
      </c>
      <c r="K228" s="24"/>
      <c r="L228" s="24">
        <v>0</v>
      </c>
      <c r="M228" s="24"/>
      <c r="N228" s="24">
        <v>0</v>
      </c>
      <c r="O228" s="24"/>
      <c r="P228" s="24">
        <v>0</v>
      </c>
      <c r="Q228" s="24"/>
      <c r="R228" s="24">
        <v>0</v>
      </c>
      <c r="S228" s="24"/>
      <c r="T228" s="24">
        <v>0</v>
      </c>
      <c r="U228" s="24"/>
      <c r="V228" s="24">
        <v>0</v>
      </c>
      <c r="W228" s="24">
        <v>0</v>
      </c>
      <c r="X228" s="24">
        <v>0</v>
      </c>
      <c r="Y228" s="165">
        <f t="shared" si="69"/>
        <v>0</v>
      </c>
      <c r="Z228" s="164">
        <f t="shared" si="70"/>
        <v>0</v>
      </c>
      <c r="AA228" s="165">
        <f t="shared" si="71"/>
        <v>0</v>
      </c>
      <c r="AB228" s="183"/>
    </row>
    <row r="229" spans="1:28" ht="15.75" x14ac:dyDescent="0.25">
      <c r="A229" s="166">
        <v>30</v>
      </c>
      <c r="B229" s="167"/>
      <c r="C229" s="24">
        <v>0</v>
      </c>
      <c r="D229" s="24">
        <v>0</v>
      </c>
      <c r="E229" s="24"/>
      <c r="F229" s="24">
        <v>0</v>
      </c>
      <c r="G229" s="24"/>
      <c r="H229" s="24">
        <v>0</v>
      </c>
      <c r="I229" s="24"/>
      <c r="J229" s="24">
        <v>0</v>
      </c>
      <c r="K229" s="24"/>
      <c r="L229" s="24">
        <v>0</v>
      </c>
      <c r="M229" s="24"/>
      <c r="N229" s="24">
        <v>0</v>
      </c>
      <c r="O229" s="24"/>
      <c r="P229" s="24">
        <v>0</v>
      </c>
      <c r="Q229" s="24"/>
      <c r="R229" s="24">
        <v>0</v>
      </c>
      <c r="S229" s="24"/>
      <c r="T229" s="24">
        <v>0</v>
      </c>
      <c r="U229" s="24"/>
      <c r="V229" s="24">
        <v>0</v>
      </c>
      <c r="W229" s="24">
        <v>0</v>
      </c>
      <c r="X229" s="24">
        <v>0</v>
      </c>
      <c r="Y229" s="165">
        <f t="shared" si="69"/>
        <v>0</v>
      </c>
      <c r="Z229" s="164">
        <f t="shared" si="70"/>
        <v>0</v>
      </c>
      <c r="AA229" s="165">
        <f t="shared" si="71"/>
        <v>0</v>
      </c>
      <c r="AB229" s="183"/>
    </row>
    <row r="230" spans="1:28" ht="15.75" x14ac:dyDescent="0.25">
      <c r="A230" s="16">
        <v>31</v>
      </c>
      <c r="B230" s="167"/>
      <c r="C230" s="24">
        <v>0</v>
      </c>
      <c r="D230" s="24">
        <v>0</v>
      </c>
      <c r="E230" s="24"/>
      <c r="F230" s="24">
        <v>0</v>
      </c>
      <c r="G230" s="24"/>
      <c r="H230" s="24">
        <v>0</v>
      </c>
      <c r="I230" s="24"/>
      <c r="J230" s="24">
        <v>0</v>
      </c>
      <c r="K230" s="24"/>
      <c r="L230" s="24">
        <v>0</v>
      </c>
      <c r="M230" s="24"/>
      <c r="N230" s="24">
        <v>0</v>
      </c>
      <c r="O230" s="24"/>
      <c r="P230" s="24">
        <v>0</v>
      </c>
      <c r="Q230" s="24"/>
      <c r="R230" s="24">
        <v>0</v>
      </c>
      <c r="S230" s="24"/>
      <c r="T230" s="24">
        <v>0</v>
      </c>
      <c r="U230" s="24"/>
      <c r="V230" s="24">
        <v>0</v>
      </c>
      <c r="W230" s="24">
        <v>0</v>
      </c>
      <c r="X230" s="24">
        <v>0</v>
      </c>
      <c r="Y230" s="165">
        <f t="shared" si="69"/>
        <v>0</v>
      </c>
      <c r="Z230" s="164">
        <f t="shared" si="70"/>
        <v>0</v>
      </c>
      <c r="AA230" s="165">
        <f t="shared" si="71"/>
        <v>0</v>
      </c>
      <c r="AB230" s="183"/>
    </row>
    <row r="231" spans="1:28" ht="15.75" x14ac:dyDescent="0.25">
      <c r="A231" s="100">
        <v>32</v>
      </c>
      <c r="B231" s="167"/>
      <c r="C231" s="24">
        <v>0</v>
      </c>
      <c r="D231" s="24">
        <v>0</v>
      </c>
      <c r="E231" s="24"/>
      <c r="F231" s="24">
        <v>0</v>
      </c>
      <c r="G231" s="24"/>
      <c r="H231" s="24">
        <v>0</v>
      </c>
      <c r="I231" s="24"/>
      <c r="J231" s="24">
        <v>0</v>
      </c>
      <c r="K231" s="24"/>
      <c r="L231" s="24">
        <v>0</v>
      </c>
      <c r="M231" s="24"/>
      <c r="N231" s="24">
        <v>0</v>
      </c>
      <c r="O231" s="24"/>
      <c r="P231" s="24">
        <v>0</v>
      </c>
      <c r="Q231" s="24"/>
      <c r="R231" s="24">
        <v>0</v>
      </c>
      <c r="S231" s="24"/>
      <c r="T231" s="24">
        <v>0</v>
      </c>
      <c r="U231" s="24"/>
      <c r="V231" s="24">
        <v>0</v>
      </c>
      <c r="W231" s="24">
        <v>0</v>
      </c>
      <c r="X231" s="24">
        <v>0</v>
      </c>
      <c r="Y231" s="165">
        <f t="shared" si="69"/>
        <v>0</v>
      </c>
      <c r="Z231" s="164">
        <f t="shared" si="70"/>
        <v>0</v>
      </c>
      <c r="AA231" s="165">
        <f t="shared" si="71"/>
        <v>0</v>
      </c>
      <c r="AB231" s="183"/>
    </row>
    <row r="232" spans="1:28" ht="15.75" x14ac:dyDescent="0.25">
      <c r="A232" s="166">
        <v>33</v>
      </c>
      <c r="B232" s="167"/>
      <c r="C232" s="24">
        <v>0</v>
      </c>
      <c r="D232" s="24">
        <v>0</v>
      </c>
      <c r="E232" s="24"/>
      <c r="F232" s="24">
        <v>0</v>
      </c>
      <c r="G232" s="24"/>
      <c r="H232" s="24">
        <v>0</v>
      </c>
      <c r="I232" s="24"/>
      <c r="J232" s="24">
        <v>0</v>
      </c>
      <c r="K232" s="24"/>
      <c r="L232" s="24">
        <v>0</v>
      </c>
      <c r="M232" s="24"/>
      <c r="N232" s="24">
        <v>0</v>
      </c>
      <c r="O232" s="24"/>
      <c r="P232" s="24">
        <v>0</v>
      </c>
      <c r="Q232" s="24"/>
      <c r="R232" s="24">
        <v>0</v>
      </c>
      <c r="S232" s="24"/>
      <c r="T232" s="24">
        <v>0</v>
      </c>
      <c r="U232" s="24"/>
      <c r="V232" s="24">
        <v>0</v>
      </c>
      <c r="W232" s="24">
        <v>0</v>
      </c>
      <c r="X232" s="24">
        <v>0</v>
      </c>
      <c r="Y232" s="165">
        <f t="shared" si="69"/>
        <v>0</v>
      </c>
      <c r="Z232" s="164">
        <f t="shared" si="70"/>
        <v>0</v>
      </c>
      <c r="AA232" s="165">
        <f t="shared" si="71"/>
        <v>0</v>
      </c>
      <c r="AB232" s="183"/>
    </row>
    <row r="233" spans="1:28" ht="15.75" x14ac:dyDescent="0.25">
      <c r="A233" s="166">
        <v>34</v>
      </c>
      <c r="B233" s="167"/>
      <c r="C233" s="24">
        <v>0</v>
      </c>
      <c r="D233" s="24">
        <v>0</v>
      </c>
      <c r="E233" s="24"/>
      <c r="F233" s="24">
        <v>0</v>
      </c>
      <c r="G233" s="24"/>
      <c r="H233" s="24">
        <v>0</v>
      </c>
      <c r="I233" s="24"/>
      <c r="J233" s="24">
        <v>0</v>
      </c>
      <c r="K233" s="24"/>
      <c r="L233" s="24">
        <v>0</v>
      </c>
      <c r="M233" s="24"/>
      <c r="N233" s="24">
        <v>0</v>
      </c>
      <c r="O233" s="24"/>
      <c r="P233" s="24">
        <v>0</v>
      </c>
      <c r="Q233" s="24"/>
      <c r="R233" s="24">
        <v>0</v>
      </c>
      <c r="S233" s="24"/>
      <c r="T233" s="24">
        <v>0</v>
      </c>
      <c r="U233" s="24"/>
      <c r="V233" s="24">
        <v>0</v>
      </c>
      <c r="W233" s="24">
        <v>0</v>
      </c>
      <c r="X233" s="24">
        <v>0</v>
      </c>
      <c r="Y233" s="165">
        <f t="shared" si="69"/>
        <v>0</v>
      </c>
      <c r="Z233" s="164">
        <f t="shared" si="70"/>
        <v>0</v>
      </c>
      <c r="AA233" s="165">
        <f t="shared" si="71"/>
        <v>0</v>
      </c>
      <c r="AB233" s="183"/>
    </row>
    <row r="234" spans="1:28" x14ac:dyDescent="0.25">
      <c r="A234" s="173"/>
      <c r="B234" s="69"/>
      <c r="C234" s="174" t="s">
        <v>60</v>
      </c>
      <c r="D234" s="175">
        <f t="shared" ref="D234:AA234" si="86">SUM(D201:D233)</f>
        <v>26500</v>
      </c>
      <c r="E234" s="175"/>
      <c r="F234" s="175">
        <f t="shared" si="86"/>
        <v>36000</v>
      </c>
      <c r="G234" s="175"/>
      <c r="H234" s="175">
        <f t="shared" si="86"/>
        <v>36000</v>
      </c>
      <c r="I234" s="175"/>
      <c r="J234" s="175">
        <f t="shared" si="86"/>
        <v>36000</v>
      </c>
      <c r="K234" s="175"/>
      <c r="L234" s="175">
        <f t="shared" si="86"/>
        <v>41000</v>
      </c>
      <c r="M234" s="175"/>
      <c r="N234" s="175">
        <f t="shared" si="86"/>
        <v>36000</v>
      </c>
      <c r="O234" s="175"/>
      <c r="P234" s="175">
        <f t="shared" si="86"/>
        <v>41000</v>
      </c>
      <c r="Q234" s="175"/>
      <c r="R234" s="175">
        <f t="shared" si="86"/>
        <v>40000</v>
      </c>
      <c r="S234" s="175"/>
      <c r="T234" s="175">
        <f t="shared" si="86"/>
        <v>5000</v>
      </c>
      <c r="U234" s="175"/>
      <c r="V234" s="175">
        <f t="shared" si="86"/>
        <v>0</v>
      </c>
      <c r="W234" s="175">
        <f t="shared" si="86"/>
        <v>0</v>
      </c>
      <c r="X234" s="175">
        <f t="shared" si="86"/>
        <v>0</v>
      </c>
      <c r="Y234" s="175">
        <f t="shared" si="86"/>
        <v>709000</v>
      </c>
      <c r="Z234" s="164">
        <f t="shared" si="86"/>
        <v>297500</v>
      </c>
      <c r="AA234" s="176">
        <f t="shared" si="86"/>
        <v>-411500</v>
      </c>
      <c r="AB234" s="183"/>
    </row>
    <row r="236" spans="1:28" hidden="1" x14ac:dyDescent="0.25"/>
    <row r="237" spans="1:28" hidden="1" x14ac:dyDescent="0.25">
      <c r="C237" s="186" t="s">
        <v>733</v>
      </c>
      <c r="D237" s="187" t="s">
        <v>732</v>
      </c>
    </row>
    <row r="238" spans="1:28" hidden="1" x14ac:dyDescent="0.25">
      <c r="C238" s="186" t="s">
        <v>733</v>
      </c>
      <c r="D238" s="187" t="s">
        <v>732</v>
      </c>
    </row>
    <row r="239" spans="1:28" hidden="1" x14ac:dyDescent="0.25">
      <c r="C239" s="186" t="s">
        <v>733</v>
      </c>
      <c r="D239" s="187" t="s">
        <v>732</v>
      </c>
    </row>
    <row r="240" spans="1:28" hidden="1" x14ac:dyDescent="0.25">
      <c r="C240" s="186" t="s">
        <v>733</v>
      </c>
      <c r="D240" s="187" t="s">
        <v>732</v>
      </c>
    </row>
    <row r="241" spans="3:4" hidden="1" x14ac:dyDescent="0.25">
      <c r="C241" s="186" t="s">
        <v>733</v>
      </c>
      <c r="D241" s="187" t="s">
        <v>732</v>
      </c>
    </row>
    <row r="242" spans="3:4" hidden="1" x14ac:dyDescent="0.25">
      <c r="C242" s="186" t="s">
        <v>733</v>
      </c>
      <c r="D242" s="187" t="s">
        <v>732</v>
      </c>
    </row>
    <row r="243" spans="3:4" hidden="1" x14ac:dyDescent="0.25">
      <c r="C243" s="186" t="s">
        <v>733</v>
      </c>
      <c r="D243" s="187" t="s">
        <v>732</v>
      </c>
    </row>
    <row r="244" spans="3:4" hidden="1" x14ac:dyDescent="0.25">
      <c r="C244" s="186" t="s">
        <v>733</v>
      </c>
      <c r="D244" s="187" t="s">
        <v>732</v>
      </c>
    </row>
    <row r="245" spans="3:4" hidden="1" x14ac:dyDescent="0.25">
      <c r="C245" s="186" t="s">
        <v>733</v>
      </c>
      <c r="D245" s="187" t="s">
        <v>732</v>
      </c>
    </row>
    <row r="246" spans="3:4" hidden="1" x14ac:dyDescent="0.25">
      <c r="C246" s="186" t="s">
        <v>733</v>
      </c>
      <c r="D246" s="187" t="s">
        <v>732</v>
      </c>
    </row>
    <row r="247" spans="3:4" hidden="1" x14ac:dyDescent="0.25">
      <c r="C247" s="186" t="s">
        <v>733</v>
      </c>
      <c r="D247" s="187" t="s">
        <v>732</v>
      </c>
    </row>
    <row r="248" spans="3:4" hidden="1" x14ac:dyDescent="0.25">
      <c r="C248" s="186" t="s">
        <v>733</v>
      </c>
      <c r="D248" s="187" t="s">
        <v>732</v>
      </c>
    </row>
    <row r="249" spans="3:4" hidden="1" x14ac:dyDescent="0.25">
      <c r="C249" s="186" t="s">
        <v>733</v>
      </c>
      <c r="D249" s="187" t="s">
        <v>732</v>
      </c>
    </row>
    <row r="250" spans="3:4" hidden="1" x14ac:dyDescent="0.25">
      <c r="C250" s="186" t="s">
        <v>733</v>
      </c>
      <c r="D250" s="187" t="s">
        <v>732</v>
      </c>
    </row>
    <row r="251" spans="3:4" hidden="1" x14ac:dyDescent="0.25">
      <c r="C251" s="186" t="s">
        <v>733</v>
      </c>
      <c r="D251" s="187" t="s">
        <v>732</v>
      </c>
    </row>
    <row r="252" spans="3:4" hidden="1" x14ac:dyDescent="0.25">
      <c r="C252" s="186" t="s">
        <v>733</v>
      </c>
      <c r="D252" s="187" t="s">
        <v>732</v>
      </c>
    </row>
    <row r="253" spans="3:4" hidden="1" x14ac:dyDescent="0.25">
      <c r="C253" s="186" t="s">
        <v>733</v>
      </c>
      <c r="D253" s="187" t="s">
        <v>732</v>
      </c>
    </row>
    <row r="254" spans="3:4" hidden="1" x14ac:dyDescent="0.25">
      <c r="C254" s="186" t="s">
        <v>733</v>
      </c>
      <c r="D254" s="187" t="s">
        <v>732</v>
      </c>
    </row>
    <row r="255" spans="3:4" hidden="1" x14ac:dyDescent="0.25">
      <c r="C255" s="186" t="s">
        <v>733</v>
      </c>
      <c r="D255" s="187" t="s">
        <v>732</v>
      </c>
    </row>
    <row r="256" spans="3:4" hidden="1" x14ac:dyDescent="0.25">
      <c r="C256" s="186" t="s">
        <v>733</v>
      </c>
      <c r="D256" s="187" t="s">
        <v>732</v>
      </c>
    </row>
    <row r="257" spans="3:4" hidden="1" x14ac:dyDescent="0.25">
      <c r="C257" s="186" t="s">
        <v>733</v>
      </c>
      <c r="D257" s="187" t="s">
        <v>732</v>
      </c>
    </row>
    <row r="258" spans="3:4" hidden="1" x14ac:dyDescent="0.25">
      <c r="C258" s="186" t="s">
        <v>733</v>
      </c>
      <c r="D258" s="187" t="s">
        <v>732</v>
      </c>
    </row>
    <row r="259" spans="3:4" hidden="1" x14ac:dyDescent="0.25">
      <c r="C259" s="186" t="s">
        <v>733</v>
      </c>
      <c r="D259" s="187" t="s">
        <v>732</v>
      </c>
    </row>
    <row r="260" spans="3:4" hidden="1" x14ac:dyDescent="0.25">
      <c r="C260" s="186" t="s">
        <v>733</v>
      </c>
      <c r="D260" s="187" t="s">
        <v>732</v>
      </c>
    </row>
    <row r="261" spans="3:4" hidden="1" x14ac:dyDescent="0.25">
      <c r="C261" s="186" t="s">
        <v>733</v>
      </c>
      <c r="D261" s="187" t="s">
        <v>732</v>
      </c>
    </row>
    <row r="262" spans="3:4" hidden="1" x14ac:dyDescent="0.25">
      <c r="C262" s="186" t="s">
        <v>733</v>
      </c>
      <c r="D262" s="187" t="s">
        <v>732</v>
      </c>
    </row>
    <row r="263" spans="3:4" hidden="1" x14ac:dyDescent="0.25">
      <c r="C263" s="186" t="s">
        <v>733</v>
      </c>
      <c r="D263" s="187" t="s">
        <v>732</v>
      </c>
    </row>
    <row r="264" spans="3:4" hidden="1" x14ac:dyDescent="0.25">
      <c r="C264" s="186" t="s">
        <v>733</v>
      </c>
      <c r="D264" s="187" t="s">
        <v>732</v>
      </c>
    </row>
    <row r="265" spans="3:4" hidden="1" x14ac:dyDescent="0.25">
      <c r="C265" s="186" t="s">
        <v>733</v>
      </c>
      <c r="D265" s="187" t="s">
        <v>732</v>
      </c>
    </row>
    <row r="266" spans="3:4" hidden="1" x14ac:dyDescent="0.25">
      <c r="C266" s="186" t="s">
        <v>733</v>
      </c>
      <c r="D266" s="187" t="s">
        <v>732</v>
      </c>
    </row>
    <row r="267" spans="3:4" hidden="1" x14ac:dyDescent="0.25">
      <c r="C267" s="186" t="s">
        <v>733</v>
      </c>
      <c r="D267" s="187" t="s">
        <v>732</v>
      </c>
    </row>
    <row r="268" spans="3:4" hidden="1" x14ac:dyDescent="0.25">
      <c r="C268" s="186" t="s">
        <v>733</v>
      </c>
      <c r="D268" s="187" t="s">
        <v>732</v>
      </c>
    </row>
    <row r="269" spans="3:4" hidden="1" x14ac:dyDescent="0.25">
      <c r="C269" s="186" t="s">
        <v>733</v>
      </c>
      <c r="D269" s="187" t="s">
        <v>732</v>
      </c>
    </row>
    <row r="270" spans="3:4" hidden="1" x14ac:dyDescent="0.25">
      <c r="C270" s="186" t="s">
        <v>733</v>
      </c>
      <c r="D270" s="187" t="s">
        <v>732</v>
      </c>
    </row>
    <row r="271" spans="3:4" hidden="1" x14ac:dyDescent="0.25">
      <c r="C271" s="186" t="s">
        <v>733</v>
      </c>
      <c r="D271" s="187" t="s">
        <v>732</v>
      </c>
    </row>
    <row r="272" spans="3:4" hidden="1" x14ac:dyDescent="0.25">
      <c r="C272" s="186" t="s">
        <v>733</v>
      </c>
      <c r="D272" s="187" t="s">
        <v>732</v>
      </c>
    </row>
    <row r="273" spans="3:4" hidden="1" x14ac:dyDescent="0.25">
      <c r="C273" s="186" t="s">
        <v>733</v>
      </c>
      <c r="D273" s="187" t="s">
        <v>732</v>
      </c>
    </row>
    <row r="274" spans="3:4" hidden="1" x14ac:dyDescent="0.25">
      <c r="C274" s="186" t="s">
        <v>733</v>
      </c>
      <c r="D274" s="187" t="s">
        <v>732</v>
      </c>
    </row>
    <row r="275" spans="3:4" hidden="1" x14ac:dyDescent="0.25">
      <c r="C275" s="186" t="s">
        <v>733</v>
      </c>
      <c r="D275" s="187" t="s">
        <v>732</v>
      </c>
    </row>
    <row r="276" spans="3:4" hidden="1" x14ac:dyDescent="0.25">
      <c r="C276" s="186" t="s">
        <v>733</v>
      </c>
      <c r="D276" s="187" t="s">
        <v>732</v>
      </c>
    </row>
    <row r="277" spans="3:4" hidden="1" x14ac:dyDescent="0.25">
      <c r="C277" s="186" t="s">
        <v>733</v>
      </c>
      <c r="D277" s="187" t="s">
        <v>732</v>
      </c>
    </row>
    <row r="278" spans="3:4" hidden="1" x14ac:dyDescent="0.25">
      <c r="C278" s="186" t="s">
        <v>733</v>
      </c>
      <c r="D278" s="187" t="s">
        <v>732</v>
      </c>
    </row>
    <row r="279" spans="3:4" hidden="1" x14ac:dyDescent="0.25">
      <c r="C279" s="186" t="s">
        <v>733</v>
      </c>
      <c r="D279" s="187" t="s">
        <v>732</v>
      </c>
    </row>
    <row r="280" spans="3:4" hidden="1" x14ac:dyDescent="0.25">
      <c r="C280" s="186" t="s">
        <v>733</v>
      </c>
      <c r="D280" s="187" t="s">
        <v>732</v>
      </c>
    </row>
    <row r="281" spans="3:4" hidden="1" x14ac:dyDescent="0.25">
      <c r="C281" s="186" t="s">
        <v>733</v>
      </c>
      <c r="D281" s="187" t="s">
        <v>732</v>
      </c>
    </row>
    <row r="282" spans="3:4" hidden="1" x14ac:dyDescent="0.25">
      <c r="C282" s="186" t="s">
        <v>733</v>
      </c>
      <c r="D282" s="187" t="s">
        <v>732</v>
      </c>
    </row>
    <row r="283" spans="3:4" hidden="1" x14ac:dyDescent="0.25">
      <c r="C283" s="186" t="s">
        <v>733</v>
      </c>
      <c r="D283" s="187" t="s">
        <v>732</v>
      </c>
    </row>
    <row r="284" spans="3:4" hidden="1" x14ac:dyDescent="0.25">
      <c r="C284" s="186" t="s">
        <v>733</v>
      </c>
      <c r="D284" s="187" t="s">
        <v>732</v>
      </c>
    </row>
    <row r="285" spans="3:4" hidden="1" x14ac:dyDescent="0.25">
      <c r="C285" s="186" t="s">
        <v>733</v>
      </c>
      <c r="D285" s="187" t="s">
        <v>732</v>
      </c>
    </row>
    <row r="286" spans="3:4" hidden="1" x14ac:dyDescent="0.25">
      <c r="C286" s="186" t="s">
        <v>733</v>
      </c>
      <c r="D286" s="187" t="s">
        <v>732</v>
      </c>
    </row>
    <row r="287" spans="3:4" hidden="1" x14ac:dyDescent="0.25">
      <c r="C287" s="186" t="s">
        <v>733</v>
      </c>
      <c r="D287" s="187" t="s">
        <v>732</v>
      </c>
    </row>
    <row r="288" spans="3:4" hidden="1" x14ac:dyDescent="0.25">
      <c r="C288" s="186" t="s">
        <v>733</v>
      </c>
      <c r="D288" s="187" t="s">
        <v>732</v>
      </c>
    </row>
    <row r="289" spans="3:4" hidden="1" x14ac:dyDescent="0.25">
      <c r="C289" s="186" t="s">
        <v>733</v>
      </c>
      <c r="D289" s="187" t="s">
        <v>732</v>
      </c>
    </row>
    <row r="290" spans="3:4" hidden="1" x14ac:dyDescent="0.25">
      <c r="C290" s="186" t="s">
        <v>733</v>
      </c>
      <c r="D290" s="187" t="s">
        <v>732</v>
      </c>
    </row>
    <row r="291" spans="3:4" hidden="1" x14ac:dyDescent="0.25">
      <c r="C291" s="186" t="s">
        <v>733</v>
      </c>
      <c r="D291" s="187" t="s">
        <v>732</v>
      </c>
    </row>
    <row r="292" spans="3:4" hidden="1" x14ac:dyDescent="0.25">
      <c r="C292" s="186" t="s">
        <v>733</v>
      </c>
      <c r="D292" s="187" t="s">
        <v>732</v>
      </c>
    </row>
    <row r="293" spans="3:4" hidden="1" x14ac:dyDescent="0.25">
      <c r="C293" s="186" t="s">
        <v>733</v>
      </c>
      <c r="D293" s="187" t="s">
        <v>732</v>
      </c>
    </row>
    <row r="294" spans="3:4" hidden="1" x14ac:dyDescent="0.25">
      <c r="C294" s="186" t="s">
        <v>733</v>
      </c>
      <c r="D294" s="187" t="s">
        <v>732</v>
      </c>
    </row>
    <row r="295" spans="3:4" hidden="1" x14ac:dyDescent="0.25">
      <c r="C295" s="186" t="s">
        <v>733</v>
      </c>
      <c r="D295" s="187" t="s">
        <v>732</v>
      </c>
    </row>
    <row r="296" spans="3:4" hidden="1" x14ac:dyDescent="0.25">
      <c r="C296" s="186" t="s">
        <v>733</v>
      </c>
      <c r="D296" s="187" t="s">
        <v>732</v>
      </c>
    </row>
    <row r="297" spans="3:4" hidden="1" x14ac:dyDescent="0.25">
      <c r="C297" s="186" t="s">
        <v>733</v>
      </c>
      <c r="D297" s="187" t="s">
        <v>732</v>
      </c>
    </row>
    <row r="298" spans="3:4" hidden="1" x14ac:dyDescent="0.25">
      <c r="C298" s="186" t="s">
        <v>733</v>
      </c>
      <c r="D298" s="187" t="s">
        <v>732</v>
      </c>
    </row>
    <row r="299" spans="3:4" hidden="1" x14ac:dyDescent="0.25">
      <c r="C299" s="186" t="s">
        <v>733</v>
      </c>
      <c r="D299" s="187" t="s">
        <v>732</v>
      </c>
    </row>
    <row r="300" spans="3:4" hidden="1" x14ac:dyDescent="0.25">
      <c r="C300" s="186" t="s">
        <v>733</v>
      </c>
      <c r="D300" s="187" t="s">
        <v>732</v>
      </c>
    </row>
    <row r="301" spans="3:4" hidden="1" x14ac:dyDescent="0.25">
      <c r="C301" s="186" t="s">
        <v>733</v>
      </c>
      <c r="D301" s="187" t="s">
        <v>732</v>
      </c>
    </row>
    <row r="302" spans="3:4" hidden="1" x14ac:dyDescent="0.25">
      <c r="C302" s="186" t="s">
        <v>733</v>
      </c>
      <c r="D302" s="187" t="s">
        <v>732</v>
      </c>
    </row>
    <row r="303" spans="3:4" hidden="1" x14ac:dyDescent="0.25">
      <c r="C303" s="186" t="s">
        <v>733</v>
      </c>
      <c r="D303" s="187" t="s">
        <v>732</v>
      </c>
    </row>
    <row r="304" spans="3:4" hidden="1" x14ac:dyDescent="0.25">
      <c r="C304" s="186" t="s">
        <v>733</v>
      </c>
      <c r="D304" s="187" t="s">
        <v>732</v>
      </c>
    </row>
    <row r="305" spans="3:4" hidden="1" x14ac:dyDescent="0.25">
      <c r="C305" s="186" t="s">
        <v>733</v>
      </c>
      <c r="D305" s="187" t="s">
        <v>732</v>
      </c>
    </row>
    <row r="306" spans="3:4" hidden="1" x14ac:dyDescent="0.25">
      <c r="C306" s="186" t="s">
        <v>733</v>
      </c>
      <c r="D306" s="187" t="s">
        <v>732</v>
      </c>
    </row>
    <row r="307" spans="3:4" hidden="1" x14ac:dyDescent="0.25">
      <c r="C307" s="186" t="s">
        <v>733</v>
      </c>
      <c r="D307" s="187" t="s">
        <v>732</v>
      </c>
    </row>
    <row r="308" spans="3:4" hidden="1" x14ac:dyDescent="0.25">
      <c r="C308" s="186" t="s">
        <v>733</v>
      </c>
      <c r="D308" s="187" t="s">
        <v>732</v>
      </c>
    </row>
    <row r="309" spans="3:4" hidden="1" x14ac:dyDescent="0.25">
      <c r="C309" s="186" t="s">
        <v>733</v>
      </c>
      <c r="D309" s="187" t="s">
        <v>732</v>
      </c>
    </row>
    <row r="310" spans="3:4" hidden="1" x14ac:dyDescent="0.25">
      <c r="C310" s="186" t="s">
        <v>733</v>
      </c>
      <c r="D310" s="187" t="s">
        <v>732</v>
      </c>
    </row>
    <row r="311" spans="3:4" hidden="1" x14ac:dyDescent="0.25">
      <c r="C311" s="186" t="s">
        <v>733</v>
      </c>
      <c r="D311" s="187" t="s">
        <v>732</v>
      </c>
    </row>
    <row r="312" spans="3:4" hidden="1" x14ac:dyDescent="0.25">
      <c r="C312" s="186" t="s">
        <v>733</v>
      </c>
      <c r="D312" s="187" t="s">
        <v>732</v>
      </c>
    </row>
    <row r="313" spans="3:4" hidden="1" x14ac:dyDescent="0.25">
      <c r="C313" s="186" t="s">
        <v>733</v>
      </c>
      <c r="D313" s="187" t="s">
        <v>732</v>
      </c>
    </row>
    <row r="314" spans="3:4" hidden="1" x14ac:dyDescent="0.25">
      <c r="C314" s="186" t="s">
        <v>733</v>
      </c>
      <c r="D314" s="187" t="s">
        <v>732</v>
      </c>
    </row>
    <row r="315" spans="3:4" hidden="1" x14ac:dyDescent="0.25">
      <c r="C315" s="186" t="s">
        <v>733</v>
      </c>
      <c r="D315" s="187" t="s">
        <v>732</v>
      </c>
    </row>
    <row r="316" spans="3:4" hidden="1" x14ac:dyDescent="0.25">
      <c r="C316" s="186" t="s">
        <v>733</v>
      </c>
      <c r="D316" s="187" t="s">
        <v>732</v>
      </c>
    </row>
    <row r="317" spans="3:4" hidden="1" x14ac:dyDescent="0.25">
      <c r="C317" s="186" t="s">
        <v>733</v>
      </c>
      <c r="D317" s="187" t="s">
        <v>732</v>
      </c>
    </row>
    <row r="318" spans="3:4" hidden="1" x14ac:dyDescent="0.25">
      <c r="C318" s="186" t="s">
        <v>733</v>
      </c>
      <c r="D318" s="187" t="s">
        <v>732</v>
      </c>
    </row>
    <row r="319" spans="3:4" hidden="1" x14ac:dyDescent="0.25">
      <c r="C319" s="186" t="s">
        <v>733</v>
      </c>
      <c r="D319" s="187" t="s">
        <v>732</v>
      </c>
    </row>
    <row r="320" spans="3:4" hidden="1" x14ac:dyDescent="0.25">
      <c r="C320" s="186" t="s">
        <v>733</v>
      </c>
      <c r="D320" s="187" t="s">
        <v>732</v>
      </c>
    </row>
    <row r="321" spans="3:4" hidden="1" x14ac:dyDescent="0.25">
      <c r="C321" s="186" t="s">
        <v>733</v>
      </c>
      <c r="D321" s="187" t="s">
        <v>732</v>
      </c>
    </row>
    <row r="322" spans="3:4" hidden="1" x14ac:dyDescent="0.25">
      <c r="C322" s="186" t="s">
        <v>733</v>
      </c>
      <c r="D322" s="187" t="s">
        <v>732</v>
      </c>
    </row>
    <row r="323" spans="3:4" hidden="1" x14ac:dyDescent="0.25">
      <c r="C323" s="186" t="s">
        <v>733</v>
      </c>
      <c r="D323" s="187" t="s">
        <v>732</v>
      </c>
    </row>
    <row r="324" spans="3:4" hidden="1" x14ac:dyDescent="0.25">
      <c r="C324" s="186" t="s">
        <v>733</v>
      </c>
      <c r="D324" s="187" t="s">
        <v>732</v>
      </c>
    </row>
    <row r="325" spans="3:4" hidden="1" x14ac:dyDescent="0.25">
      <c r="C325" s="186" t="s">
        <v>733</v>
      </c>
      <c r="D325" s="187" t="s">
        <v>732</v>
      </c>
    </row>
    <row r="326" spans="3:4" hidden="1" x14ac:dyDescent="0.25">
      <c r="C326" s="186" t="s">
        <v>733</v>
      </c>
      <c r="D326" s="187" t="s">
        <v>732</v>
      </c>
    </row>
    <row r="327" spans="3:4" hidden="1" x14ac:dyDescent="0.25">
      <c r="C327" s="186" t="s">
        <v>733</v>
      </c>
      <c r="D327" s="187" t="s">
        <v>732</v>
      </c>
    </row>
    <row r="328" spans="3:4" hidden="1" x14ac:dyDescent="0.25">
      <c r="C328" s="186" t="s">
        <v>733</v>
      </c>
      <c r="D328" s="187" t="s">
        <v>732</v>
      </c>
    </row>
    <row r="329" spans="3:4" hidden="1" x14ac:dyDescent="0.25">
      <c r="C329" s="186" t="s">
        <v>733</v>
      </c>
      <c r="D329" s="187" t="s">
        <v>732</v>
      </c>
    </row>
    <row r="330" spans="3:4" hidden="1" x14ac:dyDescent="0.25">
      <c r="C330" s="186" t="s">
        <v>733</v>
      </c>
      <c r="D330" s="187" t="s">
        <v>732</v>
      </c>
    </row>
    <row r="331" spans="3:4" hidden="1" x14ac:dyDescent="0.25">
      <c r="C331" s="186" t="s">
        <v>733</v>
      </c>
      <c r="D331" s="187" t="s">
        <v>732</v>
      </c>
    </row>
    <row r="332" spans="3:4" hidden="1" x14ac:dyDescent="0.25">
      <c r="C332" s="186" t="s">
        <v>733</v>
      </c>
      <c r="D332" s="187" t="s">
        <v>732</v>
      </c>
    </row>
    <row r="333" spans="3:4" hidden="1" x14ac:dyDescent="0.25">
      <c r="C333" s="186" t="s">
        <v>733</v>
      </c>
      <c r="D333" s="187" t="s">
        <v>732</v>
      </c>
    </row>
    <row r="334" spans="3:4" hidden="1" x14ac:dyDescent="0.25">
      <c r="C334" s="186" t="s">
        <v>733</v>
      </c>
      <c r="D334" s="187" t="s">
        <v>732</v>
      </c>
    </row>
    <row r="335" spans="3:4" hidden="1" x14ac:dyDescent="0.25">
      <c r="C335" s="186" t="s">
        <v>733</v>
      </c>
      <c r="D335" s="187" t="s">
        <v>732</v>
      </c>
    </row>
    <row r="336" spans="3:4" hidden="1" x14ac:dyDescent="0.25">
      <c r="C336" s="186" t="s">
        <v>733</v>
      </c>
      <c r="D336" s="187" t="s">
        <v>732</v>
      </c>
    </row>
    <row r="337" spans="3:4" hidden="1" x14ac:dyDescent="0.25">
      <c r="C337" s="186" t="s">
        <v>733</v>
      </c>
      <c r="D337" s="187" t="s">
        <v>732</v>
      </c>
    </row>
    <row r="338" spans="3:4" hidden="1" x14ac:dyDescent="0.25">
      <c r="C338" s="186" t="s">
        <v>733</v>
      </c>
      <c r="D338" s="187" t="s">
        <v>732</v>
      </c>
    </row>
    <row r="339" spans="3:4" hidden="1" x14ac:dyDescent="0.25">
      <c r="C339" s="186" t="s">
        <v>733</v>
      </c>
      <c r="D339" s="187" t="s">
        <v>732</v>
      </c>
    </row>
    <row r="340" spans="3:4" hidden="1" x14ac:dyDescent="0.25">
      <c r="C340" s="186" t="s">
        <v>733</v>
      </c>
      <c r="D340" s="187" t="s">
        <v>732</v>
      </c>
    </row>
    <row r="341" spans="3:4" hidden="1" x14ac:dyDescent="0.25">
      <c r="C341" s="186" t="s">
        <v>733</v>
      </c>
      <c r="D341" s="187" t="s">
        <v>732</v>
      </c>
    </row>
    <row r="342" spans="3:4" hidden="1" x14ac:dyDescent="0.25">
      <c r="C342" s="186" t="s">
        <v>733</v>
      </c>
      <c r="D342" s="187" t="s">
        <v>732</v>
      </c>
    </row>
    <row r="343" spans="3:4" hidden="1" x14ac:dyDescent="0.25">
      <c r="C343" s="186" t="s">
        <v>733</v>
      </c>
      <c r="D343" s="187" t="s">
        <v>732</v>
      </c>
    </row>
    <row r="344" spans="3:4" hidden="1" x14ac:dyDescent="0.25">
      <c r="C344" s="186" t="s">
        <v>733</v>
      </c>
      <c r="D344" s="187" t="s">
        <v>732</v>
      </c>
    </row>
    <row r="345" spans="3:4" hidden="1" x14ac:dyDescent="0.25">
      <c r="C345" s="186" t="s">
        <v>733</v>
      </c>
      <c r="D345" s="187" t="s">
        <v>732</v>
      </c>
    </row>
    <row r="346" spans="3:4" hidden="1" x14ac:dyDescent="0.25">
      <c r="C346" s="186" t="s">
        <v>733</v>
      </c>
      <c r="D346" s="187" t="s">
        <v>732</v>
      </c>
    </row>
    <row r="347" spans="3:4" hidden="1" x14ac:dyDescent="0.25">
      <c r="C347" s="186" t="s">
        <v>733</v>
      </c>
      <c r="D347" s="187" t="s">
        <v>732</v>
      </c>
    </row>
    <row r="348" spans="3:4" hidden="1" x14ac:dyDescent="0.25">
      <c r="C348" s="186" t="s">
        <v>733</v>
      </c>
      <c r="D348" s="187" t="s">
        <v>732</v>
      </c>
    </row>
    <row r="349" spans="3:4" hidden="1" x14ac:dyDescent="0.25">
      <c r="C349" s="186" t="s">
        <v>733</v>
      </c>
      <c r="D349" s="187" t="s">
        <v>732</v>
      </c>
    </row>
    <row r="350" spans="3:4" hidden="1" x14ac:dyDescent="0.25">
      <c r="C350" s="186" t="s">
        <v>733</v>
      </c>
      <c r="D350" s="187" t="s">
        <v>732</v>
      </c>
    </row>
    <row r="351" spans="3:4" hidden="1" x14ac:dyDescent="0.25">
      <c r="C351" s="186" t="s">
        <v>733</v>
      </c>
      <c r="D351" s="187" t="s">
        <v>732</v>
      </c>
    </row>
    <row r="352" spans="3:4" hidden="1" x14ac:dyDescent="0.25">
      <c r="C352" s="186" t="s">
        <v>733</v>
      </c>
      <c r="D352" s="187" t="s">
        <v>732</v>
      </c>
    </row>
    <row r="353" spans="3:4" hidden="1" x14ac:dyDescent="0.25">
      <c r="C353" s="186" t="s">
        <v>733</v>
      </c>
      <c r="D353" s="187" t="s">
        <v>732</v>
      </c>
    </row>
    <row r="354" spans="3:4" hidden="1" x14ac:dyDescent="0.25">
      <c r="C354" s="186" t="s">
        <v>733</v>
      </c>
      <c r="D354" s="187" t="s">
        <v>732</v>
      </c>
    </row>
    <row r="355" spans="3:4" hidden="1" x14ac:dyDescent="0.25">
      <c r="C355" s="186" t="s">
        <v>733</v>
      </c>
      <c r="D355" s="187" t="s">
        <v>732</v>
      </c>
    </row>
    <row r="356" spans="3:4" hidden="1" x14ac:dyDescent="0.25">
      <c r="C356" s="186" t="s">
        <v>733</v>
      </c>
      <c r="D356" s="187" t="s">
        <v>732</v>
      </c>
    </row>
    <row r="357" spans="3:4" hidden="1" x14ac:dyDescent="0.25">
      <c r="C357" s="186" t="s">
        <v>733</v>
      </c>
      <c r="D357" s="187" t="s">
        <v>732</v>
      </c>
    </row>
    <row r="358" spans="3:4" hidden="1" x14ac:dyDescent="0.25">
      <c r="C358" s="186" t="s">
        <v>733</v>
      </c>
      <c r="D358" s="187" t="s">
        <v>732</v>
      </c>
    </row>
    <row r="359" spans="3:4" hidden="1" x14ac:dyDescent="0.25">
      <c r="C359" s="186" t="s">
        <v>733</v>
      </c>
      <c r="D359" s="187" t="s">
        <v>732</v>
      </c>
    </row>
    <row r="360" spans="3:4" hidden="1" x14ac:dyDescent="0.25">
      <c r="C360" s="186" t="s">
        <v>733</v>
      </c>
      <c r="D360" s="187" t="s">
        <v>732</v>
      </c>
    </row>
    <row r="361" spans="3:4" hidden="1" x14ac:dyDescent="0.25">
      <c r="C361" s="186" t="s">
        <v>733</v>
      </c>
      <c r="D361" s="187" t="s">
        <v>732</v>
      </c>
    </row>
    <row r="362" spans="3:4" hidden="1" x14ac:dyDescent="0.25">
      <c r="C362" s="186" t="s">
        <v>733</v>
      </c>
      <c r="D362" s="187" t="s">
        <v>732</v>
      </c>
    </row>
    <row r="363" spans="3:4" hidden="1" x14ac:dyDescent="0.25">
      <c r="C363" s="186" t="s">
        <v>733</v>
      </c>
      <c r="D363" s="187" t="s">
        <v>732</v>
      </c>
    </row>
    <row r="364" spans="3:4" hidden="1" x14ac:dyDescent="0.25">
      <c r="C364" s="186" t="s">
        <v>733</v>
      </c>
      <c r="D364" s="187" t="s">
        <v>732</v>
      </c>
    </row>
    <row r="365" spans="3:4" hidden="1" x14ac:dyDescent="0.25">
      <c r="C365" s="186" t="s">
        <v>733</v>
      </c>
      <c r="D365" s="187" t="s">
        <v>732</v>
      </c>
    </row>
    <row r="366" spans="3:4" hidden="1" x14ac:dyDescent="0.25">
      <c r="C366" s="186" t="s">
        <v>733</v>
      </c>
      <c r="D366" s="187" t="s">
        <v>732</v>
      </c>
    </row>
    <row r="367" spans="3:4" hidden="1" x14ac:dyDescent="0.25">
      <c r="C367" s="186" t="s">
        <v>733</v>
      </c>
      <c r="D367" s="187" t="s">
        <v>732</v>
      </c>
    </row>
    <row r="368" spans="3:4" hidden="1" x14ac:dyDescent="0.25">
      <c r="C368" s="186" t="s">
        <v>733</v>
      </c>
      <c r="D368" s="187" t="s">
        <v>732</v>
      </c>
    </row>
    <row r="369" spans="3:4" hidden="1" x14ac:dyDescent="0.25">
      <c r="C369" s="186" t="s">
        <v>733</v>
      </c>
      <c r="D369" s="187" t="s">
        <v>732</v>
      </c>
    </row>
    <row r="370" spans="3:4" hidden="1" x14ac:dyDescent="0.25">
      <c r="C370" s="186" t="s">
        <v>733</v>
      </c>
      <c r="D370" s="187" t="s">
        <v>732</v>
      </c>
    </row>
    <row r="371" spans="3:4" hidden="1" x14ac:dyDescent="0.25">
      <c r="C371" s="186" t="s">
        <v>733</v>
      </c>
      <c r="D371" s="187" t="s">
        <v>732</v>
      </c>
    </row>
    <row r="372" spans="3:4" hidden="1" x14ac:dyDescent="0.25">
      <c r="C372" s="186" t="s">
        <v>733</v>
      </c>
      <c r="D372" s="187" t="s">
        <v>732</v>
      </c>
    </row>
    <row r="373" spans="3:4" hidden="1" x14ac:dyDescent="0.25">
      <c r="C373" s="186" t="s">
        <v>733</v>
      </c>
      <c r="D373" s="187" t="s">
        <v>732</v>
      </c>
    </row>
    <row r="374" spans="3:4" hidden="1" x14ac:dyDescent="0.25">
      <c r="C374" s="186" t="s">
        <v>733</v>
      </c>
      <c r="D374" s="187" t="s">
        <v>732</v>
      </c>
    </row>
    <row r="375" spans="3:4" hidden="1" x14ac:dyDescent="0.25">
      <c r="C375" s="186" t="s">
        <v>733</v>
      </c>
      <c r="D375" s="187" t="s">
        <v>732</v>
      </c>
    </row>
    <row r="376" spans="3:4" hidden="1" x14ac:dyDescent="0.25">
      <c r="C376" s="186" t="s">
        <v>733</v>
      </c>
      <c r="D376" s="187" t="s">
        <v>732</v>
      </c>
    </row>
    <row r="377" spans="3:4" hidden="1" x14ac:dyDescent="0.25">
      <c r="C377" s="186" t="s">
        <v>733</v>
      </c>
      <c r="D377" s="187" t="s">
        <v>732</v>
      </c>
    </row>
    <row r="378" spans="3:4" hidden="1" x14ac:dyDescent="0.25">
      <c r="C378" s="186" t="s">
        <v>733</v>
      </c>
      <c r="D378" s="187" t="s">
        <v>732</v>
      </c>
    </row>
    <row r="379" spans="3:4" hidden="1" x14ac:dyDescent="0.25">
      <c r="C379" s="186" t="s">
        <v>733</v>
      </c>
      <c r="D379" s="187" t="s">
        <v>732</v>
      </c>
    </row>
    <row r="380" spans="3:4" hidden="1" x14ac:dyDescent="0.25">
      <c r="C380" s="186" t="s">
        <v>733</v>
      </c>
      <c r="D380" s="187" t="s">
        <v>732</v>
      </c>
    </row>
    <row r="381" spans="3:4" hidden="1" x14ac:dyDescent="0.25">
      <c r="C381" s="186" t="s">
        <v>733</v>
      </c>
      <c r="D381" s="187" t="s">
        <v>732</v>
      </c>
    </row>
    <row r="382" spans="3:4" hidden="1" x14ac:dyDescent="0.25">
      <c r="C382" s="186" t="s">
        <v>733</v>
      </c>
      <c r="D382" s="187" t="s">
        <v>732</v>
      </c>
    </row>
    <row r="383" spans="3:4" hidden="1" x14ac:dyDescent="0.25">
      <c r="C383" s="186" t="s">
        <v>733</v>
      </c>
      <c r="D383" s="187" t="s">
        <v>732</v>
      </c>
    </row>
    <row r="384" spans="3:4" hidden="1" x14ac:dyDescent="0.25">
      <c r="C384" s="186" t="s">
        <v>733</v>
      </c>
      <c r="D384" s="187" t="s">
        <v>732</v>
      </c>
    </row>
    <row r="385" spans="3:4" hidden="1" x14ac:dyDescent="0.25">
      <c r="C385" s="186" t="s">
        <v>733</v>
      </c>
      <c r="D385" s="187" t="s">
        <v>732</v>
      </c>
    </row>
    <row r="386" spans="3:4" hidden="1" x14ac:dyDescent="0.25">
      <c r="C386" s="186" t="s">
        <v>733</v>
      </c>
      <c r="D386" s="187" t="s">
        <v>732</v>
      </c>
    </row>
    <row r="387" spans="3:4" hidden="1" x14ac:dyDescent="0.25">
      <c r="C387" s="186" t="s">
        <v>733</v>
      </c>
      <c r="D387" s="187" t="s">
        <v>732</v>
      </c>
    </row>
    <row r="388" spans="3:4" hidden="1" x14ac:dyDescent="0.25">
      <c r="C388" s="186" t="s">
        <v>733</v>
      </c>
      <c r="D388" s="187" t="s">
        <v>732</v>
      </c>
    </row>
    <row r="389" spans="3:4" hidden="1" x14ac:dyDescent="0.25">
      <c r="C389" s="186" t="s">
        <v>733</v>
      </c>
      <c r="D389" s="187" t="s">
        <v>732</v>
      </c>
    </row>
    <row r="390" spans="3:4" hidden="1" x14ac:dyDescent="0.25">
      <c r="C390" s="186" t="s">
        <v>733</v>
      </c>
      <c r="D390" s="187" t="s">
        <v>732</v>
      </c>
    </row>
    <row r="391" spans="3:4" hidden="1" x14ac:dyDescent="0.25">
      <c r="C391" s="186" t="s">
        <v>733</v>
      </c>
      <c r="D391" s="187" t="s">
        <v>732</v>
      </c>
    </row>
    <row r="392" spans="3:4" hidden="1" x14ac:dyDescent="0.25">
      <c r="C392" s="186" t="s">
        <v>733</v>
      </c>
      <c r="D392" s="187" t="s">
        <v>732</v>
      </c>
    </row>
    <row r="393" spans="3:4" hidden="1" x14ac:dyDescent="0.25">
      <c r="C393" s="186" t="s">
        <v>733</v>
      </c>
      <c r="D393" s="187" t="s">
        <v>732</v>
      </c>
    </row>
    <row r="394" spans="3:4" hidden="1" x14ac:dyDescent="0.25">
      <c r="C394" s="186" t="s">
        <v>733</v>
      </c>
      <c r="D394" s="187" t="s">
        <v>732</v>
      </c>
    </row>
    <row r="395" spans="3:4" hidden="1" x14ac:dyDescent="0.25">
      <c r="C395" s="186" t="s">
        <v>733</v>
      </c>
      <c r="D395" s="187" t="s">
        <v>732</v>
      </c>
    </row>
    <row r="396" spans="3:4" hidden="1" x14ac:dyDescent="0.25">
      <c r="C396" s="186" t="s">
        <v>733</v>
      </c>
      <c r="D396" s="187" t="s">
        <v>732</v>
      </c>
    </row>
    <row r="397" spans="3:4" hidden="1" x14ac:dyDescent="0.25">
      <c r="C397" s="186" t="s">
        <v>733</v>
      </c>
      <c r="D397" s="187" t="s">
        <v>732</v>
      </c>
    </row>
    <row r="398" spans="3:4" hidden="1" x14ac:dyDescent="0.25">
      <c r="C398" s="186" t="s">
        <v>733</v>
      </c>
      <c r="D398" s="187" t="s">
        <v>732</v>
      </c>
    </row>
    <row r="399" spans="3:4" hidden="1" x14ac:dyDescent="0.25">
      <c r="C399" s="186" t="s">
        <v>733</v>
      </c>
      <c r="D399" s="187" t="s">
        <v>732</v>
      </c>
    </row>
    <row r="400" spans="3:4" hidden="1" x14ac:dyDescent="0.25">
      <c r="C400" s="186" t="s">
        <v>733</v>
      </c>
      <c r="D400" s="187" t="s">
        <v>732</v>
      </c>
    </row>
    <row r="401" spans="3:4" hidden="1" x14ac:dyDescent="0.25">
      <c r="C401" s="186" t="s">
        <v>733</v>
      </c>
      <c r="D401" s="187" t="s">
        <v>732</v>
      </c>
    </row>
    <row r="402" spans="3:4" hidden="1" x14ac:dyDescent="0.25">
      <c r="C402" s="186" t="s">
        <v>733</v>
      </c>
      <c r="D402" s="187" t="s">
        <v>732</v>
      </c>
    </row>
    <row r="403" spans="3:4" hidden="1" x14ac:dyDescent="0.25">
      <c r="C403" s="186" t="s">
        <v>733</v>
      </c>
      <c r="D403" s="187" t="s">
        <v>732</v>
      </c>
    </row>
    <row r="404" spans="3:4" hidden="1" x14ac:dyDescent="0.25">
      <c r="C404" s="186" t="s">
        <v>733</v>
      </c>
      <c r="D404" s="187" t="s">
        <v>732</v>
      </c>
    </row>
    <row r="405" spans="3:4" hidden="1" x14ac:dyDescent="0.25">
      <c r="C405" s="186" t="s">
        <v>733</v>
      </c>
      <c r="D405" s="187" t="s">
        <v>732</v>
      </c>
    </row>
    <row r="406" spans="3:4" hidden="1" x14ac:dyDescent="0.25">
      <c r="C406" s="186" t="s">
        <v>733</v>
      </c>
      <c r="D406" s="187" t="s">
        <v>732</v>
      </c>
    </row>
    <row r="407" spans="3:4" hidden="1" x14ac:dyDescent="0.25">
      <c r="C407" s="186" t="s">
        <v>733</v>
      </c>
      <c r="D407" s="187" t="s">
        <v>732</v>
      </c>
    </row>
    <row r="408" spans="3:4" hidden="1" x14ac:dyDescent="0.25">
      <c r="C408" s="186" t="s">
        <v>733</v>
      </c>
      <c r="D408" s="187" t="s">
        <v>732</v>
      </c>
    </row>
    <row r="409" spans="3:4" hidden="1" x14ac:dyDescent="0.25">
      <c r="C409" s="186" t="s">
        <v>733</v>
      </c>
      <c r="D409" s="187" t="s">
        <v>732</v>
      </c>
    </row>
    <row r="410" spans="3:4" hidden="1" x14ac:dyDescent="0.25">
      <c r="C410" s="186" t="s">
        <v>733</v>
      </c>
      <c r="D410" s="187" t="s">
        <v>732</v>
      </c>
    </row>
    <row r="411" spans="3:4" hidden="1" x14ac:dyDescent="0.25">
      <c r="C411" s="186" t="s">
        <v>733</v>
      </c>
      <c r="D411" s="187" t="s">
        <v>732</v>
      </c>
    </row>
    <row r="412" spans="3:4" hidden="1" x14ac:dyDescent="0.25">
      <c r="C412" s="186" t="s">
        <v>733</v>
      </c>
      <c r="D412" s="187" t="s">
        <v>732</v>
      </c>
    </row>
    <row r="413" spans="3:4" hidden="1" x14ac:dyDescent="0.25">
      <c r="C413" s="186" t="s">
        <v>733</v>
      </c>
      <c r="D413" s="187" t="s">
        <v>732</v>
      </c>
    </row>
    <row r="414" spans="3:4" hidden="1" x14ac:dyDescent="0.25">
      <c r="C414" s="186" t="s">
        <v>733</v>
      </c>
      <c r="D414" s="187" t="s">
        <v>732</v>
      </c>
    </row>
    <row r="415" spans="3:4" hidden="1" x14ac:dyDescent="0.25">
      <c r="C415" s="186" t="s">
        <v>733</v>
      </c>
      <c r="D415" s="187" t="s">
        <v>732</v>
      </c>
    </row>
    <row r="416" spans="3:4" hidden="1" x14ac:dyDescent="0.25">
      <c r="C416" s="186" t="s">
        <v>733</v>
      </c>
      <c r="D416" s="187" t="s">
        <v>732</v>
      </c>
    </row>
    <row r="417" spans="3:4" hidden="1" x14ac:dyDescent="0.25">
      <c r="C417" s="186" t="s">
        <v>733</v>
      </c>
      <c r="D417" s="187" t="s">
        <v>732</v>
      </c>
    </row>
    <row r="418" spans="3:4" hidden="1" x14ac:dyDescent="0.25">
      <c r="C418" s="186" t="s">
        <v>733</v>
      </c>
      <c r="D418" s="187" t="s">
        <v>732</v>
      </c>
    </row>
    <row r="419" spans="3:4" hidden="1" x14ac:dyDescent="0.25">
      <c r="C419" s="186" t="s">
        <v>733</v>
      </c>
      <c r="D419" s="187" t="s">
        <v>732</v>
      </c>
    </row>
    <row r="420" spans="3:4" hidden="1" x14ac:dyDescent="0.25">
      <c r="C420" s="186" t="s">
        <v>733</v>
      </c>
      <c r="D420" s="187" t="s">
        <v>732</v>
      </c>
    </row>
    <row r="421" spans="3:4" hidden="1" x14ac:dyDescent="0.25">
      <c r="C421" s="186" t="s">
        <v>733</v>
      </c>
      <c r="D421" s="187" t="s">
        <v>732</v>
      </c>
    </row>
    <row r="422" spans="3:4" hidden="1" x14ac:dyDescent="0.25">
      <c r="C422" s="186" t="s">
        <v>733</v>
      </c>
      <c r="D422" s="187" t="s">
        <v>732</v>
      </c>
    </row>
    <row r="423" spans="3:4" hidden="1" x14ac:dyDescent="0.25">
      <c r="C423" s="186" t="s">
        <v>733</v>
      </c>
      <c r="D423" s="187" t="s">
        <v>732</v>
      </c>
    </row>
    <row r="424" spans="3:4" hidden="1" x14ac:dyDescent="0.25">
      <c r="C424" s="186" t="s">
        <v>733</v>
      </c>
      <c r="D424" s="187" t="s">
        <v>732</v>
      </c>
    </row>
    <row r="425" spans="3:4" hidden="1" x14ac:dyDescent="0.25">
      <c r="C425" s="186" t="s">
        <v>733</v>
      </c>
      <c r="D425" s="187" t="s">
        <v>732</v>
      </c>
    </row>
    <row r="426" spans="3:4" hidden="1" x14ac:dyDescent="0.25">
      <c r="C426" s="186" t="s">
        <v>733</v>
      </c>
      <c r="D426" s="187" t="s">
        <v>732</v>
      </c>
    </row>
    <row r="427" spans="3:4" hidden="1" x14ac:dyDescent="0.25">
      <c r="C427" s="186" t="s">
        <v>733</v>
      </c>
      <c r="D427" s="187" t="s">
        <v>732</v>
      </c>
    </row>
    <row r="428" spans="3:4" hidden="1" x14ac:dyDescent="0.25">
      <c r="C428" s="186" t="s">
        <v>733</v>
      </c>
      <c r="D428" s="187" t="s">
        <v>732</v>
      </c>
    </row>
    <row r="429" spans="3:4" hidden="1" x14ac:dyDescent="0.25">
      <c r="C429" s="186" t="s">
        <v>733</v>
      </c>
      <c r="D429" s="187" t="s">
        <v>732</v>
      </c>
    </row>
    <row r="430" spans="3:4" hidden="1" x14ac:dyDescent="0.25">
      <c r="C430" s="186" t="s">
        <v>733</v>
      </c>
      <c r="D430" s="187" t="s">
        <v>732</v>
      </c>
    </row>
    <row r="431" spans="3:4" hidden="1" x14ac:dyDescent="0.25">
      <c r="C431" s="186" t="s">
        <v>733</v>
      </c>
      <c r="D431" s="187" t="s">
        <v>732</v>
      </c>
    </row>
    <row r="432" spans="3:4" hidden="1" x14ac:dyDescent="0.25">
      <c r="C432" s="186" t="s">
        <v>733</v>
      </c>
      <c r="D432" s="187" t="s">
        <v>732</v>
      </c>
    </row>
    <row r="433" spans="3:4" hidden="1" x14ac:dyDescent="0.25">
      <c r="C433" s="186" t="s">
        <v>733</v>
      </c>
      <c r="D433" s="187" t="s">
        <v>732</v>
      </c>
    </row>
    <row r="434" spans="3:4" hidden="1" x14ac:dyDescent="0.25">
      <c r="C434" s="186" t="s">
        <v>733</v>
      </c>
      <c r="D434" s="187" t="s">
        <v>732</v>
      </c>
    </row>
    <row r="435" spans="3:4" hidden="1" x14ac:dyDescent="0.25">
      <c r="C435" s="186" t="s">
        <v>733</v>
      </c>
      <c r="D435" s="187" t="s">
        <v>732</v>
      </c>
    </row>
    <row r="436" spans="3:4" hidden="1" x14ac:dyDescent="0.25">
      <c r="C436" s="186" t="s">
        <v>733</v>
      </c>
      <c r="D436" s="187" t="s">
        <v>732</v>
      </c>
    </row>
    <row r="437" spans="3:4" hidden="1" x14ac:dyDescent="0.25">
      <c r="C437" s="186" t="s">
        <v>733</v>
      </c>
      <c r="D437" s="187" t="s">
        <v>732</v>
      </c>
    </row>
    <row r="438" spans="3:4" hidden="1" x14ac:dyDescent="0.25">
      <c r="C438" s="186" t="s">
        <v>733</v>
      </c>
      <c r="D438" s="187" t="s">
        <v>732</v>
      </c>
    </row>
    <row r="439" spans="3:4" hidden="1" x14ac:dyDescent="0.25">
      <c r="C439" s="186" t="s">
        <v>733</v>
      </c>
      <c r="D439" s="187" t="s">
        <v>732</v>
      </c>
    </row>
    <row r="440" spans="3:4" hidden="1" x14ac:dyDescent="0.25">
      <c r="C440" s="186" t="s">
        <v>733</v>
      </c>
      <c r="D440" s="187" t="s">
        <v>732</v>
      </c>
    </row>
    <row r="441" spans="3:4" hidden="1" x14ac:dyDescent="0.25">
      <c r="C441" s="186" t="s">
        <v>733</v>
      </c>
      <c r="D441" s="187" t="s">
        <v>732</v>
      </c>
    </row>
    <row r="442" spans="3:4" hidden="1" x14ac:dyDescent="0.25">
      <c r="C442" s="186" t="s">
        <v>733</v>
      </c>
      <c r="D442" s="187" t="s">
        <v>732</v>
      </c>
    </row>
    <row r="443" spans="3:4" hidden="1" x14ac:dyDescent="0.25">
      <c r="C443" s="186" t="s">
        <v>733</v>
      </c>
      <c r="D443" s="187" t="s">
        <v>732</v>
      </c>
    </row>
    <row r="444" spans="3:4" hidden="1" x14ac:dyDescent="0.25">
      <c r="C444" s="186" t="s">
        <v>733</v>
      </c>
      <c r="D444" s="187" t="s">
        <v>732</v>
      </c>
    </row>
    <row r="445" spans="3:4" hidden="1" x14ac:dyDescent="0.25">
      <c r="C445" s="186" t="s">
        <v>733</v>
      </c>
      <c r="D445" s="187" t="s">
        <v>732</v>
      </c>
    </row>
    <row r="446" spans="3:4" hidden="1" x14ac:dyDescent="0.25">
      <c r="C446" s="186" t="s">
        <v>733</v>
      </c>
      <c r="D446" s="187" t="s">
        <v>732</v>
      </c>
    </row>
    <row r="447" spans="3:4" hidden="1" x14ac:dyDescent="0.25">
      <c r="C447" s="186" t="s">
        <v>733</v>
      </c>
      <c r="D447" s="187" t="s">
        <v>732</v>
      </c>
    </row>
    <row r="448" spans="3:4" hidden="1" x14ac:dyDescent="0.25">
      <c r="C448" s="186" t="s">
        <v>733</v>
      </c>
      <c r="D448" s="187" t="s">
        <v>732</v>
      </c>
    </row>
    <row r="449" spans="3:4" hidden="1" x14ac:dyDescent="0.25">
      <c r="C449" s="186" t="s">
        <v>733</v>
      </c>
      <c r="D449" s="187" t="s">
        <v>732</v>
      </c>
    </row>
    <row r="450" spans="3:4" hidden="1" x14ac:dyDescent="0.25">
      <c r="C450" s="186" t="s">
        <v>733</v>
      </c>
      <c r="D450" s="187" t="s">
        <v>732</v>
      </c>
    </row>
    <row r="451" spans="3:4" hidden="1" x14ac:dyDescent="0.25">
      <c r="C451" s="186" t="s">
        <v>733</v>
      </c>
      <c r="D451" s="187" t="s">
        <v>732</v>
      </c>
    </row>
    <row r="452" spans="3:4" hidden="1" x14ac:dyDescent="0.25">
      <c r="C452" s="186" t="s">
        <v>733</v>
      </c>
      <c r="D452" s="187" t="s">
        <v>732</v>
      </c>
    </row>
    <row r="453" spans="3:4" hidden="1" x14ac:dyDescent="0.25">
      <c r="C453" s="186" t="s">
        <v>733</v>
      </c>
      <c r="D453" s="187" t="s">
        <v>732</v>
      </c>
    </row>
    <row r="454" spans="3:4" hidden="1" x14ac:dyDescent="0.25">
      <c r="C454" s="186" t="s">
        <v>733</v>
      </c>
      <c r="D454" s="187" t="s">
        <v>732</v>
      </c>
    </row>
    <row r="455" spans="3:4" hidden="1" x14ac:dyDescent="0.25">
      <c r="C455" s="186" t="s">
        <v>733</v>
      </c>
      <c r="D455" s="187" t="s">
        <v>732</v>
      </c>
    </row>
    <row r="456" spans="3:4" hidden="1" x14ac:dyDescent="0.25">
      <c r="C456" s="186" t="s">
        <v>733</v>
      </c>
      <c r="D456" s="187" t="s">
        <v>732</v>
      </c>
    </row>
    <row r="457" spans="3:4" hidden="1" x14ac:dyDescent="0.25">
      <c r="C457" s="186" t="s">
        <v>733</v>
      </c>
      <c r="D457" s="187" t="s">
        <v>732</v>
      </c>
    </row>
    <row r="458" spans="3:4" hidden="1" x14ac:dyDescent="0.25">
      <c r="C458" s="186" t="s">
        <v>733</v>
      </c>
      <c r="D458" s="187" t="s">
        <v>732</v>
      </c>
    </row>
    <row r="459" spans="3:4" hidden="1" x14ac:dyDescent="0.25">
      <c r="C459" s="186" t="s">
        <v>733</v>
      </c>
      <c r="D459" s="187" t="s">
        <v>732</v>
      </c>
    </row>
    <row r="460" spans="3:4" hidden="1" x14ac:dyDescent="0.25">
      <c r="C460" s="186" t="s">
        <v>733</v>
      </c>
      <c r="D460" s="187" t="s">
        <v>732</v>
      </c>
    </row>
    <row r="461" spans="3:4" hidden="1" x14ac:dyDescent="0.25">
      <c r="C461" s="186" t="s">
        <v>733</v>
      </c>
      <c r="D461" s="187" t="s">
        <v>732</v>
      </c>
    </row>
    <row r="462" spans="3:4" hidden="1" x14ac:dyDescent="0.25">
      <c r="C462" s="186" t="s">
        <v>733</v>
      </c>
      <c r="D462" s="187" t="s">
        <v>732</v>
      </c>
    </row>
    <row r="463" spans="3:4" hidden="1" x14ac:dyDescent="0.25">
      <c r="C463" s="186" t="s">
        <v>733</v>
      </c>
      <c r="D463" s="187" t="s">
        <v>732</v>
      </c>
    </row>
    <row r="464" spans="3:4" hidden="1" x14ac:dyDescent="0.25">
      <c r="C464" s="186" t="s">
        <v>733</v>
      </c>
      <c r="D464" s="187" t="s">
        <v>732</v>
      </c>
    </row>
    <row r="465" spans="3:4" hidden="1" x14ac:dyDescent="0.25">
      <c r="C465" s="186" t="s">
        <v>733</v>
      </c>
      <c r="D465" s="187" t="s">
        <v>732</v>
      </c>
    </row>
    <row r="466" spans="3:4" hidden="1" x14ac:dyDescent="0.25">
      <c r="C466" s="186" t="s">
        <v>733</v>
      </c>
      <c r="D466" s="187" t="s">
        <v>732</v>
      </c>
    </row>
    <row r="467" spans="3:4" hidden="1" x14ac:dyDescent="0.25">
      <c r="C467" s="186" t="s">
        <v>733</v>
      </c>
      <c r="D467" s="187" t="s">
        <v>732</v>
      </c>
    </row>
    <row r="468" spans="3:4" hidden="1" x14ac:dyDescent="0.25">
      <c r="C468" s="186" t="s">
        <v>733</v>
      </c>
      <c r="D468" s="187" t="s">
        <v>732</v>
      </c>
    </row>
    <row r="469" spans="3:4" hidden="1" x14ac:dyDescent="0.25">
      <c r="C469" s="186" t="s">
        <v>733</v>
      </c>
      <c r="D469" s="187" t="s">
        <v>732</v>
      </c>
    </row>
    <row r="470" spans="3:4" hidden="1" x14ac:dyDescent="0.25">
      <c r="C470" s="186" t="s">
        <v>733</v>
      </c>
      <c r="D470" s="187" t="s">
        <v>732</v>
      </c>
    </row>
    <row r="471" spans="3:4" hidden="1" x14ac:dyDescent="0.25">
      <c r="C471" s="186" t="s">
        <v>733</v>
      </c>
      <c r="D471" s="187" t="s">
        <v>732</v>
      </c>
    </row>
    <row r="472" spans="3:4" hidden="1" x14ac:dyDescent="0.25">
      <c r="C472" s="186" t="s">
        <v>733</v>
      </c>
      <c r="D472" s="187" t="s">
        <v>732</v>
      </c>
    </row>
    <row r="473" spans="3:4" hidden="1" x14ac:dyDescent="0.25">
      <c r="C473" s="186" t="s">
        <v>733</v>
      </c>
      <c r="D473" s="187" t="s">
        <v>732</v>
      </c>
    </row>
    <row r="474" spans="3:4" hidden="1" x14ac:dyDescent="0.25">
      <c r="C474" s="186" t="s">
        <v>733</v>
      </c>
      <c r="D474" s="187" t="s">
        <v>732</v>
      </c>
    </row>
    <row r="475" spans="3:4" hidden="1" x14ac:dyDescent="0.25">
      <c r="C475" s="186" t="s">
        <v>733</v>
      </c>
      <c r="D475" s="187" t="s">
        <v>732</v>
      </c>
    </row>
    <row r="476" spans="3:4" hidden="1" x14ac:dyDescent="0.25">
      <c r="C476" s="186" t="s">
        <v>733</v>
      </c>
      <c r="D476" s="187" t="s">
        <v>732</v>
      </c>
    </row>
    <row r="477" spans="3:4" hidden="1" x14ac:dyDescent="0.25">
      <c r="C477" s="186" t="s">
        <v>733</v>
      </c>
      <c r="D477" s="187" t="s">
        <v>732</v>
      </c>
    </row>
    <row r="478" spans="3:4" hidden="1" x14ac:dyDescent="0.25">
      <c r="C478" s="186" t="s">
        <v>733</v>
      </c>
      <c r="D478" s="187" t="s">
        <v>732</v>
      </c>
    </row>
    <row r="479" spans="3:4" hidden="1" x14ac:dyDescent="0.25">
      <c r="C479" s="186" t="s">
        <v>733</v>
      </c>
      <c r="D479" s="187" t="s">
        <v>732</v>
      </c>
    </row>
    <row r="480" spans="3:4" hidden="1" x14ac:dyDescent="0.25">
      <c r="C480" s="186" t="s">
        <v>733</v>
      </c>
      <c r="D480" s="187" t="s">
        <v>732</v>
      </c>
    </row>
    <row r="481" spans="3:4" hidden="1" x14ac:dyDescent="0.25">
      <c r="C481" s="186" t="s">
        <v>733</v>
      </c>
      <c r="D481" s="187" t="s">
        <v>732</v>
      </c>
    </row>
    <row r="482" spans="3:4" hidden="1" x14ac:dyDescent="0.25">
      <c r="C482" s="186" t="s">
        <v>733</v>
      </c>
      <c r="D482" s="187" t="s">
        <v>732</v>
      </c>
    </row>
    <row r="483" spans="3:4" hidden="1" x14ac:dyDescent="0.25">
      <c r="C483" s="186" t="s">
        <v>733</v>
      </c>
      <c r="D483" s="187" t="s">
        <v>732</v>
      </c>
    </row>
    <row r="484" spans="3:4" hidden="1" x14ac:dyDescent="0.25">
      <c r="C484" s="186" t="s">
        <v>733</v>
      </c>
      <c r="D484" s="187" t="s">
        <v>732</v>
      </c>
    </row>
    <row r="485" spans="3:4" hidden="1" x14ac:dyDescent="0.25">
      <c r="C485" s="186" t="s">
        <v>733</v>
      </c>
      <c r="D485" s="187" t="s">
        <v>732</v>
      </c>
    </row>
    <row r="486" spans="3:4" hidden="1" x14ac:dyDescent="0.25">
      <c r="C486" s="186" t="s">
        <v>733</v>
      </c>
      <c r="D486" s="187" t="s">
        <v>732</v>
      </c>
    </row>
    <row r="487" spans="3:4" hidden="1" x14ac:dyDescent="0.25">
      <c r="C487" s="186" t="s">
        <v>733</v>
      </c>
      <c r="D487" s="187" t="s">
        <v>732</v>
      </c>
    </row>
    <row r="488" spans="3:4" hidden="1" x14ac:dyDescent="0.25">
      <c r="C488" s="186" t="s">
        <v>733</v>
      </c>
      <c r="D488" s="187" t="s">
        <v>732</v>
      </c>
    </row>
    <row r="489" spans="3:4" hidden="1" x14ac:dyDescent="0.25">
      <c r="C489" s="186" t="s">
        <v>733</v>
      </c>
      <c r="D489" s="187" t="s">
        <v>732</v>
      </c>
    </row>
    <row r="490" spans="3:4" hidden="1" x14ac:dyDescent="0.25">
      <c r="C490" s="186" t="s">
        <v>733</v>
      </c>
      <c r="D490" s="187" t="s">
        <v>732</v>
      </c>
    </row>
    <row r="491" spans="3:4" hidden="1" x14ac:dyDescent="0.25">
      <c r="C491" s="186" t="s">
        <v>733</v>
      </c>
      <c r="D491" s="187" t="s">
        <v>732</v>
      </c>
    </row>
    <row r="492" spans="3:4" hidden="1" x14ac:dyDescent="0.25">
      <c r="C492" s="186" t="s">
        <v>733</v>
      </c>
      <c r="D492" s="187" t="s">
        <v>732</v>
      </c>
    </row>
    <row r="493" spans="3:4" hidden="1" x14ac:dyDescent="0.25">
      <c r="C493" s="186" t="s">
        <v>733</v>
      </c>
      <c r="D493" s="187" t="s">
        <v>732</v>
      </c>
    </row>
    <row r="494" spans="3:4" hidden="1" x14ac:dyDescent="0.25">
      <c r="C494" s="186" t="s">
        <v>733</v>
      </c>
      <c r="D494" s="187" t="s">
        <v>732</v>
      </c>
    </row>
    <row r="495" spans="3:4" hidden="1" x14ac:dyDescent="0.25">
      <c r="C495" s="186" t="s">
        <v>733</v>
      </c>
      <c r="D495" s="187" t="s">
        <v>732</v>
      </c>
    </row>
    <row r="496" spans="3:4" hidden="1" x14ac:dyDescent="0.25">
      <c r="C496" s="186" t="s">
        <v>733</v>
      </c>
      <c r="D496" s="187" t="s">
        <v>732</v>
      </c>
    </row>
    <row r="497" spans="3:4" hidden="1" x14ac:dyDescent="0.25">
      <c r="C497" s="186" t="s">
        <v>733</v>
      </c>
      <c r="D497" s="187" t="s">
        <v>732</v>
      </c>
    </row>
    <row r="498" spans="3:4" hidden="1" x14ac:dyDescent="0.25">
      <c r="C498" s="186" t="s">
        <v>733</v>
      </c>
      <c r="D498" s="187" t="s">
        <v>732</v>
      </c>
    </row>
    <row r="499" spans="3:4" hidden="1" x14ac:dyDescent="0.25">
      <c r="C499" s="186" t="s">
        <v>733</v>
      </c>
      <c r="D499" s="187" t="s">
        <v>732</v>
      </c>
    </row>
    <row r="500" spans="3:4" hidden="1" x14ac:dyDescent="0.25">
      <c r="C500" s="186" t="s">
        <v>733</v>
      </c>
      <c r="D500" s="187" t="s">
        <v>732</v>
      </c>
    </row>
    <row r="501" spans="3:4" hidden="1" x14ac:dyDescent="0.25">
      <c r="C501" s="186" t="s">
        <v>733</v>
      </c>
      <c r="D501" s="187" t="s">
        <v>732</v>
      </c>
    </row>
    <row r="502" spans="3:4" hidden="1" x14ac:dyDescent="0.25">
      <c r="C502" s="186" t="s">
        <v>733</v>
      </c>
      <c r="D502" s="187" t="s">
        <v>732</v>
      </c>
    </row>
    <row r="503" spans="3:4" hidden="1" x14ac:dyDescent="0.25">
      <c r="C503" s="186" t="s">
        <v>733</v>
      </c>
      <c r="D503" s="187" t="s">
        <v>732</v>
      </c>
    </row>
    <row r="504" spans="3:4" hidden="1" x14ac:dyDescent="0.25">
      <c r="C504" s="186" t="s">
        <v>733</v>
      </c>
      <c r="D504" s="187" t="s">
        <v>732</v>
      </c>
    </row>
    <row r="505" spans="3:4" hidden="1" x14ac:dyDescent="0.25">
      <c r="C505" s="186" t="s">
        <v>733</v>
      </c>
      <c r="D505" s="187" t="s">
        <v>732</v>
      </c>
    </row>
    <row r="506" spans="3:4" hidden="1" x14ac:dyDescent="0.25">
      <c r="C506" s="186" t="s">
        <v>733</v>
      </c>
      <c r="D506" s="187" t="s">
        <v>732</v>
      </c>
    </row>
    <row r="507" spans="3:4" hidden="1" x14ac:dyDescent="0.25">
      <c r="C507" s="186" t="s">
        <v>733</v>
      </c>
      <c r="D507" s="187" t="s">
        <v>732</v>
      </c>
    </row>
    <row r="508" spans="3:4" hidden="1" x14ac:dyDescent="0.25">
      <c r="C508" s="186" t="s">
        <v>733</v>
      </c>
      <c r="D508" s="187" t="s">
        <v>732</v>
      </c>
    </row>
    <row r="509" spans="3:4" hidden="1" x14ac:dyDescent="0.25">
      <c r="C509" s="186" t="s">
        <v>733</v>
      </c>
      <c r="D509" s="187" t="s">
        <v>732</v>
      </c>
    </row>
    <row r="510" spans="3:4" hidden="1" x14ac:dyDescent="0.25">
      <c r="C510" s="186" t="s">
        <v>733</v>
      </c>
      <c r="D510" s="187" t="s">
        <v>732</v>
      </c>
    </row>
    <row r="511" spans="3:4" hidden="1" x14ac:dyDescent="0.25">
      <c r="C511" s="186" t="s">
        <v>733</v>
      </c>
      <c r="D511" s="187" t="s">
        <v>732</v>
      </c>
    </row>
    <row r="512" spans="3:4" hidden="1" x14ac:dyDescent="0.25">
      <c r="C512" s="186" t="s">
        <v>733</v>
      </c>
      <c r="D512" s="187" t="s">
        <v>732</v>
      </c>
    </row>
    <row r="513" spans="3:4" hidden="1" x14ac:dyDescent="0.25">
      <c r="C513" s="186" t="s">
        <v>733</v>
      </c>
      <c r="D513" s="187" t="s">
        <v>732</v>
      </c>
    </row>
    <row r="514" spans="3:4" hidden="1" x14ac:dyDescent="0.25">
      <c r="C514" s="186" t="s">
        <v>733</v>
      </c>
      <c r="D514" s="187" t="s">
        <v>732</v>
      </c>
    </row>
    <row r="515" spans="3:4" hidden="1" x14ac:dyDescent="0.25">
      <c r="C515" s="186" t="s">
        <v>733</v>
      </c>
      <c r="D515" s="187" t="s">
        <v>732</v>
      </c>
    </row>
    <row r="516" spans="3:4" hidden="1" x14ac:dyDescent="0.25">
      <c r="C516" s="186" t="s">
        <v>733</v>
      </c>
      <c r="D516" s="187" t="s">
        <v>732</v>
      </c>
    </row>
    <row r="517" spans="3:4" hidden="1" x14ac:dyDescent="0.25">
      <c r="C517" s="186" t="s">
        <v>733</v>
      </c>
      <c r="D517" s="187" t="s">
        <v>732</v>
      </c>
    </row>
    <row r="518" spans="3:4" hidden="1" x14ac:dyDescent="0.25">
      <c r="C518" s="186" t="s">
        <v>733</v>
      </c>
      <c r="D518" s="187" t="s">
        <v>732</v>
      </c>
    </row>
    <row r="519" spans="3:4" hidden="1" x14ac:dyDescent="0.25">
      <c r="C519" s="186" t="s">
        <v>733</v>
      </c>
      <c r="D519" s="187" t="s">
        <v>732</v>
      </c>
    </row>
    <row r="520" spans="3:4" hidden="1" x14ac:dyDescent="0.25">
      <c r="C520" s="186" t="s">
        <v>733</v>
      </c>
      <c r="D520" s="187" t="s">
        <v>732</v>
      </c>
    </row>
    <row r="521" spans="3:4" hidden="1" x14ac:dyDescent="0.25">
      <c r="C521" s="186" t="s">
        <v>733</v>
      </c>
      <c r="D521" s="187" t="s">
        <v>732</v>
      </c>
    </row>
    <row r="522" spans="3:4" hidden="1" x14ac:dyDescent="0.25">
      <c r="C522" s="186" t="s">
        <v>733</v>
      </c>
      <c r="D522" s="187" t="s">
        <v>732</v>
      </c>
    </row>
    <row r="523" spans="3:4" hidden="1" x14ac:dyDescent="0.25">
      <c r="C523" s="186" t="s">
        <v>733</v>
      </c>
      <c r="D523" s="187" t="s">
        <v>732</v>
      </c>
    </row>
    <row r="524" spans="3:4" hidden="1" x14ac:dyDescent="0.25">
      <c r="C524" s="186" t="s">
        <v>733</v>
      </c>
      <c r="D524" s="187" t="s">
        <v>732</v>
      </c>
    </row>
    <row r="525" spans="3:4" hidden="1" x14ac:dyDescent="0.25">
      <c r="C525" s="186" t="s">
        <v>733</v>
      </c>
      <c r="D525" s="187" t="s">
        <v>732</v>
      </c>
    </row>
    <row r="526" spans="3:4" hidden="1" x14ac:dyDescent="0.25">
      <c r="C526" s="186" t="s">
        <v>733</v>
      </c>
      <c r="D526" s="187" t="s">
        <v>732</v>
      </c>
    </row>
    <row r="527" spans="3:4" hidden="1" x14ac:dyDescent="0.25">
      <c r="C527" s="186" t="s">
        <v>733</v>
      </c>
      <c r="D527" s="187" t="s">
        <v>732</v>
      </c>
    </row>
    <row r="528" spans="3:4" hidden="1" x14ac:dyDescent="0.25">
      <c r="C528" s="186" t="s">
        <v>733</v>
      </c>
      <c r="D528" s="187" t="s">
        <v>732</v>
      </c>
    </row>
    <row r="529" spans="3:4" hidden="1" x14ac:dyDescent="0.25">
      <c r="C529" s="186" t="s">
        <v>733</v>
      </c>
      <c r="D529" s="187" t="s">
        <v>732</v>
      </c>
    </row>
    <row r="530" spans="3:4" hidden="1" x14ac:dyDescent="0.25">
      <c r="C530" s="186" t="s">
        <v>733</v>
      </c>
      <c r="D530" s="187" t="s">
        <v>732</v>
      </c>
    </row>
    <row r="531" spans="3:4" hidden="1" x14ac:dyDescent="0.25">
      <c r="C531" s="186" t="s">
        <v>733</v>
      </c>
      <c r="D531" s="187" t="s">
        <v>732</v>
      </c>
    </row>
    <row r="532" spans="3:4" hidden="1" x14ac:dyDescent="0.25">
      <c r="C532" s="186" t="s">
        <v>733</v>
      </c>
      <c r="D532" s="187" t="s">
        <v>732</v>
      </c>
    </row>
    <row r="533" spans="3:4" hidden="1" x14ac:dyDescent="0.25">
      <c r="C533" s="186" t="s">
        <v>733</v>
      </c>
      <c r="D533" s="187" t="s">
        <v>732</v>
      </c>
    </row>
    <row r="534" spans="3:4" hidden="1" x14ac:dyDescent="0.25">
      <c r="C534" s="186" t="s">
        <v>733</v>
      </c>
      <c r="D534" s="187" t="s">
        <v>732</v>
      </c>
    </row>
    <row r="535" spans="3:4" hidden="1" x14ac:dyDescent="0.25">
      <c r="C535" s="186" t="s">
        <v>733</v>
      </c>
      <c r="D535" s="187" t="s">
        <v>732</v>
      </c>
    </row>
    <row r="536" spans="3:4" hidden="1" x14ac:dyDescent="0.25">
      <c r="C536" s="186" t="s">
        <v>733</v>
      </c>
      <c r="D536" s="187" t="s">
        <v>732</v>
      </c>
    </row>
    <row r="537" spans="3:4" hidden="1" x14ac:dyDescent="0.25">
      <c r="C537" s="186" t="s">
        <v>733</v>
      </c>
      <c r="D537" s="187" t="s">
        <v>732</v>
      </c>
    </row>
    <row r="538" spans="3:4" hidden="1" x14ac:dyDescent="0.25">
      <c r="C538" s="186" t="s">
        <v>733</v>
      </c>
      <c r="D538" s="187" t="s">
        <v>732</v>
      </c>
    </row>
    <row r="539" spans="3:4" hidden="1" x14ac:dyDescent="0.25">
      <c r="C539" s="186" t="s">
        <v>733</v>
      </c>
      <c r="D539" s="187" t="s">
        <v>732</v>
      </c>
    </row>
    <row r="540" spans="3:4" hidden="1" x14ac:dyDescent="0.25">
      <c r="C540" s="186" t="s">
        <v>733</v>
      </c>
      <c r="D540" s="187" t="s">
        <v>732</v>
      </c>
    </row>
    <row r="541" spans="3:4" hidden="1" x14ac:dyDescent="0.25">
      <c r="C541" s="186" t="s">
        <v>733</v>
      </c>
      <c r="D541" s="187" t="s">
        <v>732</v>
      </c>
    </row>
    <row r="542" spans="3:4" hidden="1" x14ac:dyDescent="0.25">
      <c r="C542" s="186" t="s">
        <v>733</v>
      </c>
      <c r="D542" s="187" t="s">
        <v>732</v>
      </c>
    </row>
    <row r="543" spans="3:4" hidden="1" x14ac:dyDescent="0.25">
      <c r="C543" s="186" t="s">
        <v>733</v>
      </c>
      <c r="D543" s="187" t="s">
        <v>732</v>
      </c>
    </row>
    <row r="544" spans="3:4" hidden="1" x14ac:dyDescent="0.25">
      <c r="C544" s="186" t="s">
        <v>733</v>
      </c>
      <c r="D544" s="187" t="s">
        <v>732</v>
      </c>
    </row>
    <row r="545" spans="3:4" hidden="1" x14ac:dyDescent="0.25">
      <c r="C545" s="186" t="s">
        <v>733</v>
      </c>
      <c r="D545" s="187" t="s">
        <v>732</v>
      </c>
    </row>
    <row r="546" spans="3:4" hidden="1" x14ac:dyDescent="0.25">
      <c r="C546" s="186" t="s">
        <v>733</v>
      </c>
      <c r="D546" s="187" t="s">
        <v>732</v>
      </c>
    </row>
    <row r="547" spans="3:4" hidden="1" x14ac:dyDescent="0.25">
      <c r="C547" s="186" t="s">
        <v>733</v>
      </c>
      <c r="D547" s="187" t="s">
        <v>732</v>
      </c>
    </row>
    <row r="548" spans="3:4" hidden="1" x14ac:dyDescent="0.25">
      <c r="C548" s="186" t="s">
        <v>733</v>
      </c>
      <c r="D548" s="187" t="s">
        <v>732</v>
      </c>
    </row>
    <row r="549" spans="3:4" hidden="1" x14ac:dyDescent="0.25">
      <c r="C549" s="186" t="s">
        <v>733</v>
      </c>
      <c r="D549" s="187" t="s">
        <v>732</v>
      </c>
    </row>
    <row r="550" spans="3:4" hidden="1" x14ac:dyDescent="0.25">
      <c r="C550" s="186" t="s">
        <v>733</v>
      </c>
      <c r="D550" s="187" t="s">
        <v>732</v>
      </c>
    </row>
    <row r="551" spans="3:4" hidden="1" x14ac:dyDescent="0.25">
      <c r="C551" s="186" t="s">
        <v>733</v>
      </c>
      <c r="D551" s="187" t="s">
        <v>732</v>
      </c>
    </row>
    <row r="552" spans="3:4" hidden="1" x14ac:dyDescent="0.25">
      <c r="C552" s="186" t="s">
        <v>733</v>
      </c>
      <c r="D552" s="187" t="s">
        <v>732</v>
      </c>
    </row>
    <row r="553" spans="3:4" hidden="1" x14ac:dyDescent="0.25">
      <c r="C553" s="186" t="s">
        <v>733</v>
      </c>
      <c r="D553" s="187" t="s">
        <v>732</v>
      </c>
    </row>
    <row r="554" spans="3:4" hidden="1" x14ac:dyDescent="0.25">
      <c r="C554" s="186" t="s">
        <v>733</v>
      </c>
      <c r="D554" s="187" t="s">
        <v>732</v>
      </c>
    </row>
    <row r="555" spans="3:4" hidden="1" x14ac:dyDescent="0.25">
      <c r="C555" s="186" t="s">
        <v>733</v>
      </c>
      <c r="D555" s="187" t="s">
        <v>732</v>
      </c>
    </row>
    <row r="556" spans="3:4" hidden="1" x14ac:dyDescent="0.25">
      <c r="C556" s="186" t="s">
        <v>733</v>
      </c>
      <c r="D556" s="187" t="s">
        <v>732</v>
      </c>
    </row>
    <row r="557" spans="3:4" hidden="1" x14ac:dyDescent="0.25">
      <c r="C557" s="186" t="s">
        <v>733</v>
      </c>
      <c r="D557" s="187" t="s">
        <v>732</v>
      </c>
    </row>
    <row r="558" spans="3:4" hidden="1" x14ac:dyDescent="0.25">
      <c r="C558" s="186" t="s">
        <v>733</v>
      </c>
      <c r="D558" s="187" t="s">
        <v>732</v>
      </c>
    </row>
    <row r="559" spans="3:4" hidden="1" x14ac:dyDescent="0.25">
      <c r="C559" s="186" t="s">
        <v>733</v>
      </c>
      <c r="D559" s="187" t="s">
        <v>732</v>
      </c>
    </row>
    <row r="560" spans="3:4" hidden="1" x14ac:dyDescent="0.25">
      <c r="C560" s="186" t="s">
        <v>733</v>
      </c>
      <c r="D560" s="187" t="s">
        <v>732</v>
      </c>
    </row>
    <row r="561" spans="3:4" hidden="1" x14ac:dyDescent="0.25">
      <c r="C561" s="186" t="s">
        <v>733</v>
      </c>
      <c r="D561" s="187" t="s">
        <v>732</v>
      </c>
    </row>
    <row r="562" spans="3:4" hidden="1" x14ac:dyDescent="0.25">
      <c r="C562" s="186" t="s">
        <v>733</v>
      </c>
      <c r="D562" s="187" t="s">
        <v>732</v>
      </c>
    </row>
    <row r="563" spans="3:4" hidden="1" x14ac:dyDescent="0.25">
      <c r="C563" s="186" t="s">
        <v>733</v>
      </c>
      <c r="D563" s="187" t="s">
        <v>732</v>
      </c>
    </row>
    <row r="564" spans="3:4" hidden="1" x14ac:dyDescent="0.25">
      <c r="C564" s="186" t="s">
        <v>733</v>
      </c>
      <c r="D564" s="187" t="s">
        <v>732</v>
      </c>
    </row>
    <row r="565" spans="3:4" hidden="1" x14ac:dyDescent="0.25">
      <c r="C565" s="186" t="s">
        <v>733</v>
      </c>
      <c r="D565" s="187" t="s">
        <v>732</v>
      </c>
    </row>
    <row r="566" spans="3:4" hidden="1" x14ac:dyDescent="0.25">
      <c r="C566" s="186" t="s">
        <v>733</v>
      </c>
      <c r="D566" s="187" t="s">
        <v>732</v>
      </c>
    </row>
    <row r="567" spans="3:4" hidden="1" x14ac:dyDescent="0.25">
      <c r="C567" s="186" t="s">
        <v>733</v>
      </c>
      <c r="D567" s="187" t="s">
        <v>732</v>
      </c>
    </row>
    <row r="568" spans="3:4" hidden="1" x14ac:dyDescent="0.25">
      <c r="C568" s="186" t="s">
        <v>733</v>
      </c>
      <c r="D568" s="187" t="s">
        <v>732</v>
      </c>
    </row>
    <row r="569" spans="3:4" hidden="1" x14ac:dyDescent="0.25">
      <c r="C569" s="186" t="s">
        <v>733</v>
      </c>
      <c r="D569" s="187" t="s">
        <v>732</v>
      </c>
    </row>
    <row r="570" spans="3:4" hidden="1" x14ac:dyDescent="0.25">
      <c r="C570" s="186" t="s">
        <v>733</v>
      </c>
      <c r="D570" s="187" t="s">
        <v>732</v>
      </c>
    </row>
    <row r="571" spans="3:4" hidden="1" x14ac:dyDescent="0.25">
      <c r="C571" s="186" t="s">
        <v>733</v>
      </c>
      <c r="D571" s="187" t="s">
        <v>732</v>
      </c>
    </row>
    <row r="572" spans="3:4" hidden="1" x14ac:dyDescent="0.25">
      <c r="C572" s="186" t="s">
        <v>733</v>
      </c>
      <c r="D572" s="187" t="s">
        <v>732</v>
      </c>
    </row>
    <row r="573" spans="3:4" hidden="1" x14ac:dyDescent="0.25">
      <c r="C573" s="186" t="s">
        <v>733</v>
      </c>
      <c r="D573" s="187" t="s">
        <v>732</v>
      </c>
    </row>
    <row r="574" spans="3:4" hidden="1" x14ac:dyDescent="0.25">
      <c r="C574" s="186" t="s">
        <v>733</v>
      </c>
      <c r="D574" s="187" t="s">
        <v>732</v>
      </c>
    </row>
    <row r="575" spans="3:4" hidden="1" x14ac:dyDescent="0.25">
      <c r="C575" s="186" t="s">
        <v>733</v>
      </c>
      <c r="D575" s="187" t="s">
        <v>732</v>
      </c>
    </row>
    <row r="576" spans="3:4" hidden="1" x14ac:dyDescent="0.25">
      <c r="C576" s="186" t="s">
        <v>733</v>
      </c>
      <c r="D576" s="187" t="s">
        <v>732</v>
      </c>
    </row>
    <row r="577" spans="3:4" hidden="1" x14ac:dyDescent="0.25">
      <c r="C577" s="186" t="s">
        <v>733</v>
      </c>
      <c r="D577" s="187" t="s">
        <v>732</v>
      </c>
    </row>
    <row r="578" spans="3:4" hidden="1" x14ac:dyDescent="0.25">
      <c r="C578" s="186" t="s">
        <v>733</v>
      </c>
      <c r="D578" s="187" t="s">
        <v>732</v>
      </c>
    </row>
    <row r="579" spans="3:4" hidden="1" x14ac:dyDescent="0.25">
      <c r="C579" s="186" t="s">
        <v>733</v>
      </c>
      <c r="D579" s="187" t="s">
        <v>732</v>
      </c>
    </row>
    <row r="580" spans="3:4" hidden="1" x14ac:dyDescent="0.25">
      <c r="C580" s="186" t="s">
        <v>733</v>
      </c>
      <c r="D580" s="187" t="s">
        <v>732</v>
      </c>
    </row>
    <row r="581" spans="3:4" hidden="1" x14ac:dyDescent="0.25">
      <c r="C581" s="186" t="s">
        <v>733</v>
      </c>
      <c r="D581" s="187" t="s">
        <v>732</v>
      </c>
    </row>
    <row r="582" spans="3:4" hidden="1" x14ac:dyDescent="0.25">
      <c r="C582" s="186" t="s">
        <v>733</v>
      </c>
      <c r="D582" s="187" t="s">
        <v>732</v>
      </c>
    </row>
    <row r="583" spans="3:4" hidden="1" x14ac:dyDescent="0.25">
      <c r="C583" s="186" t="s">
        <v>733</v>
      </c>
      <c r="D583" s="187" t="s">
        <v>732</v>
      </c>
    </row>
    <row r="584" spans="3:4" hidden="1" x14ac:dyDescent="0.25">
      <c r="C584" s="186" t="s">
        <v>733</v>
      </c>
      <c r="D584" s="187" t="s">
        <v>732</v>
      </c>
    </row>
    <row r="585" spans="3:4" hidden="1" x14ac:dyDescent="0.25">
      <c r="C585" s="186" t="s">
        <v>733</v>
      </c>
      <c r="D585" s="187" t="s">
        <v>732</v>
      </c>
    </row>
    <row r="586" spans="3:4" hidden="1" x14ac:dyDescent="0.25">
      <c r="C586" s="186" t="s">
        <v>733</v>
      </c>
      <c r="D586" s="187" t="s">
        <v>732</v>
      </c>
    </row>
    <row r="587" spans="3:4" hidden="1" x14ac:dyDescent="0.25">
      <c r="C587" s="186" t="s">
        <v>733</v>
      </c>
      <c r="D587" s="187" t="s">
        <v>732</v>
      </c>
    </row>
    <row r="588" spans="3:4" hidden="1" x14ac:dyDescent="0.25">
      <c r="C588" s="186" t="s">
        <v>733</v>
      </c>
      <c r="D588" s="187" t="s">
        <v>732</v>
      </c>
    </row>
    <row r="589" spans="3:4" hidden="1" x14ac:dyDescent="0.25">
      <c r="C589" s="186" t="s">
        <v>733</v>
      </c>
      <c r="D589" s="187" t="s">
        <v>732</v>
      </c>
    </row>
    <row r="590" spans="3:4" hidden="1" x14ac:dyDescent="0.25">
      <c r="C590" s="186" t="s">
        <v>733</v>
      </c>
      <c r="D590" s="187" t="s">
        <v>732</v>
      </c>
    </row>
    <row r="591" spans="3:4" hidden="1" x14ac:dyDescent="0.25">
      <c r="C591" s="186" t="s">
        <v>733</v>
      </c>
      <c r="D591" s="187" t="s">
        <v>732</v>
      </c>
    </row>
    <row r="592" spans="3:4" hidden="1" x14ac:dyDescent="0.25">
      <c r="C592" s="186" t="s">
        <v>733</v>
      </c>
      <c r="D592" s="187" t="s">
        <v>732</v>
      </c>
    </row>
    <row r="593" spans="3:4" hidden="1" x14ac:dyDescent="0.25">
      <c r="C593" s="186" t="s">
        <v>733</v>
      </c>
      <c r="D593" s="187" t="s">
        <v>732</v>
      </c>
    </row>
    <row r="594" spans="3:4" hidden="1" x14ac:dyDescent="0.25">
      <c r="C594" s="186" t="s">
        <v>733</v>
      </c>
      <c r="D594" s="187" t="s">
        <v>732</v>
      </c>
    </row>
    <row r="595" spans="3:4" hidden="1" x14ac:dyDescent="0.25">
      <c r="C595" s="186" t="s">
        <v>733</v>
      </c>
      <c r="D595" s="187" t="s">
        <v>732</v>
      </c>
    </row>
    <row r="596" spans="3:4" hidden="1" x14ac:dyDescent="0.25">
      <c r="C596" s="186" t="s">
        <v>733</v>
      </c>
      <c r="D596" s="187" t="s">
        <v>732</v>
      </c>
    </row>
    <row r="597" spans="3:4" hidden="1" x14ac:dyDescent="0.25">
      <c r="C597" s="186" t="s">
        <v>733</v>
      </c>
      <c r="D597" s="187" t="s">
        <v>732</v>
      </c>
    </row>
    <row r="598" spans="3:4" hidden="1" x14ac:dyDescent="0.25">
      <c r="C598" s="186" t="s">
        <v>733</v>
      </c>
      <c r="D598" s="187" t="s">
        <v>732</v>
      </c>
    </row>
    <row r="599" spans="3:4" hidden="1" x14ac:dyDescent="0.25">
      <c r="C599" s="186" t="s">
        <v>733</v>
      </c>
      <c r="D599" s="187" t="s">
        <v>732</v>
      </c>
    </row>
    <row r="600" spans="3:4" hidden="1" x14ac:dyDescent="0.25">
      <c r="C600" s="186" t="s">
        <v>733</v>
      </c>
      <c r="D600" s="187" t="s">
        <v>732</v>
      </c>
    </row>
    <row r="601" spans="3:4" hidden="1" x14ac:dyDescent="0.25">
      <c r="C601" s="186" t="s">
        <v>733</v>
      </c>
      <c r="D601" s="187" t="s">
        <v>732</v>
      </c>
    </row>
    <row r="602" spans="3:4" hidden="1" x14ac:dyDescent="0.25">
      <c r="C602" s="186" t="s">
        <v>733</v>
      </c>
      <c r="D602" s="187" t="s">
        <v>732</v>
      </c>
    </row>
    <row r="603" spans="3:4" hidden="1" x14ac:dyDescent="0.25">
      <c r="C603" s="186" t="s">
        <v>733</v>
      </c>
      <c r="D603" s="187" t="s">
        <v>732</v>
      </c>
    </row>
    <row r="604" spans="3:4" hidden="1" x14ac:dyDescent="0.25">
      <c r="C604" s="186" t="s">
        <v>733</v>
      </c>
      <c r="D604" s="187" t="s">
        <v>732</v>
      </c>
    </row>
    <row r="605" spans="3:4" hidden="1" x14ac:dyDescent="0.25">
      <c r="C605" s="186" t="s">
        <v>733</v>
      </c>
      <c r="D605" s="187" t="s">
        <v>732</v>
      </c>
    </row>
    <row r="606" spans="3:4" hidden="1" x14ac:dyDescent="0.25">
      <c r="C606" s="186" t="s">
        <v>733</v>
      </c>
      <c r="D606" s="187" t="s">
        <v>732</v>
      </c>
    </row>
    <row r="607" spans="3:4" hidden="1" x14ac:dyDescent="0.25">
      <c r="C607" s="186" t="s">
        <v>733</v>
      </c>
      <c r="D607" s="187" t="s">
        <v>732</v>
      </c>
    </row>
    <row r="608" spans="3:4" hidden="1" x14ac:dyDescent="0.25">
      <c r="C608" s="186" t="s">
        <v>733</v>
      </c>
      <c r="D608" s="187" t="s">
        <v>732</v>
      </c>
    </row>
    <row r="609" spans="3:4" hidden="1" x14ac:dyDescent="0.25">
      <c r="C609" s="186" t="s">
        <v>733</v>
      </c>
      <c r="D609" s="187" t="s">
        <v>732</v>
      </c>
    </row>
    <row r="610" spans="3:4" hidden="1" x14ac:dyDescent="0.25">
      <c r="C610" s="186" t="s">
        <v>733</v>
      </c>
      <c r="D610" s="187" t="s">
        <v>732</v>
      </c>
    </row>
    <row r="611" spans="3:4" hidden="1" x14ac:dyDescent="0.25">
      <c r="C611" s="186" t="s">
        <v>733</v>
      </c>
      <c r="D611" s="187" t="s">
        <v>732</v>
      </c>
    </row>
    <row r="612" spans="3:4" hidden="1" x14ac:dyDescent="0.25">
      <c r="C612" s="186" t="s">
        <v>733</v>
      </c>
      <c r="D612" s="187" t="s">
        <v>732</v>
      </c>
    </row>
    <row r="613" spans="3:4" hidden="1" x14ac:dyDescent="0.25">
      <c r="C613" s="186" t="s">
        <v>733</v>
      </c>
      <c r="D613" s="187" t="s">
        <v>732</v>
      </c>
    </row>
    <row r="614" spans="3:4" hidden="1" x14ac:dyDescent="0.25">
      <c r="C614" s="186" t="s">
        <v>733</v>
      </c>
      <c r="D614" s="187" t="s">
        <v>732</v>
      </c>
    </row>
    <row r="615" spans="3:4" hidden="1" x14ac:dyDescent="0.25">
      <c r="C615" s="186" t="s">
        <v>733</v>
      </c>
      <c r="D615" s="187" t="s">
        <v>732</v>
      </c>
    </row>
    <row r="616" spans="3:4" hidden="1" x14ac:dyDescent="0.25">
      <c r="C616" s="186" t="s">
        <v>733</v>
      </c>
      <c r="D616" s="187" t="s">
        <v>732</v>
      </c>
    </row>
    <row r="617" spans="3:4" hidden="1" x14ac:dyDescent="0.25">
      <c r="C617" s="186" t="s">
        <v>733</v>
      </c>
      <c r="D617" s="187" t="s">
        <v>732</v>
      </c>
    </row>
    <row r="618" spans="3:4" hidden="1" x14ac:dyDescent="0.25">
      <c r="C618" s="186" t="s">
        <v>733</v>
      </c>
      <c r="D618" s="187" t="s">
        <v>732</v>
      </c>
    </row>
    <row r="619" spans="3:4" hidden="1" x14ac:dyDescent="0.25">
      <c r="C619" s="186" t="s">
        <v>733</v>
      </c>
      <c r="D619" s="187" t="s">
        <v>732</v>
      </c>
    </row>
    <row r="620" spans="3:4" hidden="1" x14ac:dyDescent="0.25">
      <c r="C620" s="186" t="s">
        <v>733</v>
      </c>
      <c r="D620" s="187" t="s">
        <v>732</v>
      </c>
    </row>
    <row r="621" spans="3:4" hidden="1" x14ac:dyDescent="0.25">
      <c r="C621" s="186" t="s">
        <v>733</v>
      </c>
      <c r="D621" s="187" t="s">
        <v>732</v>
      </c>
    </row>
    <row r="622" spans="3:4" hidden="1" x14ac:dyDescent="0.25">
      <c r="C622" s="186" t="s">
        <v>733</v>
      </c>
      <c r="D622" s="187" t="s">
        <v>732</v>
      </c>
    </row>
    <row r="623" spans="3:4" hidden="1" x14ac:dyDescent="0.25">
      <c r="C623" s="186" t="s">
        <v>733</v>
      </c>
      <c r="D623" s="187" t="s">
        <v>732</v>
      </c>
    </row>
    <row r="624" spans="3:4" hidden="1" x14ac:dyDescent="0.25">
      <c r="C624" s="186" t="s">
        <v>733</v>
      </c>
      <c r="D624" s="187" t="s">
        <v>732</v>
      </c>
    </row>
    <row r="625" spans="3:4" hidden="1" x14ac:dyDescent="0.25">
      <c r="C625" s="186" t="s">
        <v>733</v>
      </c>
      <c r="D625" s="187" t="s">
        <v>732</v>
      </c>
    </row>
    <row r="626" spans="3:4" hidden="1" x14ac:dyDescent="0.25">
      <c r="C626" s="186" t="s">
        <v>733</v>
      </c>
      <c r="D626" s="187" t="s">
        <v>732</v>
      </c>
    </row>
    <row r="627" spans="3:4" hidden="1" x14ac:dyDescent="0.25">
      <c r="C627" s="186" t="s">
        <v>733</v>
      </c>
      <c r="D627" s="187" t="s">
        <v>732</v>
      </c>
    </row>
    <row r="628" spans="3:4" hidden="1" x14ac:dyDescent="0.25">
      <c r="C628" s="186" t="s">
        <v>733</v>
      </c>
      <c r="D628" s="187" t="s">
        <v>732</v>
      </c>
    </row>
    <row r="629" spans="3:4" hidden="1" x14ac:dyDescent="0.25">
      <c r="C629" s="186" t="s">
        <v>733</v>
      </c>
      <c r="D629" s="187" t="s">
        <v>732</v>
      </c>
    </row>
    <row r="630" spans="3:4" hidden="1" x14ac:dyDescent="0.25">
      <c r="C630" s="186" t="s">
        <v>733</v>
      </c>
      <c r="D630" s="187" t="s">
        <v>732</v>
      </c>
    </row>
    <row r="631" spans="3:4" hidden="1" x14ac:dyDescent="0.25">
      <c r="C631" s="186" t="s">
        <v>733</v>
      </c>
      <c r="D631" s="187" t="s">
        <v>732</v>
      </c>
    </row>
    <row r="632" spans="3:4" hidden="1" x14ac:dyDescent="0.25">
      <c r="C632" s="186" t="s">
        <v>733</v>
      </c>
      <c r="D632" s="187" t="s">
        <v>732</v>
      </c>
    </row>
    <row r="633" spans="3:4" hidden="1" x14ac:dyDescent="0.25">
      <c r="C633" s="186" t="s">
        <v>733</v>
      </c>
      <c r="D633" s="187" t="s">
        <v>732</v>
      </c>
    </row>
    <row r="634" spans="3:4" hidden="1" x14ac:dyDescent="0.25">
      <c r="C634" s="186" t="s">
        <v>733</v>
      </c>
      <c r="D634" s="187" t="s">
        <v>732</v>
      </c>
    </row>
    <row r="635" spans="3:4" hidden="1" x14ac:dyDescent="0.25">
      <c r="C635" s="186" t="s">
        <v>733</v>
      </c>
      <c r="D635" s="187" t="s">
        <v>732</v>
      </c>
    </row>
    <row r="636" spans="3:4" hidden="1" x14ac:dyDescent="0.25">
      <c r="C636" s="186" t="s">
        <v>733</v>
      </c>
      <c r="D636" s="187" t="s">
        <v>732</v>
      </c>
    </row>
    <row r="637" spans="3:4" hidden="1" x14ac:dyDescent="0.25">
      <c r="C637" s="186" t="s">
        <v>733</v>
      </c>
      <c r="D637" s="187" t="s">
        <v>732</v>
      </c>
    </row>
    <row r="638" spans="3:4" hidden="1" x14ac:dyDescent="0.25">
      <c r="C638" s="186" t="s">
        <v>733</v>
      </c>
      <c r="D638" s="187" t="s">
        <v>732</v>
      </c>
    </row>
    <row r="639" spans="3:4" hidden="1" x14ac:dyDescent="0.25">
      <c r="C639" s="186" t="s">
        <v>733</v>
      </c>
      <c r="D639" s="187" t="s">
        <v>732</v>
      </c>
    </row>
    <row r="640" spans="3:4" hidden="1" x14ac:dyDescent="0.25">
      <c r="C640" s="186" t="s">
        <v>733</v>
      </c>
      <c r="D640" s="187" t="s">
        <v>732</v>
      </c>
    </row>
    <row r="641" spans="3:4" hidden="1" x14ac:dyDescent="0.25">
      <c r="C641" s="186" t="s">
        <v>733</v>
      </c>
      <c r="D641" s="187" t="s">
        <v>732</v>
      </c>
    </row>
    <row r="642" spans="3:4" hidden="1" x14ac:dyDescent="0.25">
      <c r="C642" s="186" t="s">
        <v>733</v>
      </c>
      <c r="D642" s="187" t="s">
        <v>732</v>
      </c>
    </row>
    <row r="643" spans="3:4" hidden="1" x14ac:dyDescent="0.25">
      <c r="C643" s="186" t="s">
        <v>733</v>
      </c>
      <c r="D643" s="187" t="s">
        <v>732</v>
      </c>
    </row>
    <row r="644" spans="3:4" hidden="1" x14ac:dyDescent="0.25">
      <c r="C644" s="186" t="s">
        <v>733</v>
      </c>
      <c r="D644" s="187" t="s">
        <v>732</v>
      </c>
    </row>
    <row r="645" spans="3:4" hidden="1" x14ac:dyDescent="0.25">
      <c r="C645" s="186" t="s">
        <v>733</v>
      </c>
      <c r="D645" s="187" t="s">
        <v>732</v>
      </c>
    </row>
    <row r="646" spans="3:4" hidden="1" x14ac:dyDescent="0.25">
      <c r="C646" s="186" t="s">
        <v>733</v>
      </c>
      <c r="D646" s="187" t="s">
        <v>732</v>
      </c>
    </row>
    <row r="647" spans="3:4" hidden="1" x14ac:dyDescent="0.25">
      <c r="C647" s="186" t="s">
        <v>733</v>
      </c>
      <c r="D647" s="187" t="s">
        <v>732</v>
      </c>
    </row>
    <row r="648" spans="3:4" hidden="1" x14ac:dyDescent="0.25">
      <c r="C648" s="186" t="s">
        <v>733</v>
      </c>
      <c r="D648" s="187" t="s">
        <v>732</v>
      </c>
    </row>
    <row r="649" spans="3:4" hidden="1" x14ac:dyDescent="0.25">
      <c r="C649" s="186" t="s">
        <v>733</v>
      </c>
      <c r="D649" s="187" t="s">
        <v>732</v>
      </c>
    </row>
    <row r="650" spans="3:4" hidden="1" x14ac:dyDescent="0.25">
      <c r="C650" s="186" t="s">
        <v>733</v>
      </c>
      <c r="D650" s="187" t="s">
        <v>732</v>
      </c>
    </row>
    <row r="651" spans="3:4" hidden="1" x14ac:dyDescent="0.25">
      <c r="C651" s="186" t="s">
        <v>733</v>
      </c>
      <c r="D651" s="187" t="s">
        <v>732</v>
      </c>
    </row>
    <row r="652" spans="3:4" hidden="1" x14ac:dyDescent="0.25">
      <c r="C652" s="186" t="s">
        <v>733</v>
      </c>
      <c r="D652" s="187" t="s">
        <v>732</v>
      </c>
    </row>
    <row r="653" spans="3:4" hidden="1" x14ac:dyDescent="0.25">
      <c r="C653" s="186" t="s">
        <v>733</v>
      </c>
      <c r="D653" s="187" t="s">
        <v>732</v>
      </c>
    </row>
    <row r="654" spans="3:4" hidden="1" x14ac:dyDescent="0.25">
      <c r="C654" s="186" t="s">
        <v>733</v>
      </c>
      <c r="D654" s="187" t="s">
        <v>732</v>
      </c>
    </row>
    <row r="655" spans="3:4" hidden="1" x14ac:dyDescent="0.25">
      <c r="C655" s="186" t="s">
        <v>733</v>
      </c>
      <c r="D655" s="187" t="s">
        <v>732</v>
      </c>
    </row>
    <row r="656" spans="3:4" hidden="1" x14ac:dyDescent="0.25">
      <c r="C656" s="186" t="s">
        <v>733</v>
      </c>
      <c r="D656" s="187" t="s">
        <v>732</v>
      </c>
    </row>
    <row r="657" spans="3:4" hidden="1" x14ac:dyDescent="0.25">
      <c r="C657" s="186" t="s">
        <v>733</v>
      </c>
      <c r="D657" s="187" t="s">
        <v>732</v>
      </c>
    </row>
    <row r="658" spans="3:4" hidden="1" x14ac:dyDescent="0.25">
      <c r="C658" s="186" t="s">
        <v>733</v>
      </c>
      <c r="D658" s="187" t="s">
        <v>732</v>
      </c>
    </row>
    <row r="659" spans="3:4" hidden="1" x14ac:dyDescent="0.25">
      <c r="C659" s="186" t="s">
        <v>733</v>
      </c>
      <c r="D659" s="187" t="s">
        <v>732</v>
      </c>
    </row>
    <row r="660" spans="3:4" hidden="1" x14ac:dyDescent="0.25">
      <c r="C660" s="186" t="s">
        <v>733</v>
      </c>
      <c r="D660" s="187" t="s">
        <v>732</v>
      </c>
    </row>
    <row r="661" spans="3:4" hidden="1" x14ac:dyDescent="0.25">
      <c r="C661" s="186" t="s">
        <v>733</v>
      </c>
      <c r="D661" s="187" t="s">
        <v>732</v>
      </c>
    </row>
    <row r="662" spans="3:4" hidden="1" x14ac:dyDescent="0.25">
      <c r="C662" s="186" t="s">
        <v>733</v>
      </c>
      <c r="D662" s="187" t="s">
        <v>732</v>
      </c>
    </row>
    <row r="663" spans="3:4" hidden="1" x14ac:dyDescent="0.25">
      <c r="C663" s="186" t="s">
        <v>733</v>
      </c>
      <c r="D663" s="187" t="s">
        <v>732</v>
      </c>
    </row>
    <row r="664" spans="3:4" hidden="1" x14ac:dyDescent="0.25">
      <c r="C664" s="186" t="s">
        <v>733</v>
      </c>
      <c r="D664" s="187" t="s">
        <v>732</v>
      </c>
    </row>
    <row r="665" spans="3:4" hidden="1" x14ac:dyDescent="0.25">
      <c r="C665" s="186" t="s">
        <v>733</v>
      </c>
      <c r="D665" s="187" t="s">
        <v>732</v>
      </c>
    </row>
    <row r="666" spans="3:4" hidden="1" x14ac:dyDescent="0.25">
      <c r="C666" s="186" t="s">
        <v>733</v>
      </c>
      <c r="D666" s="187" t="s">
        <v>732</v>
      </c>
    </row>
    <row r="667" spans="3:4" hidden="1" x14ac:dyDescent="0.25">
      <c r="C667" s="186" t="s">
        <v>733</v>
      </c>
      <c r="D667" s="187" t="s">
        <v>732</v>
      </c>
    </row>
    <row r="668" spans="3:4" hidden="1" x14ac:dyDescent="0.25">
      <c r="C668" s="186" t="s">
        <v>733</v>
      </c>
      <c r="D668" s="187" t="s">
        <v>732</v>
      </c>
    </row>
    <row r="669" spans="3:4" hidden="1" x14ac:dyDescent="0.25">
      <c r="C669" s="186" t="s">
        <v>733</v>
      </c>
      <c r="D669" s="187" t="s">
        <v>732</v>
      </c>
    </row>
    <row r="670" spans="3:4" hidden="1" x14ac:dyDescent="0.25">
      <c r="C670" s="186" t="s">
        <v>733</v>
      </c>
      <c r="D670" s="187" t="s">
        <v>732</v>
      </c>
    </row>
    <row r="671" spans="3:4" hidden="1" x14ac:dyDescent="0.25">
      <c r="C671" s="186" t="s">
        <v>733</v>
      </c>
      <c r="D671" s="187" t="s">
        <v>732</v>
      </c>
    </row>
    <row r="672" spans="3:4" hidden="1" x14ac:dyDescent="0.25">
      <c r="C672" s="186" t="s">
        <v>733</v>
      </c>
      <c r="D672" s="187" t="s">
        <v>732</v>
      </c>
    </row>
    <row r="673" spans="3:4" hidden="1" x14ac:dyDescent="0.25">
      <c r="C673" s="186" t="s">
        <v>733</v>
      </c>
      <c r="D673" s="187" t="s">
        <v>732</v>
      </c>
    </row>
    <row r="674" spans="3:4" hidden="1" x14ac:dyDescent="0.25">
      <c r="C674" s="186" t="s">
        <v>733</v>
      </c>
      <c r="D674" s="187" t="s">
        <v>732</v>
      </c>
    </row>
    <row r="675" spans="3:4" hidden="1" x14ac:dyDescent="0.25">
      <c r="C675" s="186" t="s">
        <v>733</v>
      </c>
      <c r="D675" s="187" t="s">
        <v>732</v>
      </c>
    </row>
    <row r="676" spans="3:4" hidden="1" x14ac:dyDescent="0.25">
      <c r="C676" s="186" t="s">
        <v>733</v>
      </c>
      <c r="D676" s="187" t="s">
        <v>732</v>
      </c>
    </row>
    <row r="677" spans="3:4" hidden="1" x14ac:dyDescent="0.25">
      <c r="C677" s="186" t="s">
        <v>733</v>
      </c>
      <c r="D677" s="187" t="s">
        <v>732</v>
      </c>
    </row>
    <row r="678" spans="3:4" hidden="1" x14ac:dyDescent="0.25">
      <c r="C678" s="186" t="s">
        <v>733</v>
      </c>
      <c r="D678" s="187" t="s">
        <v>732</v>
      </c>
    </row>
    <row r="679" spans="3:4" hidden="1" x14ac:dyDescent="0.25">
      <c r="C679" s="186" t="s">
        <v>733</v>
      </c>
      <c r="D679" s="187" t="s">
        <v>732</v>
      </c>
    </row>
    <row r="680" spans="3:4" hidden="1" x14ac:dyDescent="0.25">
      <c r="C680" s="186" t="s">
        <v>733</v>
      </c>
      <c r="D680" s="187" t="s">
        <v>732</v>
      </c>
    </row>
    <row r="681" spans="3:4" hidden="1" x14ac:dyDescent="0.25">
      <c r="C681" s="186" t="s">
        <v>733</v>
      </c>
      <c r="D681" s="187" t="s">
        <v>732</v>
      </c>
    </row>
    <row r="682" spans="3:4" hidden="1" x14ac:dyDescent="0.25">
      <c r="C682" s="186" t="s">
        <v>733</v>
      </c>
      <c r="D682" s="187" t="s">
        <v>732</v>
      </c>
    </row>
    <row r="683" spans="3:4" hidden="1" x14ac:dyDescent="0.25">
      <c r="C683" s="186" t="s">
        <v>733</v>
      </c>
      <c r="D683" s="187" t="s">
        <v>732</v>
      </c>
    </row>
    <row r="684" spans="3:4" hidden="1" x14ac:dyDescent="0.25">
      <c r="C684" s="186" t="s">
        <v>733</v>
      </c>
      <c r="D684" s="187" t="s">
        <v>732</v>
      </c>
    </row>
    <row r="685" spans="3:4" hidden="1" x14ac:dyDescent="0.25">
      <c r="C685" s="186" t="s">
        <v>733</v>
      </c>
      <c r="D685" s="187" t="s">
        <v>732</v>
      </c>
    </row>
    <row r="686" spans="3:4" hidden="1" x14ac:dyDescent="0.25">
      <c r="C686" s="186" t="s">
        <v>733</v>
      </c>
      <c r="D686" s="187" t="s">
        <v>732</v>
      </c>
    </row>
    <row r="687" spans="3:4" hidden="1" x14ac:dyDescent="0.25">
      <c r="C687" s="186" t="s">
        <v>733</v>
      </c>
      <c r="D687" s="187" t="s">
        <v>732</v>
      </c>
    </row>
    <row r="688" spans="3:4" hidden="1" x14ac:dyDescent="0.25">
      <c r="C688" s="186" t="s">
        <v>733</v>
      </c>
      <c r="D688" s="187" t="s">
        <v>732</v>
      </c>
    </row>
    <row r="689" spans="3:4" hidden="1" x14ac:dyDescent="0.25">
      <c r="C689" s="186" t="s">
        <v>733</v>
      </c>
      <c r="D689" s="187" t="s">
        <v>732</v>
      </c>
    </row>
    <row r="690" spans="3:4" hidden="1" x14ac:dyDescent="0.25">
      <c r="C690" s="186" t="s">
        <v>733</v>
      </c>
      <c r="D690" s="187" t="s">
        <v>732</v>
      </c>
    </row>
    <row r="691" spans="3:4" hidden="1" x14ac:dyDescent="0.25">
      <c r="C691" s="186" t="s">
        <v>733</v>
      </c>
      <c r="D691" s="187" t="s">
        <v>732</v>
      </c>
    </row>
    <row r="692" spans="3:4" hidden="1" x14ac:dyDescent="0.25">
      <c r="C692" s="186" t="s">
        <v>733</v>
      </c>
      <c r="D692" s="187" t="s">
        <v>732</v>
      </c>
    </row>
    <row r="693" spans="3:4" hidden="1" x14ac:dyDescent="0.25">
      <c r="C693" s="186" t="s">
        <v>733</v>
      </c>
      <c r="D693" s="187" t="s">
        <v>732</v>
      </c>
    </row>
    <row r="694" spans="3:4" hidden="1" x14ac:dyDescent="0.25">
      <c r="C694" s="186" t="s">
        <v>733</v>
      </c>
      <c r="D694" s="187" t="s">
        <v>732</v>
      </c>
    </row>
    <row r="695" spans="3:4" hidden="1" x14ac:dyDescent="0.25">
      <c r="C695" s="186" t="s">
        <v>733</v>
      </c>
      <c r="D695" s="187" t="s">
        <v>732</v>
      </c>
    </row>
    <row r="696" spans="3:4" hidden="1" x14ac:dyDescent="0.25">
      <c r="C696" s="186" t="s">
        <v>733</v>
      </c>
      <c r="D696" s="187" t="s">
        <v>732</v>
      </c>
    </row>
    <row r="697" spans="3:4" hidden="1" x14ac:dyDescent="0.25">
      <c r="C697" s="186" t="s">
        <v>733</v>
      </c>
      <c r="D697" s="187" t="s">
        <v>732</v>
      </c>
    </row>
    <row r="698" spans="3:4" hidden="1" x14ac:dyDescent="0.25">
      <c r="C698" s="186" t="s">
        <v>733</v>
      </c>
      <c r="D698" s="187" t="s">
        <v>732</v>
      </c>
    </row>
    <row r="699" spans="3:4" hidden="1" x14ac:dyDescent="0.25">
      <c r="C699" s="186" t="s">
        <v>733</v>
      </c>
      <c r="D699" s="187" t="s">
        <v>732</v>
      </c>
    </row>
    <row r="700" spans="3:4" hidden="1" x14ac:dyDescent="0.25">
      <c r="C700" s="186" t="s">
        <v>733</v>
      </c>
      <c r="D700" s="187" t="s">
        <v>732</v>
      </c>
    </row>
    <row r="701" spans="3:4" hidden="1" x14ac:dyDescent="0.25">
      <c r="C701" s="186" t="s">
        <v>733</v>
      </c>
      <c r="D701" s="187" t="s">
        <v>732</v>
      </c>
    </row>
    <row r="702" spans="3:4" hidden="1" x14ac:dyDescent="0.25">
      <c r="C702" s="186" t="s">
        <v>733</v>
      </c>
      <c r="D702" s="187" t="s">
        <v>732</v>
      </c>
    </row>
    <row r="703" spans="3:4" hidden="1" x14ac:dyDescent="0.25">
      <c r="C703" s="186" t="s">
        <v>733</v>
      </c>
      <c r="D703" s="187" t="s">
        <v>732</v>
      </c>
    </row>
    <row r="704" spans="3:4" hidden="1" x14ac:dyDescent="0.25">
      <c r="C704" s="186" t="s">
        <v>733</v>
      </c>
      <c r="D704" s="187" t="s">
        <v>732</v>
      </c>
    </row>
    <row r="705" spans="3:4" hidden="1" x14ac:dyDescent="0.25">
      <c r="C705" s="186" t="s">
        <v>733</v>
      </c>
      <c r="D705" s="187" t="s">
        <v>732</v>
      </c>
    </row>
    <row r="706" spans="3:4" hidden="1" x14ac:dyDescent="0.25">
      <c r="C706" s="186" t="s">
        <v>733</v>
      </c>
      <c r="D706" s="187" t="s">
        <v>732</v>
      </c>
    </row>
    <row r="707" spans="3:4" hidden="1" x14ac:dyDescent="0.25">
      <c r="C707" s="186" t="s">
        <v>733</v>
      </c>
      <c r="D707" s="187" t="s">
        <v>732</v>
      </c>
    </row>
    <row r="708" spans="3:4" hidden="1" x14ac:dyDescent="0.25">
      <c r="C708" s="186" t="s">
        <v>733</v>
      </c>
      <c r="D708" s="187" t="s">
        <v>732</v>
      </c>
    </row>
    <row r="709" spans="3:4" hidden="1" x14ac:dyDescent="0.25">
      <c r="C709" s="186" t="s">
        <v>733</v>
      </c>
      <c r="D709" s="187" t="s">
        <v>732</v>
      </c>
    </row>
    <row r="710" spans="3:4" hidden="1" x14ac:dyDescent="0.25">
      <c r="C710" s="186" t="s">
        <v>733</v>
      </c>
      <c r="D710" s="187" t="s">
        <v>732</v>
      </c>
    </row>
    <row r="711" spans="3:4" hidden="1" x14ac:dyDescent="0.25">
      <c r="C711" s="186" t="s">
        <v>733</v>
      </c>
      <c r="D711" s="187" t="s">
        <v>732</v>
      </c>
    </row>
    <row r="712" spans="3:4" hidden="1" x14ac:dyDescent="0.25">
      <c r="C712" s="186" t="s">
        <v>733</v>
      </c>
      <c r="D712" s="187" t="s">
        <v>732</v>
      </c>
    </row>
    <row r="713" spans="3:4" hidden="1" x14ac:dyDescent="0.25">
      <c r="C713" s="186" t="s">
        <v>733</v>
      </c>
      <c r="D713" s="187" t="s">
        <v>732</v>
      </c>
    </row>
    <row r="714" spans="3:4" hidden="1" x14ac:dyDescent="0.25">
      <c r="C714" s="186" t="s">
        <v>733</v>
      </c>
      <c r="D714" s="187" t="s">
        <v>732</v>
      </c>
    </row>
    <row r="715" spans="3:4" hidden="1" x14ac:dyDescent="0.25">
      <c r="C715" s="186" t="s">
        <v>733</v>
      </c>
      <c r="D715" s="187" t="s">
        <v>732</v>
      </c>
    </row>
    <row r="716" spans="3:4" hidden="1" x14ac:dyDescent="0.25">
      <c r="C716" s="186" t="s">
        <v>733</v>
      </c>
      <c r="D716" s="187" t="s">
        <v>732</v>
      </c>
    </row>
    <row r="717" spans="3:4" hidden="1" x14ac:dyDescent="0.25">
      <c r="C717" s="186" t="s">
        <v>733</v>
      </c>
      <c r="D717" s="187" t="s">
        <v>732</v>
      </c>
    </row>
    <row r="718" spans="3:4" hidden="1" x14ac:dyDescent="0.25">
      <c r="C718" s="186" t="s">
        <v>733</v>
      </c>
      <c r="D718" s="187" t="s">
        <v>732</v>
      </c>
    </row>
    <row r="719" spans="3:4" hidden="1" x14ac:dyDescent="0.25">
      <c r="C719" s="186" t="s">
        <v>733</v>
      </c>
      <c r="D719" s="187" t="s">
        <v>732</v>
      </c>
    </row>
    <row r="720" spans="3:4" hidden="1" x14ac:dyDescent="0.25">
      <c r="C720" s="186" t="s">
        <v>733</v>
      </c>
      <c r="D720" s="187" t="s">
        <v>732</v>
      </c>
    </row>
    <row r="721" spans="3:4" hidden="1" x14ac:dyDescent="0.25">
      <c r="C721" s="186" t="s">
        <v>733</v>
      </c>
      <c r="D721" s="187" t="s">
        <v>732</v>
      </c>
    </row>
    <row r="722" spans="3:4" hidden="1" x14ac:dyDescent="0.25">
      <c r="C722" s="186" t="s">
        <v>733</v>
      </c>
      <c r="D722" s="187" t="s">
        <v>732</v>
      </c>
    </row>
    <row r="723" spans="3:4" hidden="1" x14ac:dyDescent="0.25">
      <c r="C723" s="186" t="s">
        <v>733</v>
      </c>
      <c r="D723" s="187" t="s">
        <v>732</v>
      </c>
    </row>
    <row r="724" spans="3:4" hidden="1" x14ac:dyDescent="0.25">
      <c r="C724" s="186" t="s">
        <v>733</v>
      </c>
      <c r="D724" s="187" t="s">
        <v>732</v>
      </c>
    </row>
    <row r="725" spans="3:4" hidden="1" x14ac:dyDescent="0.25">
      <c r="C725" s="186" t="s">
        <v>733</v>
      </c>
      <c r="D725" s="187" t="s">
        <v>732</v>
      </c>
    </row>
    <row r="726" spans="3:4" hidden="1" x14ac:dyDescent="0.25">
      <c r="C726" s="186" t="s">
        <v>733</v>
      </c>
      <c r="D726" s="187" t="s">
        <v>732</v>
      </c>
    </row>
    <row r="727" spans="3:4" hidden="1" x14ac:dyDescent="0.25">
      <c r="C727" s="186" t="s">
        <v>733</v>
      </c>
      <c r="D727" s="187" t="s">
        <v>732</v>
      </c>
    </row>
    <row r="728" spans="3:4" hidden="1" x14ac:dyDescent="0.25">
      <c r="C728" s="186" t="s">
        <v>733</v>
      </c>
      <c r="D728" s="187" t="s">
        <v>732</v>
      </c>
    </row>
    <row r="729" spans="3:4" hidden="1" x14ac:dyDescent="0.25">
      <c r="C729" s="186" t="s">
        <v>733</v>
      </c>
      <c r="D729" s="187" t="s">
        <v>732</v>
      </c>
    </row>
    <row r="730" spans="3:4" hidden="1" x14ac:dyDescent="0.25">
      <c r="C730" s="186" t="s">
        <v>733</v>
      </c>
      <c r="D730" s="187" t="s">
        <v>732</v>
      </c>
    </row>
    <row r="731" spans="3:4" hidden="1" x14ac:dyDescent="0.25">
      <c r="C731" s="186" t="s">
        <v>733</v>
      </c>
      <c r="D731" s="187" t="s">
        <v>732</v>
      </c>
    </row>
    <row r="732" spans="3:4" hidden="1" x14ac:dyDescent="0.25">
      <c r="C732" s="186" t="s">
        <v>733</v>
      </c>
      <c r="D732" s="187" t="s">
        <v>732</v>
      </c>
    </row>
    <row r="733" spans="3:4" hidden="1" x14ac:dyDescent="0.25">
      <c r="C733" s="186" t="s">
        <v>733</v>
      </c>
      <c r="D733" s="187" t="s">
        <v>732</v>
      </c>
    </row>
    <row r="734" spans="3:4" hidden="1" x14ac:dyDescent="0.25">
      <c r="C734" s="186" t="s">
        <v>733</v>
      </c>
      <c r="D734" s="187" t="s">
        <v>732</v>
      </c>
    </row>
    <row r="735" spans="3:4" hidden="1" x14ac:dyDescent="0.25">
      <c r="C735" s="186" t="s">
        <v>733</v>
      </c>
      <c r="D735" s="187" t="s">
        <v>732</v>
      </c>
    </row>
    <row r="736" spans="3:4" hidden="1" x14ac:dyDescent="0.25">
      <c r="C736" s="186" t="s">
        <v>733</v>
      </c>
      <c r="D736" s="187" t="s">
        <v>732</v>
      </c>
    </row>
    <row r="737" spans="3:4" hidden="1" x14ac:dyDescent="0.25">
      <c r="C737" s="186" t="s">
        <v>733</v>
      </c>
      <c r="D737" s="187" t="s">
        <v>732</v>
      </c>
    </row>
    <row r="738" spans="3:4" hidden="1" x14ac:dyDescent="0.25">
      <c r="C738" s="186" t="s">
        <v>733</v>
      </c>
      <c r="D738" s="187" t="s">
        <v>732</v>
      </c>
    </row>
    <row r="739" spans="3:4" hidden="1" x14ac:dyDescent="0.25">
      <c r="C739" s="186" t="s">
        <v>733</v>
      </c>
      <c r="D739" s="187" t="s">
        <v>732</v>
      </c>
    </row>
    <row r="740" spans="3:4" hidden="1" x14ac:dyDescent="0.25">
      <c r="C740" s="186" t="s">
        <v>733</v>
      </c>
      <c r="D740" s="187" t="s">
        <v>732</v>
      </c>
    </row>
    <row r="741" spans="3:4" hidden="1" x14ac:dyDescent="0.25">
      <c r="C741" s="186" t="s">
        <v>733</v>
      </c>
      <c r="D741" s="187" t="s">
        <v>732</v>
      </c>
    </row>
    <row r="742" spans="3:4" hidden="1" x14ac:dyDescent="0.25">
      <c r="C742" s="186" t="s">
        <v>733</v>
      </c>
      <c r="D742" s="187" t="s">
        <v>732</v>
      </c>
    </row>
    <row r="743" spans="3:4" hidden="1" x14ac:dyDescent="0.25">
      <c r="C743" s="186" t="s">
        <v>733</v>
      </c>
      <c r="D743" s="187" t="s">
        <v>732</v>
      </c>
    </row>
    <row r="744" spans="3:4" hidden="1" x14ac:dyDescent="0.25">
      <c r="C744" s="186" t="s">
        <v>733</v>
      </c>
      <c r="D744" s="187" t="s">
        <v>732</v>
      </c>
    </row>
    <row r="745" spans="3:4" hidden="1" x14ac:dyDescent="0.25">
      <c r="C745" s="186" t="s">
        <v>733</v>
      </c>
      <c r="D745" s="187" t="s">
        <v>732</v>
      </c>
    </row>
    <row r="746" spans="3:4" hidden="1" x14ac:dyDescent="0.25">
      <c r="C746" s="186" t="s">
        <v>733</v>
      </c>
      <c r="D746" s="187" t="s">
        <v>732</v>
      </c>
    </row>
    <row r="747" spans="3:4" hidden="1" x14ac:dyDescent="0.25">
      <c r="C747" s="186" t="s">
        <v>733</v>
      </c>
      <c r="D747" s="187" t="s">
        <v>732</v>
      </c>
    </row>
    <row r="748" spans="3:4" hidden="1" x14ac:dyDescent="0.25">
      <c r="C748" s="186" t="s">
        <v>733</v>
      </c>
      <c r="D748" s="187" t="s">
        <v>732</v>
      </c>
    </row>
    <row r="749" spans="3:4" hidden="1" x14ac:dyDescent="0.25">
      <c r="C749" s="186" t="s">
        <v>733</v>
      </c>
      <c r="D749" s="187" t="s">
        <v>732</v>
      </c>
    </row>
    <row r="750" spans="3:4" hidden="1" x14ac:dyDescent="0.25">
      <c r="C750" s="186" t="s">
        <v>733</v>
      </c>
      <c r="D750" s="187" t="s">
        <v>732</v>
      </c>
    </row>
    <row r="751" spans="3:4" hidden="1" x14ac:dyDescent="0.25">
      <c r="C751" s="186" t="s">
        <v>733</v>
      </c>
      <c r="D751" s="187" t="s">
        <v>732</v>
      </c>
    </row>
    <row r="752" spans="3:4" hidden="1" x14ac:dyDescent="0.25">
      <c r="C752" s="186" t="s">
        <v>733</v>
      </c>
      <c r="D752" s="187" t="s">
        <v>732</v>
      </c>
    </row>
    <row r="753" spans="3:4" hidden="1" x14ac:dyDescent="0.25">
      <c r="C753" s="186" t="s">
        <v>733</v>
      </c>
      <c r="D753" s="187" t="s">
        <v>732</v>
      </c>
    </row>
    <row r="754" spans="3:4" hidden="1" x14ac:dyDescent="0.25">
      <c r="C754" s="186" t="s">
        <v>733</v>
      </c>
      <c r="D754" s="187" t="s">
        <v>732</v>
      </c>
    </row>
    <row r="755" spans="3:4" hidden="1" x14ac:dyDescent="0.25">
      <c r="C755" s="186" t="s">
        <v>733</v>
      </c>
      <c r="D755" s="187" t="s">
        <v>732</v>
      </c>
    </row>
    <row r="756" spans="3:4" hidden="1" x14ac:dyDescent="0.25">
      <c r="C756" s="186" t="s">
        <v>733</v>
      </c>
      <c r="D756" s="187" t="s">
        <v>732</v>
      </c>
    </row>
    <row r="757" spans="3:4" hidden="1" x14ac:dyDescent="0.25">
      <c r="C757" s="186" t="s">
        <v>733</v>
      </c>
      <c r="D757" s="187" t="s">
        <v>732</v>
      </c>
    </row>
    <row r="758" spans="3:4" hidden="1" x14ac:dyDescent="0.25">
      <c r="C758" s="186" t="s">
        <v>733</v>
      </c>
      <c r="D758" s="187" t="s">
        <v>732</v>
      </c>
    </row>
    <row r="759" spans="3:4" hidden="1" x14ac:dyDescent="0.25">
      <c r="C759" s="186" t="s">
        <v>733</v>
      </c>
      <c r="D759" s="187" t="s">
        <v>732</v>
      </c>
    </row>
    <row r="760" spans="3:4" hidden="1" x14ac:dyDescent="0.25">
      <c r="C760" s="186" t="s">
        <v>733</v>
      </c>
      <c r="D760" s="187" t="s">
        <v>732</v>
      </c>
    </row>
    <row r="761" spans="3:4" hidden="1" x14ac:dyDescent="0.25">
      <c r="C761" s="186" t="s">
        <v>733</v>
      </c>
      <c r="D761" s="187" t="s">
        <v>732</v>
      </c>
    </row>
    <row r="762" spans="3:4" hidden="1" x14ac:dyDescent="0.25">
      <c r="C762" s="186" t="s">
        <v>733</v>
      </c>
      <c r="D762" s="187" t="s">
        <v>732</v>
      </c>
    </row>
    <row r="763" spans="3:4" hidden="1" x14ac:dyDescent="0.25">
      <c r="C763" s="186" t="s">
        <v>733</v>
      </c>
      <c r="D763" s="187" t="s">
        <v>732</v>
      </c>
    </row>
    <row r="764" spans="3:4" hidden="1" x14ac:dyDescent="0.25">
      <c r="C764" s="186" t="s">
        <v>733</v>
      </c>
      <c r="D764" s="187" t="s">
        <v>732</v>
      </c>
    </row>
    <row r="765" spans="3:4" hidden="1" x14ac:dyDescent="0.25">
      <c r="C765" s="186" t="s">
        <v>733</v>
      </c>
      <c r="D765" s="187" t="s">
        <v>732</v>
      </c>
    </row>
    <row r="766" spans="3:4" hidden="1" x14ac:dyDescent="0.25">
      <c r="C766" s="186" t="s">
        <v>733</v>
      </c>
      <c r="D766" s="187" t="s">
        <v>732</v>
      </c>
    </row>
    <row r="767" spans="3:4" hidden="1" x14ac:dyDescent="0.25">
      <c r="C767" s="186" t="s">
        <v>733</v>
      </c>
      <c r="D767" s="187" t="s">
        <v>732</v>
      </c>
    </row>
    <row r="768" spans="3:4" hidden="1" x14ac:dyDescent="0.25">
      <c r="C768" s="186" t="s">
        <v>733</v>
      </c>
      <c r="D768" s="187" t="s">
        <v>732</v>
      </c>
    </row>
    <row r="769" spans="3:4" hidden="1" x14ac:dyDescent="0.25">
      <c r="C769" s="186" t="s">
        <v>733</v>
      </c>
      <c r="D769" s="187" t="s">
        <v>732</v>
      </c>
    </row>
    <row r="770" spans="3:4" hidden="1" x14ac:dyDescent="0.25">
      <c r="C770" s="186" t="s">
        <v>733</v>
      </c>
      <c r="D770" s="187" t="s">
        <v>732</v>
      </c>
    </row>
    <row r="771" spans="3:4" hidden="1" x14ac:dyDescent="0.25">
      <c r="C771" s="186" t="s">
        <v>733</v>
      </c>
      <c r="D771" s="187" t="s">
        <v>732</v>
      </c>
    </row>
    <row r="772" spans="3:4" hidden="1" x14ac:dyDescent="0.25">
      <c r="C772" s="186" t="s">
        <v>733</v>
      </c>
      <c r="D772" s="187" t="s">
        <v>732</v>
      </c>
    </row>
    <row r="773" spans="3:4" hidden="1" x14ac:dyDescent="0.25">
      <c r="C773" s="186" t="s">
        <v>733</v>
      </c>
      <c r="D773" s="187" t="s">
        <v>732</v>
      </c>
    </row>
    <row r="774" spans="3:4" hidden="1" x14ac:dyDescent="0.25">
      <c r="C774" s="186" t="s">
        <v>733</v>
      </c>
      <c r="D774" s="187" t="s">
        <v>732</v>
      </c>
    </row>
    <row r="775" spans="3:4" hidden="1" x14ac:dyDescent="0.25">
      <c r="C775" s="186" t="s">
        <v>733</v>
      </c>
      <c r="D775" s="187" t="s">
        <v>732</v>
      </c>
    </row>
    <row r="776" spans="3:4" hidden="1" x14ac:dyDescent="0.25">
      <c r="C776" s="186" t="s">
        <v>733</v>
      </c>
      <c r="D776" s="187" t="s">
        <v>732</v>
      </c>
    </row>
    <row r="777" spans="3:4" hidden="1" x14ac:dyDescent="0.25">
      <c r="C777" s="186" t="s">
        <v>733</v>
      </c>
      <c r="D777" s="187" t="s">
        <v>732</v>
      </c>
    </row>
    <row r="778" spans="3:4" hidden="1" x14ac:dyDescent="0.25">
      <c r="C778" s="186" t="s">
        <v>733</v>
      </c>
      <c r="D778" s="187" t="s">
        <v>732</v>
      </c>
    </row>
    <row r="779" spans="3:4" hidden="1" x14ac:dyDescent="0.25">
      <c r="C779" s="186" t="s">
        <v>733</v>
      </c>
      <c r="D779" s="187" t="s">
        <v>732</v>
      </c>
    </row>
    <row r="780" spans="3:4" hidden="1" x14ac:dyDescent="0.25">
      <c r="C780" s="186" t="s">
        <v>733</v>
      </c>
      <c r="D780" s="187" t="s">
        <v>732</v>
      </c>
    </row>
    <row r="781" spans="3:4" hidden="1" x14ac:dyDescent="0.25">
      <c r="C781" s="186" t="s">
        <v>733</v>
      </c>
      <c r="D781" s="187" t="s">
        <v>732</v>
      </c>
    </row>
    <row r="782" spans="3:4" hidden="1" x14ac:dyDescent="0.25">
      <c r="C782" s="186" t="s">
        <v>733</v>
      </c>
      <c r="D782" s="187" t="s">
        <v>732</v>
      </c>
    </row>
    <row r="783" spans="3:4" hidden="1" x14ac:dyDescent="0.25">
      <c r="C783" s="186" t="s">
        <v>733</v>
      </c>
      <c r="D783" s="187" t="s">
        <v>732</v>
      </c>
    </row>
    <row r="784" spans="3:4" hidden="1" x14ac:dyDescent="0.25">
      <c r="C784" s="186" t="s">
        <v>733</v>
      </c>
      <c r="D784" s="187" t="s">
        <v>732</v>
      </c>
    </row>
    <row r="785" spans="3:4" hidden="1" x14ac:dyDescent="0.25">
      <c r="C785" s="186" t="s">
        <v>733</v>
      </c>
      <c r="D785" s="187" t="s">
        <v>732</v>
      </c>
    </row>
    <row r="786" spans="3:4" hidden="1" x14ac:dyDescent="0.25">
      <c r="C786" s="186" t="s">
        <v>733</v>
      </c>
      <c r="D786" s="187" t="s">
        <v>732</v>
      </c>
    </row>
    <row r="787" spans="3:4" hidden="1" x14ac:dyDescent="0.25">
      <c r="C787" s="186" t="s">
        <v>733</v>
      </c>
      <c r="D787" s="187" t="s">
        <v>732</v>
      </c>
    </row>
    <row r="788" spans="3:4" hidden="1" x14ac:dyDescent="0.25">
      <c r="C788" s="186" t="s">
        <v>733</v>
      </c>
      <c r="D788" s="187" t="s">
        <v>732</v>
      </c>
    </row>
    <row r="789" spans="3:4" hidden="1" x14ac:dyDescent="0.25">
      <c r="C789" s="186" t="s">
        <v>733</v>
      </c>
      <c r="D789" s="187" t="s">
        <v>732</v>
      </c>
    </row>
    <row r="790" spans="3:4" hidden="1" x14ac:dyDescent="0.25">
      <c r="C790" s="186" t="s">
        <v>733</v>
      </c>
      <c r="D790" s="187" t="s">
        <v>732</v>
      </c>
    </row>
    <row r="791" spans="3:4" hidden="1" x14ac:dyDescent="0.25">
      <c r="C791" s="186" t="s">
        <v>733</v>
      </c>
      <c r="D791" s="187" t="s">
        <v>732</v>
      </c>
    </row>
    <row r="792" spans="3:4" hidden="1" x14ac:dyDescent="0.25">
      <c r="C792" s="186" t="s">
        <v>733</v>
      </c>
      <c r="D792" s="187" t="s">
        <v>732</v>
      </c>
    </row>
    <row r="793" spans="3:4" hidden="1" x14ac:dyDescent="0.25">
      <c r="C793" s="186" t="s">
        <v>733</v>
      </c>
      <c r="D793" s="187" t="s">
        <v>732</v>
      </c>
    </row>
    <row r="794" spans="3:4" hidden="1" x14ac:dyDescent="0.25">
      <c r="C794" s="186" t="s">
        <v>733</v>
      </c>
      <c r="D794" s="187" t="s">
        <v>732</v>
      </c>
    </row>
    <row r="795" spans="3:4" hidden="1" x14ac:dyDescent="0.25">
      <c r="C795" s="186" t="s">
        <v>733</v>
      </c>
      <c r="D795" s="187" t="s">
        <v>732</v>
      </c>
    </row>
    <row r="796" spans="3:4" hidden="1" x14ac:dyDescent="0.25">
      <c r="C796" s="186" t="s">
        <v>733</v>
      </c>
      <c r="D796" s="187" t="s">
        <v>732</v>
      </c>
    </row>
    <row r="797" spans="3:4" hidden="1" x14ac:dyDescent="0.25">
      <c r="C797" s="186" t="s">
        <v>733</v>
      </c>
      <c r="D797" s="187" t="s">
        <v>732</v>
      </c>
    </row>
    <row r="798" spans="3:4" hidden="1" x14ac:dyDescent="0.25">
      <c r="C798" s="186" t="s">
        <v>733</v>
      </c>
      <c r="D798" s="187" t="s">
        <v>732</v>
      </c>
    </row>
    <row r="799" spans="3:4" hidden="1" x14ac:dyDescent="0.25">
      <c r="C799" s="186" t="s">
        <v>733</v>
      </c>
      <c r="D799" s="187" t="s">
        <v>732</v>
      </c>
    </row>
    <row r="800" spans="3:4" hidden="1" x14ac:dyDescent="0.25">
      <c r="C800" s="186" t="s">
        <v>733</v>
      </c>
      <c r="D800" s="187" t="s">
        <v>732</v>
      </c>
    </row>
    <row r="801" spans="3:4" hidden="1" x14ac:dyDescent="0.25">
      <c r="C801" s="186" t="s">
        <v>733</v>
      </c>
      <c r="D801" s="187" t="s">
        <v>732</v>
      </c>
    </row>
    <row r="802" spans="3:4" hidden="1" x14ac:dyDescent="0.25">
      <c r="C802" s="186" t="s">
        <v>733</v>
      </c>
      <c r="D802" s="187" t="s">
        <v>732</v>
      </c>
    </row>
    <row r="803" spans="3:4" hidden="1" x14ac:dyDescent="0.25">
      <c r="C803" s="186" t="s">
        <v>733</v>
      </c>
      <c r="D803" s="187" t="s">
        <v>732</v>
      </c>
    </row>
    <row r="804" spans="3:4" hidden="1" x14ac:dyDescent="0.25">
      <c r="C804" s="186" t="s">
        <v>733</v>
      </c>
      <c r="D804" s="187" t="s">
        <v>732</v>
      </c>
    </row>
    <row r="805" spans="3:4" hidden="1" x14ac:dyDescent="0.25">
      <c r="C805" s="186" t="s">
        <v>733</v>
      </c>
      <c r="D805" s="187" t="s">
        <v>732</v>
      </c>
    </row>
    <row r="806" spans="3:4" hidden="1" x14ac:dyDescent="0.25">
      <c r="C806" s="186" t="s">
        <v>733</v>
      </c>
      <c r="D806" s="187" t="s">
        <v>732</v>
      </c>
    </row>
    <row r="807" spans="3:4" hidden="1" x14ac:dyDescent="0.25">
      <c r="C807" s="186" t="s">
        <v>733</v>
      </c>
      <c r="D807" s="187" t="s">
        <v>732</v>
      </c>
    </row>
    <row r="808" spans="3:4" hidden="1" x14ac:dyDescent="0.25">
      <c r="C808" s="186" t="s">
        <v>733</v>
      </c>
      <c r="D808" s="187" t="s">
        <v>732</v>
      </c>
    </row>
    <row r="809" spans="3:4" hidden="1" x14ac:dyDescent="0.25">
      <c r="C809" s="186" t="s">
        <v>733</v>
      </c>
      <c r="D809" s="187" t="s">
        <v>732</v>
      </c>
    </row>
    <row r="810" spans="3:4" hidden="1" x14ac:dyDescent="0.25">
      <c r="C810" s="186" t="s">
        <v>733</v>
      </c>
      <c r="D810" s="187" t="s">
        <v>732</v>
      </c>
    </row>
    <row r="811" spans="3:4" hidden="1" x14ac:dyDescent="0.25">
      <c r="C811" s="186" t="s">
        <v>733</v>
      </c>
      <c r="D811" s="187" t="s">
        <v>732</v>
      </c>
    </row>
    <row r="812" spans="3:4" hidden="1" x14ac:dyDescent="0.25">
      <c r="C812" s="186" t="s">
        <v>733</v>
      </c>
      <c r="D812" s="187" t="s">
        <v>732</v>
      </c>
    </row>
    <row r="813" spans="3:4" hidden="1" x14ac:dyDescent="0.25">
      <c r="C813" s="186" t="s">
        <v>733</v>
      </c>
      <c r="D813" s="187" t="s">
        <v>732</v>
      </c>
    </row>
    <row r="814" spans="3:4" hidden="1" x14ac:dyDescent="0.25">
      <c r="C814" s="186" t="s">
        <v>733</v>
      </c>
      <c r="D814" s="187" t="s">
        <v>732</v>
      </c>
    </row>
    <row r="815" spans="3:4" hidden="1" x14ac:dyDescent="0.25">
      <c r="C815" s="186" t="s">
        <v>733</v>
      </c>
      <c r="D815" s="187" t="s">
        <v>732</v>
      </c>
    </row>
    <row r="816" spans="3:4" hidden="1" x14ac:dyDescent="0.25">
      <c r="C816" s="186" t="s">
        <v>733</v>
      </c>
      <c r="D816" s="187" t="s">
        <v>732</v>
      </c>
    </row>
    <row r="817" spans="3:4" hidden="1" x14ac:dyDescent="0.25">
      <c r="C817" s="186" t="s">
        <v>733</v>
      </c>
      <c r="D817" s="187" t="s">
        <v>732</v>
      </c>
    </row>
    <row r="818" spans="3:4" hidden="1" x14ac:dyDescent="0.25">
      <c r="C818" s="186" t="s">
        <v>733</v>
      </c>
      <c r="D818" s="187" t="s">
        <v>732</v>
      </c>
    </row>
    <row r="819" spans="3:4" hidden="1" x14ac:dyDescent="0.25">
      <c r="C819" s="186" t="s">
        <v>733</v>
      </c>
      <c r="D819" s="187" t="s">
        <v>732</v>
      </c>
    </row>
    <row r="820" spans="3:4" hidden="1" x14ac:dyDescent="0.25">
      <c r="C820" s="186" t="s">
        <v>733</v>
      </c>
      <c r="D820" s="187" t="s">
        <v>732</v>
      </c>
    </row>
    <row r="821" spans="3:4" hidden="1" x14ac:dyDescent="0.25">
      <c r="C821" s="186" t="s">
        <v>733</v>
      </c>
      <c r="D821" s="187" t="s">
        <v>732</v>
      </c>
    </row>
    <row r="822" spans="3:4" hidden="1" x14ac:dyDescent="0.25">
      <c r="C822" s="186" t="s">
        <v>733</v>
      </c>
      <c r="D822" s="187" t="s">
        <v>732</v>
      </c>
    </row>
    <row r="823" spans="3:4" hidden="1" x14ac:dyDescent="0.25">
      <c r="C823" s="186" t="s">
        <v>733</v>
      </c>
      <c r="D823" s="187" t="s">
        <v>732</v>
      </c>
    </row>
    <row r="824" spans="3:4" hidden="1" x14ac:dyDescent="0.25">
      <c r="C824" s="186" t="s">
        <v>733</v>
      </c>
      <c r="D824" s="187" t="s">
        <v>732</v>
      </c>
    </row>
    <row r="825" spans="3:4" hidden="1" x14ac:dyDescent="0.25">
      <c r="C825" s="186" t="s">
        <v>733</v>
      </c>
      <c r="D825" s="187" t="s">
        <v>732</v>
      </c>
    </row>
    <row r="826" spans="3:4" hidden="1" x14ac:dyDescent="0.25">
      <c r="C826" s="186" t="s">
        <v>733</v>
      </c>
      <c r="D826" s="187" t="s">
        <v>732</v>
      </c>
    </row>
    <row r="827" spans="3:4" hidden="1" x14ac:dyDescent="0.25">
      <c r="C827" s="186" t="s">
        <v>733</v>
      </c>
      <c r="D827" s="187" t="s">
        <v>732</v>
      </c>
    </row>
    <row r="828" spans="3:4" hidden="1" x14ac:dyDescent="0.25">
      <c r="C828" s="186" t="s">
        <v>733</v>
      </c>
      <c r="D828" s="187" t="s">
        <v>732</v>
      </c>
    </row>
    <row r="829" spans="3:4" hidden="1" x14ac:dyDescent="0.25">
      <c r="C829" s="186" t="s">
        <v>733</v>
      </c>
      <c r="D829" s="187" t="s">
        <v>732</v>
      </c>
    </row>
    <row r="830" spans="3:4" hidden="1" x14ac:dyDescent="0.25">
      <c r="C830" s="186" t="s">
        <v>733</v>
      </c>
      <c r="D830" s="187" t="s">
        <v>732</v>
      </c>
    </row>
    <row r="831" spans="3:4" hidden="1" x14ac:dyDescent="0.25">
      <c r="C831" s="186" t="s">
        <v>733</v>
      </c>
      <c r="D831" s="187" t="s">
        <v>732</v>
      </c>
    </row>
    <row r="832" spans="3:4" hidden="1" x14ac:dyDescent="0.25">
      <c r="C832" s="186" t="s">
        <v>733</v>
      </c>
      <c r="D832" s="187" t="s">
        <v>732</v>
      </c>
    </row>
    <row r="833" spans="3:4" hidden="1" x14ac:dyDescent="0.25">
      <c r="C833" s="186" t="s">
        <v>733</v>
      </c>
      <c r="D833" s="187" t="s">
        <v>732</v>
      </c>
    </row>
    <row r="834" spans="3:4" hidden="1" x14ac:dyDescent="0.25">
      <c r="C834" s="186" t="s">
        <v>733</v>
      </c>
      <c r="D834" s="187" t="s">
        <v>732</v>
      </c>
    </row>
    <row r="835" spans="3:4" hidden="1" x14ac:dyDescent="0.25">
      <c r="C835" s="186" t="s">
        <v>733</v>
      </c>
      <c r="D835" s="187" t="s">
        <v>732</v>
      </c>
    </row>
    <row r="836" spans="3:4" hidden="1" x14ac:dyDescent="0.25">
      <c r="C836" s="186" t="s">
        <v>733</v>
      </c>
      <c r="D836" s="187" t="s">
        <v>732</v>
      </c>
    </row>
    <row r="837" spans="3:4" hidden="1" x14ac:dyDescent="0.25">
      <c r="C837" s="186" t="s">
        <v>733</v>
      </c>
      <c r="D837" s="187" t="s">
        <v>732</v>
      </c>
    </row>
    <row r="838" spans="3:4" hidden="1" x14ac:dyDescent="0.25">
      <c r="C838" s="186" t="s">
        <v>733</v>
      </c>
      <c r="D838" s="187" t="s">
        <v>732</v>
      </c>
    </row>
    <row r="839" spans="3:4" hidden="1" x14ac:dyDescent="0.25">
      <c r="C839" s="186" t="s">
        <v>733</v>
      </c>
      <c r="D839" s="187" t="s">
        <v>732</v>
      </c>
    </row>
    <row r="840" spans="3:4" hidden="1" x14ac:dyDescent="0.25">
      <c r="C840" s="186" t="s">
        <v>733</v>
      </c>
      <c r="D840" s="187" t="s">
        <v>732</v>
      </c>
    </row>
    <row r="841" spans="3:4" hidden="1" x14ac:dyDescent="0.25">
      <c r="C841" s="186" t="s">
        <v>733</v>
      </c>
      <c r="D841" s="187" t="s">
        <v>732</v>
      </c>
    </row>
    <row r="842" spans="3:4" hidden="1" x14ac:dyDescent="0.25">
      <c r="C842" s="186" t="s">
        <v>733</v>
      </c>
      <c r="D842" s="187" t="s">
        <v>732</v>
      </c>
    </row>
    <row r="843" spans="3:4" hidden="1" x14ac:dyDescent="0.25">
      <c r="C843" s="186" t="s">
        <v>733</v>
      </c>
      <c r="D843" s="187" t="s">
        <v>732</v>
      </c>
    </row>
    <row r="844" spans="3:4" hidden="1" x14ac:dyDescent="0.25">
      <c r="C844" s="186" t="s">
        <v>733</v>
      </c>
      <c r="D844" s="187" t="s">
        <v>732</v>
      </c>
    </row>
    <row r="845" spans="3:4" hidden="1" x14ac:dyDescent="0.25">
      <c r="C845" s="186" t="s">
        <v>733</v>
      </c>
      <c r="D845" s="187" t="s">
        <v>732</v>
      </c>
    </row>
    <row r="846" spans="3:4" hidden="1" x14ac:dyDescent="0.25">
      <c r="C846" s="186" t="s">
        <v>733</v>
      </c>
      <c r="D846" s="187" t="s">
        <v>732</v>
      </c>
    </row>
    <row r="847" spans="3:4" hidden="1" x14ac:dyDescent="0.25">
      <c r="C847" s="186" t="s">
        <v>733</v>
      </c>
      <c r="D847" s="187" t="s">
        <v>732</v>
      </c>
    </row>
    <row r="848" spans="3:4" hidden="1" x14ac:dyDescent="0.25">
      <c r="C848" s="186" t="s">
        <v>733</v>
      </c>
      <c r="D848" s="187" t="s">
        <v>732</v>
      </c>
    </row>
    <row r="849" spans="3:4" hidden="1" x14ac:dyDescent="0.25">
      <c r="C849" s="186" t="s">
        <v>733</v>
      </c>
      <c r="D849" s="187" t="s">
        <v>732</v>
      </c>
    </row>
    <row r="850" spans="3:4" hidden="1" x14ac:dyDescent="0.25">
      <c r="C850" s="186" t="s">
        <v>733</v>
      </c>
      <c r="D850" s="187" t="s">
        <v>732</v>
      </c>
    </row>
    <row r="851" spans="3:4" hidden="1" x14ac:dyDescent="0.25">
      <c r="C851" s="186" t="s">
        <v>733</v>
      </c>
      <c r="D851" s="187" t="s">
        <v>732</v>
      </c>
    </row>
    <row r="852" spans="3:4" hidden="1" x14ac:dyDescent="0.25">
      <c r="C852" s="186" t="s">
        <v>733</v>
      </c>
      <c r="D852" s="187" t="s">
        <v>732</v>
      </c>
    </row>
    <row r="853" spans="3:4" hidden="1" x14ac:dyDescent="0.25">
      <c r="C853" s="186" t="s">
        <v>733</v>
      </c>
      <c r="D853" s="187" t="s">
        <v>732</v>
      </c>
    </row>
    <row r="854" spans="3:4" hidden="1" x14ac:dyDescent="0.25">
      <c r="C854" s="186" t="s">
        <v>733</v>
      </c>
      <c r="D854" s="187" t="s">
        <v>732</v>
      </c>
    </row>
    <row r="855" spans="3:4" hidden="1" x14ac:dyDescent="0.25">
      <c r="C855" s="186" t="s">
        <v>733</v>
      </c>
      <c r="D855" s="187" t="s">
        <v>732</v>
      </c>
    </row>
    <row r="856" spans="3:4" hidden="1" x14ac:dyDescent="0.25">
      <c r="C856" s="186" t="s">
        <v>733</v>
      </c>
      <c r="D856" s="187" t="s">
        <v>732</v>
      </c>
    </row>
    <row r="857" spans="3:4" hidden="1" x14ac:dyDescent="0.25">
      <c r="C857" s="186" t="s">
        <v>733</v>
      </c>
      <c r="D857" s="187" t="s">
        <v>732</v>
      </c>
    </row>
    <row r="858" spans="3:4" hidden="1" x14ac:dyDescent="0.25">
      <c r="C858" s="186" t="s">
        <v>733</v>
      </c>
      <c r="D858" s="187" t="s">
        <v>732</v>
      </c>
    </row>
    <row r="859" spans="3:4" hidden="1" x14ac:dyDescent="0.25">
      <c r="C859" s="186" t="s">
        <v>733</v>
      </c>
      <c r="D859" s="187" t="s">
        <v>732</v>
      </c>
    </row>
    <row r="860" spans="3:4" hidden="1" x14ac:dyDescent="0.25">
      <c r="C860" s="186" t="s">
        <v>733</v>
      </c>
      <c r="D860" s="187" t="s">
        <v>732</v>
      </c>
    </row>
    <row r="861" spans="3:4" hidden="1" x14ac:dyDescent="0.25">
      <c r="C861" s="186" t="s">
        <v>733</v>
      </c>
      <c r="D861" s="187" t="s">
        <v>732</v>
      </c>
    </row>
    <row r="862" spans="3:4" hidden="1" x14ac:dyDescent="0.25">
      <c r="C862" s="186" t="s">
        <v>733</v>
      </c>
      <c r="D862" s="187" t="s">
        <v>732</v>
      </c>
    </row>
    <row r="863" spans="3:4" hidden="1" x14ac:dyDescent="0.25">
      <c r="C863" s="186" t="s">
        <v>733</v>
      </c>
      <c r="D863" s="187" t="s">
        <v>732</v>
      </c>
    </row>
    <row r="864" spans="3:4" hidden="1" x14ac:dyDescent="0.25">
      <c r="C864" s="186" t="s">
        <v>733</v>
      </c>
      <c r="D864" s="187" t="s">
        <v>732</v>
      </c>
    </row>
    <row r="865" spans="3:4" hidden="1" x14ac:dyDescent="0.25">
      <c r="C865" s="186" t="s">
        <v>733</v>
      </c>
      <c r="D865" s="187" t="s">
        <v>732</v>
      </c>
    </row>
    <row r="866" spans="3:4" hidden="1" x14ac:dyDescent="0.25">
      <c r="C866" s="186" t="s">
        <v>733</v>
      </c>
      <c r="D866" s="187" t="s">
        <v>732</v>
      </c>
    </row>
    <row r="867" spans="3:4" hidden="1" x14ac:dyDescent="0.25">
      <c r="C867" s="186" t="s">
        <v>733</v>
      </c>
      <c r="D867" s="187" t="s">
        <v>732</v>
      </c>
    </row>
    <row r="868" spans="3:4" hidden="1" x14ac:dyDescent="0.25">
      <c r="C868" s="186" t="s">
        <v>733</v>
      </c>
      <c r="D868" s="187" t="s">
        <v>732</v>
      </c>
    </row>
    <row r="869" spans="3:4" hidden="1" x14ac:dyDescent="0.25">
      <c r="C869" s="186" t="s">
        <v>733</v>
      </c>
      <c r="D869" s="187" t="s">
        <v>732</v>
      </c>
    </row>
    <row r="870" spans="3:4" hidden="1" x14ac:dyDescent="0.25">
      <c r="C870" s="186" t="s">
        <v>733</v>
      </c>
      <c r="D870" s="187" t="s">
        <v>732</v>
      </c>
    </row>
    <row r="871" spans="3:4" hidden="1" x14ac:dyDescent="0.25">
      <c r="C871" s="186" t="s">
        <v>733</v>
      </c>
      <c r="D871" s="187" t="s">
        <v>732</v>
      </c>
    </row>
    <row r="872" spans="3:4" hidden="1" x14ac:dyDescent="0.25">
      <c r="C872" s="186" t="s">
        <v>733</v>
      </c>
      <c r="D872" s="187" t="s">
        <v>732</v>
      </c>
    </row>
    <row r="873" spans="3:4" hidden="1" x14ac:dyDescent="0.25">
      <c r="C873" s="186" t="s">
        <v>733</v>
      </c>
      <c r="D873" s="187" t="s">
        <v>732</v>
      </c>
    </row>
    <row r="874" spans="3:4" hidden="1" x14ac:dyDescent="0.25">
      <c r="C874" s="186" t="s">
        <v>733</v>
      </c>
      <c r="D874" s="187" t="s">
        <v>732</v>
      </c>
    </row>
    <row r="875" spans="3:4" hidden="1" x14ac:dyDescent="0.25">
      <c r="C875" s="186" t="s">
        <v>733</v>
      </c>
      <c r="D875" s="187" t="s">
        <v>732</v>
      </c>
    </row>
    <row r="876" spans="3:4" hidden="1" x14ac:dyDescent="0.25">
      <c r="C876" s="186" t="s">
        <v>733</v>
      </c>
      <c r="D876" s="187" t="s">
        <v>732</v>
      </c>
    </row>
    <row r="877" spans="3:4" hidden="1" x14ac:dyDescent="0.25">
      <c r="C877" s="186" t="s">
        <v>733</v>
      </c>
      <c r="D877" s="187" t="s">
        <v>732</v>
      </c>
    </row>
    <row r="878" spans="3:4" hidden="1" x14ac:dyDescent="0.25">
      <c r="C878" s="186" t="s">
        <v>733</v>
      </c>
      <c r="D878" s="187" t="s">
        <v>732</v>
      </c>
    </row>
    <row r="879" spans="3:4" hidden="1" x14ac:dyDescent="0.25">
      <c r="C879" s="186" t="s">
        <v>733</v>
      </c>
      <c r="D879" s="187" t="s">
        <v>732</v>
      </c>
    </row>
    <row r="880" spans="3:4" hidden="1" x14ac:dyDescent="0.25">
      <c r="C880" s="186" t="s">
        <v>733</v>
      </c>
      <c r="D880" s="187" t="s">
        <v>732</v>
      </c>
    </row>
    <row r="881" spans="3:4" hidden="1" x14ac:dyDescent="0.25">
      <c r="C881" s="186" t="s">
        <v>733</v>
      </c>
      <c r="D881" s="187" t="s">
        <v>732</v>
      </c>
    </row>
    <row r="882" spans="3:4" hidden="1" x14ac:dyDescent="0.25">
      <c r="C882" s="186" t="s">
        <v>733</v>
      </c>
      <c r="D882" s="187" t="s">
        <v>732</v>
      </c>
    </row>
    <row r="883" spans="3:4" hidden="1" x14ac:dyDescent="0.25">
      <c r="C883" s="186" t="s">
        <v>733</v>
      </c>
      <c r="D883" s="187" t="s">
        <v>732</v>
      </c>
    </row>
    <row r="884" spans="3:4" hidden="1" x14ac:dyDescent="0.25">
      <c r="C884" s="186" t="s">
        <v>733</v>
      </c>
      <c r="D884" s="187" t="s">
        <v>732</v>
      </c>
    </row>
    <row r="885" spans="3:4" hidden="1" x14ac:dyDescent="0.25">
      <c r="C885" s="186" t="s">
        <v>733</v>
      </c>
      <c r="D885" s="187" t="s">
        <v>732</v>
      </c>
    </row>
    <row r="886" spans="3:4" hidden="1" x14ac:dyDescent="0.25">
      <c r="C886" s="186" t="s">
        <v>733</v>
      </c>
      <c r="D886" s="187" t="s">
        <v>732</v>
      </c>
    </row>
    <row r="887" spans="3:4" hidden="1" x14ac:dyDescent="0.25">
      <c r="C887" s="186" t="s">
        <v>733</v>
      </c>
      <c r="D887" s="187" t="s">
        <v>732</v>
      </c>
    </row>
    <row r="888" spans="3:4" hidden="1" x14ac:dyDescent="0.25">
      <c r="C888" s="186" t="s">
        <v>733</v>
      </c>
      <c r="D888" s="187" t="s">
        <v>732</v>
      </c>
    </row>
    <row r="889" spans="3:4" hidden="1" x14ac:dyDescent="0.25">
      <c r="C889" s="186" t="s">
        <v>733</v>
      </c>
      <c r="D889" s="187" t="s">
        <v>732</v>
      </c>
    </row>
    <row r="890" spans="3:4" hidden="1" x14ac:dyDescent="0.25">
      <c r="C890" s="186" t="s">
        <v>733</v>
      </c>
      <c r="D890" s="187" t="s">
        <v>732</v>
      </c>
    </row>
    <row r="891" spans="3:4" hidden="1" x14ac:dyDescent="0.25">
      <c r="C891" s="186" t="s">
        <v>733</v>
      </c>
      <c r="D891" s="187" t="s">
        <v>732</v>
      </c>
    </row>
    <row r="892" spans="3:4" hidden="1" x14ac:dyDescent="0.25">
      <c r="C892" s="186" t="s">
        <v>733</v>
      </c>
      <c r="D892" s="187" t="s">
        <v>732</v>
      </c>
    </row>
    <row r="893" spans="3:4" hidden="1" x14ac:dyDescent="0.25">
      <c r="C893" s="186" t="s">
        <v>733</v>
      </c>
      <c r="D893" s="187" t="s">
        <v>732</v>
      </c>
    </row>
    <row r="894" spans="3:4" hidden="1" x14ac:dyDescent="0.25">
      <c r="C894" s="186" t="s">
        <v>733</v>
      </c>
      <c r="D894" s="187" t="s">
        <v>732</v>
      </c>
    </row>
    <row r="895" spans="3:4" hidden="1" x14ac:dyDescent="0.25">
      <c r="C895" s="186" t="s">
        <v>733</v>
      </c>
      <c r="D895" s="187" t="s">
        <v>732</v>
      </c>
    </row>
    <row r="896" spans="3:4" hidden="1" x14ac:dyDescent="0.25">
      <c r="C896" s="186" t="s">
        <v>733</v>
      </c>
      <c r="D896" s="187" t="s">
        <v>732</v>
      </c>
    </row>
    <row r="897" spans="3:4" hidden="1" x14ac:dyDescent="0.25">
      <c r="C897" s="186" t="s">
        <v>733</v>
      </c>
      <c r="D897" s="187" t="s">
        <v>732</v>
      </c>
    </row>
    <row r="898" spans="3:4" hidden="1" x14ac:dyDescent="0.25">
      <c r="C898" s="186" t="s">
        <v>733</v>
      </c>
      <c r="D898" s="187" t="s">
        <v>732</v>
      </c>
    </row>
    <row r="899" spans="3:4" hidden="1" x14ac:dyDescent="0.25">
      <c r="C899" s="186" t="s">
        <v>733</v>
      </c>
      <c r="D899" s="187" t="s">
        <v>732</v>
      </c>
    </row>
    <row r="900" spans="3:4" hidden="1" x14ac:dyDescent="0.25">
      <c r="C900" s="186" t="s">
        <v>733</v>
      </c>
      <c r="D900" s="187" t="s">
        <v>732</v>
      </c>
    </row>
    <row r="901" spans="3:4" hidden="1" x14ac:dyDescent="0.25">
      <c r="C901" s="186" t="s">
        <v>733</v>
      </c>
      <c r="D901" s="187" t="s">
        <v>732</v>
      </c>
    </row>
    <row r="902" spans="3:4" hidden="1" x14ac:dyDescent="0.25">
      <c r="C902" s="186" t="s">
        <v>733</v>
      </c>
      <c r="D902" s="187" t="s">
        <v>732</v>
      </c>
    </row>
    <row r="903" spans="3:4" hidden="1" x14ac:dyDescent="0.25">
      <c r="C903" s="186" t="s">
        <v>733</v>
      </c>
      <c r="D903" s="187" t="s">
        <v>732</v>
      </c>
    </row>
    <row r="904" spans="3:4" hidden="1" x14ac:dyDescent="0.25">
      <c r="C904" s="186" t="s">
        <v>733</v>
      </c>
      <c r="D904" s="187" t="s">
        <v>732</v>
      </c>
    </row>
    <row r="905" spans="3:4" hidden="1" x14ac:dyDescent="0.25">
      <c r="C905" s="186" t="s">
        <v>733</v>
      </c>
      <c r="D905" s="187" t="s">
        <v>732</v>
      </c>
    </row>
    <row r="906" spans="3:4" hidden="1" x14ac:dyDescent="0.25">
      <c r="C906" s="186" t="s">
        <v>733</v>
      </c>
      <c r="D906" s="187" t="s">
        <v>732</v>
      </c>
    </row>
    <row r="907" spans="3:4" hidden="1" x14ac:dyDescent="0.25">
      <c r="C907" s="186" t="s">
        <v>733</v>
      </c>
      <c r="D907" s="187" t="s">
        <v>732</v>
      </c>
    </row>
    <row r="908" spans="3:4" hidden="1" x14ac:dyDescent="0.25">
      <c r="C908" s="186" t="s">
        <v>733</v>
      </c>
      <c r="D908" s="187" t="s">
        <v>732</v>
      </c>
    </row>
    <row r="909" spans="3:4" hidden="1" x14ac:dyDescent="0.25">
      <c r="C909" s="186" t="s">
        <v>733</v>
      </c>
      <c r="D909" s="187" t="s">
        <v>732</v>
      </c>
    </row>
    <row r="910" spans="3:4" hidden="1" x14ac:dyDescent="0.25">
      <c r="C910" s="186" t="s">
        <v>733</v>
      </c>
      <c r="D910" s="187" t="s">
        <v>732</v>
      </c>
    </row>
    <row r="911" spans="3:4" hidden="1" x14ac:dyDescent="0.25">
      <c r="C911" s="186" t="s">
        <v>733</v>
      </c>
      <c r="D911" s="187" t="s">
        <v>732</v>
      </c>
    </row>
    <row r="912" spans="3:4" hidden="1" x14ac:dyDescent="0.25">
      <c r="C912" s="186" t="s">
        <v>733</v>
      </c>
      <c r="D912" s="187" t="s">
        <v>732</v>
      </c>
    </row>
    <row r="913" spans="3:4" hidden="1" x14ac:dyDescent="0.25">
      <c r="C913" s="186" t="s">
        <v>733</v>
      </c>
      <c r="D913" s="187" t="s">
        <v>732</v>
      </c>
    </row>
    <row r="914" spans="3:4" hidden="1" x14ac:dyDescent="0.25">
      <c r="C914" s="186" t="s">
        <v>733</v>
      </c>
      <c r="D914" s="187" t="s">
        <v>732</v>
      </c>
    </row>
    <row r="915" spans="3:4" hidden="1" x14ac:dyDescent="0.25">
      <c r="C915" s="186" t="s">
        <v>733</v>
      </c>
      <c r="D915" s="187" t="s">
        <v>732</v>
      </c>
    </row>
    <row r="916" spans="3:4" hidden="1" x14ac:dyDescent="0.25">
      <c r="C916" s="186" t="s">
        <v>733</v>
      </c>
      <c r="D916" s="187" t="s">
        <v>732</v>
      </c>
    </row>
    <row r="917" spans="3:4" hidden="1" x14ac:dyDescent="0.25">
      <c r="C917" s="186" t="s">
        <v>733</v>
      </c>
      <c r="D917" s="187" t="s">
        <v>732</v>
      </c>
    </row>
    <row r="918" spans="3:4" hidden="1" x14ac:dyDescent="0.25">
      <c r="C918" s="186" t="s">
        <v>733</v>
      </c>
      <c r="D918" s="187" t="s">
        <v>732</v>
      </c>
    </row>
    <row r="919" spans="3:4" hidden="1" x14ac:dyDescent="0.25">
      <c r="C919" s="186" t="s">
        <v>733</v>
      </c>
      <c r="D919" s="187" t="s">
        <v>732</v>
      </c>
    </row>
    <row r="920" spans="3:4" hidden="1" x14ac:dyDescent="0.25">
      <c r="C920" s="186" t="s">
        <v>733</v>
      </c>
      <c r="D920" s="187" t="s">
        <v>732</v>
      </c>
    </row>
    <row r="921" spans="3:4" hidden="1" x14ac:dyDescent="0.25">
      <c r="C921" s="186" t="s">
        <v>733</v>
      </c>
      <c r="D921" s="187" t="s">
        <v>732</v>
      </c>
    </row>
    <row r="922" spans="3:4" hidden="1" x14ac:dyDescent="0.25">
      <c r="C922" s="186" t="s">
        <v>733</v>
      </c>
      <c r="D922" s="187" t="s">
        <v>732</v>
      </c>
    </row>
    <row r="923" spans="3:4" hidden="1" x14ac:dyDescent="0.25">
      <c r="C923" s="186" t="s">
        <v>733</v>
      </c>
      <c r="D923" s="187" t="s">
        <v>732</v>
      </c>
    </row>
    <row r="924" spans="3:4" hidden="1" x14ac:dyDescent="0.25">
      <c r="C924" s="186" t="s">
        <v>733</v>
      </c>
      <c r="D924" s="187" t="s">
        <v>732</v>
      </c>
    </row>
    <row r="925" spans="3:4" hidden="1" x14ac:dyDescent="0.25">
      <c r="C925" s="186" t="s">
        <v>733</v>
      </c>
      <c r="D925" s="187" t="s">
        <v>732</v>
      </c>
    </row>
    <row r="926" spans="3:4" hidden="1" x14ac:dyDescent="0.25">
      <c r="C926" s="186" t="s">
        <v>733</v>
      </c>
      <c r="D926" s="187" t="s">
        <v>732</v>
      </c>
    </row>
    <row r="927" spans="3:4" hidden="1" x14ac:dyDescent="0.25">
      <c r="C927" s="186" t="s">
        <v>733</v>
      </c>
      <c r="D927" s="187" t="s">
        <v>732</v>
      </c>
    </row>
    <row r="928" spans="3:4" hidden="1" x14ac:dyDescent="0.25">
      <c r="C928" s="186" t="s">
        <v>733</v>
      </c>
      <c r="D928" s="187" t="s">
        <v>732</v>
      </c>
    </row>
    <row r="929" spans="3:4" hidden="1" x14ac:dyDescent="0.25">
      <c r="C929" s="186" t="s">
        <v>733</v>
      </c>
      <c r="D929" s="187" t="s">
        <v>732</v>
      </c>
    </row>
    <row r="930" spans="3:4" hidden="1" x14ac:dyDescent="0.25">
      <c r="C930" s="186" t="s">
        <v>733</v>
      </c>
      <c r="D930" s="187" t="s">
        <v>732</v>
      </c>
    </row>
    <row r="931" spans="3:4" hidden="1" x14ac:dyDescent="0.25">
      <c r="C931" s="186" t="s">
        <v>733</v>
      </c>
      <c r="D931" s="187" t="s">
        <v>732</v>
      </c>
    </row>
    <row r="932" spans="3:4" hidden="1" x14ac:dyDescent="0.25">
      <c r="C932" s="186" t="s">
        <v>733</v>
      </c>
      <c r="D932" s="187" t="s">
        <v>732</v>
      </c>
    </row>
    <row r="933" spans="3:4" hidden="1" x14ac:dyDescent="0.25">
      <c r="C933" s="186" t="s">
        <v>733</v>
      </c>
      <c r="D933" s="187" t="s">
        <v>732</v>
      </c>
    </row>
    <row r="934" spans="3:4" hidden="1" x14ac:dyDescent="0.25">
      <c r="C934" s="186" t="s">
        <v>733</v>
      </c>
      <c r="D934" s="187" t="s">
        <v>732</v>
      </c>
    </row>
    <row r="935" spans="3:4" hidden="1" x14ac:dyDescent="0.25">
      <c r="C935" s="186" t="s">
        <v>733</v>
      </c>
      <c r="D935" s="187" t="s">
        <v>732</v>
      </c>
    </row>
    <row r="936" spans="3:4" hidden="1" x14ac:dyDescent="0.25">
      <c r="C936" s="186" t="s">
        <v>733</v>
      </c>
      <c r="D936" s="187" t="s">
        <v>732</v>
      </c>
    </row>
    <row r="937" spans="3:4" hidden="1" x14ac:dyDescent="0.25">
      <c r="C937" s="186" t="s">
        <v>733</v>
      </c>
      <c r="D937" s="187" t="s">
        <v>732</v>
      </c>
    </row>
    <row r="938" spans="3:4" hidden="1" x14ac:dyDescent="0.25">
      <c r="C938" s="186" t="s">
        <v>733</v>
      </c>
      <c r="D938" s="187" t="s">
        <v>732</v>
      </c>
    </row>
    <row r="939" spans="3:4" hidden="1" x14ac:dyDescent="0.25">
      <c r="C939" s="186" t="s">
        <v>733</v>
      </c>
      <c r="D939" s="187" t="s">
        <v>732</v>
      </c>
    </row>
    <row r="940" spans="3:4" hidden="1" x14ac:dyDescent="0.25">
      <c r="C940" s="186" t="s">
        <v>733</v>
      </c>
      <c r="D940" s="187" t="s">
        <v>732</v>
      </c>
    </row>
    <row r="941" spans="3:4" hidden="1" x14ac:dyDescent="0.25">
      <c r="C941" s="186" t="s">
        <v>733</v>
      </c>
      <c r="D941" s="187" t="s">
        <v>732</v>
      </c>
    </row>
    <row r="942" spans="3:4" hidden="1" x14ac:dyDescent="0.25">
      <c r="C942" s="186" t="s">
        <v>733</v>
      </c>
      <c r="D942" s="187" t="s">
        <v>732</v>
      </c>
    </row>
    <row r="943" spans="3:4" hidden="1" x14ac:dyDescent="0.25">
      <c r="C943" s="186" t="s">
        <v>733</v>
      </c>
      <c r="D943" s="187" t="s">
        <v>732</v>
      </c>
    </row>
    <row r="944" spans="3:4" hidden="1" x14ac:dyDescent="0.25">
      <c r="C944" s="186" t="s">
        <v>733</v>
      </c>
      <c r="D944" s="187" t="s">
        <v>732</v>
      </c>
    </row>
    <row r="945" spans="3:4" hidden="1" x14ac:dyDescent="0.25">
      <c r="C945" s="186" t="s">
        <v>733</v>
      </c>
      <c r="D945" s="187" t="s">
        <v>732</v>
      </c>
    </row>
    <row r="946" spans="3:4" hidden="1" x14ac:dyDescent="0.25">
      <c r="C946" s="186" t="s">
        <v>733</v>
      </c>
      <c r="D946" s="187" t="s">
        <v>732</v>
      </c>
    </row>
    <row r="947" spans="3:4" hidden="1" x14ac:dyDescent="0.25">
      <c r="C947" s="186" t="s">
        <v>733</v>
      </c>
      <c r="D947" s="187" t="s">
        <v>732</v>
      </c>
    </row>
    <row r="948" spans="3:4" hidden="1" x14ac:dyDescent="0.25">
      <c r="C948" s="186" t="s">
        <v>733</v>
      </c>
      <c r="D948" s="187" t="s">
        <v>732</v>
      </c>
    </row>
    <row r="949" spans="3:4" hidden="1" x14ac:dyDescent="0.25">
      <c r="C949" s="186" t="s">
        <v>733</v>
      </c>
      <c r="D949" s="187" t="s">
        <v>732</v>
      </c>
    </row>
    <row r="950" spans="3:4" hidden="1" x14ac:dyDescent="0.25">
      <c r="C950" s="186" t="s">
        <v>733</v>
      </c>
      <c r="D950" s="187" t="s">
        <v>732</v>
      </c>
    </row>
    <row r="951" spans="3:4" hidden="1" x14ac:dyDescent="0.25">
      <c r="C951" s="186" t="s">
        <v>733</v>
      </c>
      <c r="D951" s="187" t="s">
        <v>732</v>
      </c>
    </row>
    <row r="952" spans="3:4" hidden="1" x14ac:dyDescent="0.25">
      <c r="C952" s="186" t="s">
        <v>733</v>
      </c>
      <c r="D952" s="187" t="s">
        <v>732</v>
      </c>
    </row>
    <row r="953" spans="3:4" hidden="1" x14ac:dyDescent="0.25">
      <c r="C953" s="186" t="s">
        <v>733</v>
      </c>
      <c r="D953" s="187" t="s">
        <v>732</v>
      </c>
    </row>
    <row r="954" spans="3:4" hidden="1" x14ac:dyDescent="0.25">
      <c r="C954" s="186" t="s">
        <v>733</v>
      </c>
      <c r="D954" s="187" t="s">
        <v>732</v>
      </c>
    </row>
    <row r="955" spans="3:4" hidden="1" x14ac:dyDescent="0.25">
      <c r="C955" s="186" t="s">
        <v>733</v>
      </c>
      <c r="D955" s="187" t="s">
        <v>732</v>
      </c>
    </row>
    <row r="956" spans="3:4" hidden="1" x14ac:dyDescent="0.25">
      <c r="C956" s="186" t="s">
        <v>733</v>
      </c>
      <c r="D956" s="187" t="s">
        <v>732</v>
      </c>
    </row>
    <row r="957" spans="3:4" hidden="1" x14ac:dyDescent="0.25">
      <c r="C957" s="186" t="s">
        <v>733</v>
      </c>
      <c r="D957" s="187" t="s">
        <v>732</v>
      </c>
    </row>
    <row r="958" spans="3:4" hidden="1" x14ac:dyDescent="0.25">
      <c r="C958" s="186" t="s">
        <v>733</v>
      </c>
      <c r="D958" s="187" t="s">
        <v>732</v>
      </c>
    </row>
    <row r="959" spans="3:4" hidden="1" x14ac:dyDescent="0.25">
      <c r="C959" s="186" t="s">
        <v>733</v>
      </c>
      <c r="D959" s="187" t="s">
        <v>732</v>
      </c>
    </row>
    <row r="960" spans="3:4" hidden="1" x14ac:dyDescent="0.25">
      <c r="C960" s="186" t="s">
        <v>733</v>
      </c>
      <c r="D960" s="187" t="s">
        <v>732</v>
      </c>
    </row>
    <row r="961" spans="3:4" hidden="1" x14ac:dyDescent="0.25">
      <c r="C961" s="186" t="s">
        <v>733</v>
      </c>
      <c r="D961" s="187" t="s">
        <v>732</v>
      </c>
    </row>
    <row r="962" spans="3:4" hidden="1" x14ac:dyDescent="0.25">
      <c r="C962" s="186" t="s">
        <v>733</v>
      </c>
      <c r="D962" s="187" t="s">
        <v>732</v>
      </c>
    </row>
    <row r="963" spans="3:4" hidden="1" x14ac:dyDescent="0.25">
      <c r="C963" s="186" t="s">
        <v>733</v>
      </c>
      <c r="D963" s="187" t="s">
        <v>732</v>
      </c>
    </row>
    <row r="964" spans="3:4" hidden="1" x14ac:dyDescent="0.25">
      <c r="C964" s="186" t="s">
        <v>733</v>
      </c>
      <c r="D964" s="187" t="s">
        <v>732</v>
      </c>
    </row>
    <row r="965" spans="3:4" hidden="1" x14ac:dyDescent="0.25">
      <c r="C965" s="186" t="s">
        <v>733</v>
      </c>
      <c r="D965" s="187" t="s">
        <v>732</v>
      </c>
    </row>
    <row r="966" spans="3:4" hidden="1" x14ac:dyDescent="0.25">
      <c r="C966" s="186" t="s">
        <v>733</v>
      </c>
      <c r="D966" s="187" t="s">
        <v>732</v>
      </c>
    </row>
    <row r="967" spans="3:4" hidden="1" x14ac:dyDescent="0.25">
      <c r="C967" s="186" t="s">
        <v>733</v>
      </c>
      <c r="D967" s="187" t="s">
        <v>732</v>
      </c>
    </row>
    <row r="968" spans="3:4" hidden="1" x14ac:dyDescent="0.25">
      <c r="C968" s="186" t="s">
        <v>733</v>
      </c>
      <c r="D968" s="187" t="s">
        <v>732</v>
      </c>
    </row>
    <row r="969" spans="3:4" hidden="1" x14ac:dyDescent="0.25">
      <c r="C969" s="186" t="s">
        <v>733</v>
      </c>
      <c r="D969" s="187" t="s">
        <v>732</v>
      </c>
    </row>
    <row r="970" spans="3:4" hidden="1" x14ac:dyDescent="0.25">
      <c r="C970" s="186" t="s">
        <v>733</v>
      </c>
      <c r="D970" s="187" t="s">
        <v>732</v>
      </c>
    </row>
    <row r="971" spans="3:4" hidden="1" x14ac:dyDescent="0.25">
      <c r="C971" s="186" t="s">
        <v>733</v>
      </c>
      <c r="D971" s="187" t="s">
        <v>732</v>
      </c>
    </row>
    <row r="972" spans="3:4" hidden="1" x14ac:dyDescent="0.25">
      <c r="C972" s="186" t="s">
        <v>733</v>
      </c>
      <c r="D972" s="187" t="s">
        <v>732</v>
      </c>
    </row>
    <row r="973" spans="3:4" hidden="1" x14ac:dyDescent="0.25">
      <c r="C973" s="186" t="s">
        <v>733</v>
      </c>
      <c r="D973" s="187" t="s">
        <v>732</v>
      </c>
    </row>
    <row r="974" spans="3:4" hidden="1" x14ac:dyDescent="0.25">
      <c r="C974" s="186" t="s">
        <v>733</v>
      </c>
      <c r="D974" s="187" t="s">
        <v>732</v>
      </c>
    </row>
    <row r="975" spans="3:4" hidden="1" x14ac:dyDescent="0.25">
      <c r="C975" s="186" t="s">
        <v>733</v>
      </c>
      <c r="D975" s="187" t="s">
        <v>732</v>
      </c>
    </row>
    <row r="976" spans="3:4" hidden="1" x14ac:dyDescent="0.25">
      <c r="C976" s="186" t="s">
        <v>733</v>
      </c>
      <c r="D976" s="187" t="s">
        <v>732</v>
      </c>
    </row>
    <row r="977" spans="3:4" hidden="1" x14ac:dyDescent="0.25">
      <c r="C977" s="186" t="s">
        <v>733</v>
      </c>
      <c r="D977" s="187" t="s">
        <v>732</v>
      </c>
    </row>
    <row r="978" spans="3:4" hidden="1" x14ac:dyDescent="0.25">
      <c r="C978" s="186" t="s">
        <v>733</v>
      </c>
      <c r="D978" s="187" t="s">
        <v>732</v>
      </c>
    </row>
    <row r="979" spans="3:4" hidden="1" x14ac:dyDescent="0.25">
      <c r="C979" s="186" t="s">
        <v>733</v>
      </c>
      <c r="D979" s="187" t="s">
        <v>732</v>
      </c>
    </row>
    <row r="980" spans="3:4" hidden="1" x14ac:dyDescent="0.25">
      <c r="C980" s="186" t="s">
        <v>733</v>
      </c>
      <c r="D980" s="187" t="s">
        <v>732</v>
      </c>
    </row>
    <row r="981" spans="3:4" hidden="1" x14ac:dyDescent="0.25">
      <c r="C981" s="186" t="s">
        <v>733</v>
      </c>
      <c r="D981" s="187" t="s">
        <v>732</v>
      </c>
    </row>
    <row r="982" spans="3:4" hidden="1" x14ac:dyDescent="0.25">
      <c r="C982" s="186" t="s">
        <v>733</v>
      </c>
      <c r="D982" s="187" t="s">
        <v>732</v>
      </c>
    </row>
    <row r="983" spans="3:4" hidden="1" x14ac:dyDescent="0.25">
      <c r="C983" s="186" t="s">
        <v>733</v>
      </c>
      <c r="D983" s="187" t="s">
        <v>732</v>
      </c>
    </row>
    <row r="984" spans="3:4" hidden="1" x14ac:dyDescent="0.25">
      <c r="C984" s="186" t="s">
        <v>733</v>
      </c>
      <c r="D984" s="187" t="s">
        <v>732</v>
      </c>
    </row>
    <row r="985" spans="3:4" hidden="1" x14ac:dyDescent="0.25">
      <c r="C985" s="186" t="s">
        <v>733</v>
      </c>
      <c r="D985" s="187" t="s">
        <v>732</v>
      </c>
    </row>
    <row r="986" spans="3:4" hidden="1" x14ac:dyDescent="0.25">
      <c r="C986" s="186" t="s">
        <v>733</v>
      </c>
      <c r="D986" s="187" t="s">
        <v>732</v>
      </c>
    </row>
    <row r="987" spans="3:4" hidden="1" x14ac:dyDescent="0.25">
      <c r="C987" s="186" t="s">
        <v>733</v>
      </c>
      <c r="D987" s="187" t="s">
        <v>732</v>
      </c>
    </row>
    <row r="988" spans="3:4" hidden="1" x14ac:dyDescent="0.25">
      <c r="C988" s="186" t="s">
        <v>733</v>
      </c>
      <c r="D988" s="187" t="s">
        <v>732</v>
      </c>
    </row>
    <row r="989" spans="3:4" hidden="1" x14ac:dyDescent="0.25">
      <c r="C989" s="186" t="s">
        <v>733</v>
      </c>
      <c r="D989" s="187" t="s">
        <v>732</v>
      </c>
    </row>
    <row r="990" spans="3:4" hidden="1" x14ac:dyDescent="0.25">
      <c r="C990" s="186" t="s">
        <v>733</v>
      </c>
      <c r="D990" s="187" t="s">
        <v>732</v>
      </c>
    </row>
    <row r="991" spans="3:4" hidden="1" x14ac:dyDescent="0.25">
      <c r="C991" s="186" t="s">
        <v>733</v>
      </c>
      <c r="D991" s="187" t="s">
        <v>732</v>
      </c>
    </row>
    <row r="992" spans="3:4" hidden="1" x14ac:dyDescent="0.25">
      <c r="C992" s="186" t="s">
        <v>733</v>
      </c>
      <c r="D992" s="187" t="s">
        <v>732</v>
      </c>
    </row>
    <row r="993" spans="3:4" hidden="1" x14ac:dyDescent="0.25">
      <c r="C993" s="186" t="s">
        <v>733</v>
      </c>
      <c r="D993" s="187" t="s">
        <v>732</v>
      </c>
    </row>
    <row r="994" spans="3:4" hidden="1" x14ac:dyDescent="0.25">
      <c r="C994" s="186" t="s">
        <v>733</v>
      </c>
      <c r="D994" s="187" t="s">
        <v>732</v>
      </c>
    </row>
    <row r="995" spans="3:4" hidden="1" x14ac:dyDescent="0.25">
      <c r="C995" s="186" t="s">
        <v>733</v>
      </c>
      <c r="D995" s="187" t="s">
        <v>732</v>
      </c>
    </row>
    <row r="996" spans="3:4" hidden="1" x14ac:dyDescent="0.25">
      <c r="C996" s="186" t="s">
        <v>733</v>
      </c>
      <c r="D996" s="187" t="s">
        <v>732</v>
      </c>
    </row>
    <row r="997" spans="3:4" hidden="1" x14ac:dyDescent="0.25">
      <c r="C997" s="186" t="s">
        <v>733</v>
      </c>
      <c r="D997" s="187" t="s">
        <v>732</v>
      </c>
    </row>
    <row r="998" spans="3:4" hidden="1" x14ac:dyDescent="0.25">
      <c r="C998" s="186" t="s">
        <v>733</v>
      </c>
      <c r="D998" s="187" t="s">
        <v>732</v>
      </c>
    </row>
    <row r="999" spans="3:4" hidden="1" x14ac:dyDescent="0.25">
      <c r="C999" s="186" t="s">
        <v>733</v>
      </c>
      <c r="D999" s="187" t="s">
        <v>732</v>
      </c>
    </row>
    <row r="1000" spans="3:4" hidden="1" x14ac:dyDescent="0.25">
      <c r="C1000" s="186" t="s">
        <v>733</v>
      </c>
      <c r="D1000" s="187" t="s">
        <v>732</v>
      </c>
    </row>
    <row r="1001" spans="3:4" hidden="1" x14ac:dyDescent="0.25">
      <c r="C1001" s="186" t="s">
        <v>733</v>
      </c>
      <c r="D1001" s="187" t="s">
        <v>732</v>
      </c>
    </row>
    <row r="1002" spans="3:4" hidden="1" x14ac:dyDescent="0.25">
      <c r="C1002" s="186" t="s">
        <v>733</v>
      </c>
      <c r="D1002" s="187" t="s">
        <v>732</v>
      </c>
    </row>
    <row r="1003" spans="3:4" hidden="1" x14ac:dyDescent="0.25">
      <c r="C1003" s="186" t="s">
        <v>733</v>
      </c>
      <c r="D1003" s="187" t="s">
        <v>732</v>
      </c>
    </row>
    <row r="1004" spans="3:4" hidden="1" x14ac:dyDescent="0.25">
      <c r="C1004" s="186" t="s">
        <v>733</v>
      </c>
      <c r="D1004" s="187" t="s">
        <v>732</v>
      </c>
    </row>
    <row r="1005" spans="3:4" hidden="1" x14ac:dyDescent="0.25">
      <c r="C1005" s="186" t="s">
        <v>733</v>
      </c>
      <c r="D1005" s="187" t="s">
        <v>732</v>
      </c>
    </row>
    <row r="1006" spans="3:4" hidden="1" x14ac:dyDescent="0.25">
      <c r="C1006" s="186" t="s">
        <v>733</v>
      </c>
      <c r="D1006" s="187" t="s">
        <v>732</v>
      </c>
    </row>
    <row r="1007" spans="3:4" hidden="1" x14ac:dyDescent="0.25">
      <c r="C1007" s="186" t="s">
        <v>733</v>
      </c>
      <c r="D1007" s="187" t="s">
        <v>732</v>
      </c>
    </row>
    <row r="1008" spans="3:4" hidden="1" x14ac:dyDescent="0.25">
      <c r="C1008" s="186" t="s">
        <v>733</v>
      </c>
      <c r="D1008" s="187" t="s">
        <v>732</v>
      </c>
    </row>
    <row r="1009" spans="3:4" hidden="1" x14ac:dyDescent="0.25">
      <c r="C1009" s="186" t="s">
        <v>733</v>
      </c>
      <c r="D1009" s="187" t="s">
        <v>732</v>
      </c>
    </row>
    <row r="1010" spans="3:4" hidden="1" x14ac:dyDescent="0.25">
      <c r="C1010" s="186" t="s">
        <v>733</v>
      </c>
      <c r="D1010" s="187" t="s">
        <v>732</v>
      </c>
    </row>
    <row r="1011" spans="3:4" hidden="1" x14ac:dyDescent="0.25">
      <c r="C1011" s="186" t="s">
        <v>733</v>
      </c>
      <c r="D1011" s="187" t="s">
        <v>732</v>
      </c>
    </row>
    <row r="1012" spans="3:4" hidden="1" x14ac:dyDescent="0.25">
      <c r="C1012" s="186" t="s">
        <v>733</v>
      </c>
      <c r="D1012" s="187" t="s">
        <v>732</v>
      </c>
    </row>
    <row r="1013" spans="3:4" hidden="1" x14ac:dyDescent="0.25">
      <c r="C1013" s="186" t="s">
        <v>733</v>
      </c>
      <c r="D1013" s="187" t="s">
        <v>732</v>
      </c>
    </row>
    <row r="1014" spans="3:4" hidden="1" x14ac:dyDescent="0.25">
      <c r="C1014" s="186" t="s">
        <v>733</v>
      </c>
      <c r="D1014" s="187" t="s">
        <v>732</v>
      </c>
    </row>
    <row r="1015" spans="3:4" hidden="1" x14ac:dyDescent="0.25">
      <c r="C1015" s="186" t="s">
        <v>733</v>
      </c>
      <c r="D1015" s="187" t="s">
        <v>732</v>
      </c>
    </row>
    <row r="1016" spans="3:4" hidden="1" x14ac:dyDescent="0.25">
      <c r="C1016" s="186" t="s">
        <v>733</v>
      </c>
      <c r="D1016" s="187" t="s">
        <v>732</v>
      </c>
    </row>
    <row r="1017" spans="3:4" hidden="1" x14ac:dyDescent="0.25">
      <c r="C1017" s="186" t="s">
        <v>733</v>
      </c>
      <c r="D1017" s="187" t="s">
        <v>732</v>
      </c>
    </row>
    <row r="1018" spans="3:4" hidden="1" x14ac:dyDescent="0.25">
      <c r="C1018" s="186" t="s">
        <v>733</v>
      </c>
      <c r="D1018" s="187" t="s">
        <v>732</v>
      </c>
    </row>
    <row r="1019" spans="3:4" hidden="1" x14ac:dyDescent="0.25">
      <c r="C1019" s="186" t="s">
        <v>733</v>
      </c>
      <c r="D1019" s="187" t="s">
        <v>732</v>
      </c>
    </row>
    <row r="1020" spans="3:4" hidden="1" x14ac:dyDescent="0.25">
      <c r="C1020" s="186" t="s">
        <v>733</v>
      </c>
      <c r="D1020" s="187" t="s">
        <v>732</v>
      </c>
    </row>
    <row r="1021" spans="3:4" hidden="1" x14ac:dyDescent="0.25">
      <c r="C1021" s="186" t="s">
        <v>733</v>
      </c>
      <c r="D1021" s="187" t="s">
        <v>732</v>
      </c>
    </row>
    <row r="1022" spans="3:4" hidden="1" x14ac:dyDescent="0.25">
      <c r="C1022" s="186" t="s">
        <v>733</v>
      </c>
      <c r="D1022" s="187" t="s">
        <v>732</v>
      </c>
    </row>
    <row r="1023" spans="3:4" hidden="1" x14ac:dyDescent="0.25">
      <c r="C1023" s="186" t="s">
        <v>733</v>
      </c>
      <c r="D1023" s="187" t="s">
        <v>732</v>
      </c>
    </row>
    <row r="1024" spans="3:4" hidden="1" x14ac:dyDescent="0.25">
      <c r="C1024" s="186" t="s">
        <v>733</v>
      </c>
      <c r="D1024" s="187" t="s">
        <v>732</v>
      </c>
    </row>
    <row r="1025" spans="3:4" hidden="1" x14ac:dyDescent="0.25">
      <c r="C1025" s="186" t="s">
        <v>733</v>
      </c>
      <c r="D1025" s="187" t="s">
        <v>732</v>
      </c>
    </row>
    <row r="1026" spans="3:4" hidden="1" x14ac:dyDescent="0.25">
      <c r="C1026" s="186" t="s">
        <v>733</v>
      </c>
      <c r="D1026" s="187" t="s">
        <v>732</v>
      </c>
    </row>
    <row r="1027" spans="3:4" hidden="1" x14ac:dyDescent="0.25">
      <c r="C1027" s="186" t="s">
        <v>733</v>
      </c>
      <c r="D1027" s="187" t="s">
        <v>732</v>
      </c>
    </row>
    <row r="1028" spans="3:4" hidden="1" x14ac:dyDescent="0.25">
      <c r="C1028" s="186" t="s">
        <v>733</v>
      </c>
      <c r="D1028" s="187" t="s">
        <v>732</v>
      </c>
    </row>
    <row r="1029" spans="3:4" hidden="1" x14ac:dyDescent="0.25">
      <c r="C1029" s="186" t="s">
        <v>733</v>
      </c>
      <c r="D1029" s="187" t="s">
        <v>732</v>
      </c>
    </row>
    <row r="1030" spans="3:4" hidden="1" x14ac:dyDescent="0.25">
      <c r="C1030" s="186" t="s">
        <v>733</v>
      </c>
      <c r="D1030" s="187" t="s">
        <v>732</v>
      </c>
    </row>
    <row r="1031" spans="3:4" hidden="1" x14ac:dyDescent="0.25">
      <c r="C1031" s="186" t="s">
        <v>733</v>
      </c>
      <c r="D1031" s="187" t="s">
        <v>732</v>
      </c>
    </row>
    <row r="1032" spans="3:4" hidden="1" x14ac:dyDescent="0.25">
      <c r="C1032" s="186" t="s">
        <v>733</v>
      </c>
      <c r="D1032" s="187" t="s">
        <v>732</v>
      </c>
    </row>
    <row r="1033" spans="3:4" hidden="1" x14ac:dyDescent="0.25">
      <c r="C1033" s="186" t="s">
        <v>733</v>
      </c>
      <c r="D1033" s="187" t="s">
        <v>732</v>
      </c>
    </row>
    <row r="1034" spans="3:4" hidden="1" x14ac:dyDescent="0.25">
      <c r="C1034" s="186" t="s">
        <v>733</v>
      </c>
      <c r="D1034" s="187" t="s">
        <v>732</v>
      </c>
    </row>
    <row r="1035" spans="3:4" hidden="1" x14ac:dyDescent="0.25">
      <c r="C1035" s="186" t="s">
        <v>733</v>
      </c>
      <c r="D1035" s="187" t="s">
        <v>732</v>
      </c>
    </row>
    <row r="1036" spans="3:4" hidden="1" x14ac:dyDescent="0.25">
      <c r="C1036" s="186" t="s">
        <v>733</v>
      </c>
      <c r="D1036" s="187" t="s">
        <v>732</v>
      </c>
    </row>
    <row r="1037" spans="3:4" hidden="1" x14ac:dyDescent="0.25">
      <c r="C1037" s="186" t="s">
        <v>733</v>
      </c>
      <c r="D1037" s="187" t="s">
        <v>732</v>
      </c>
    </row>
    <row r="1038" spans="3:4" hidden="1" x14ac:dyDescent="0.25">
      <c r="C1038" s="186" t="s">
        <v>733</v>
      </c>
      <c r="D1038" s="187" t="s">
        <v>732</v>
      </c>
    </row>
    <row r="1039" spans="3:4" hidden="1" x14ac:dyDescent="0.25">
      <c r="C1039" s="186" t="s">
        <v>733</v>
      </c>
      <c r="D1039" s="187" t="s">
        <v>732</v>
      </c>
    </row>
    <row r="1040" spans="3:4" hidden="1" x14ac:dyDescent="0.25">
      <c r="C1040" s="186" t="s">
        <v>733</v>
      </c>
      <c r="D1040" s="187" t="s">
        <v>732</v>
      </c>
    </row>
    <row r="1041" spans="3:4" hidden="1" x14ac:dyDescent="0.25">
      <c r="C1041" s="186" t="s">
        <v>733</v>
      </c>
      <c r="D1041" s="187" t="s">
        <v>732</v>
      </c>
    </row>
    <row r="1042" spans="3:4" hidden="1" x14ac:dyDescent="0.25">
      <c r="C1042" s="186" t="s">
        <v>733</v>
      </c>
      <c r="D1042" s="187" t="s">
        <v>732</v>
      </c>
    </row>
    <row r="1043" spans="3:4" hidden="1" x14ac:dyDescent="0.25">
      <c r="C1043" s="186" t="s">
        <v>733</v>
      </c>
      <c r="D1043" s="187" t="s">
        <v>732</v>
      </c>
    </row>
    <row r="1044" spans="3:4" hidden="1" x14ac:dyDescent="0.25">
      <c r="C1044" s="186" t="s">
        <v>733</v>
      </c>
      <c r="D1044" s="187" t="s">
        <v>732</v>
      </c>
    </row>
    <row r="1045" spans="3:4" hidden="1" x14ac:dyDescent="0.25">
      <c r="C1045" s="186" t="s">
        <v>733</v>
      </c>
      <c r="D1045" s="187" t="s">
        <v>732</v>
      </c>
    </row>
    <row r="1046" spans="3:4" hidden="1" x14ac:dyDescent="0.25">
      <c r="C1046" s="186" t="s">
        <v>733</v>
      </c>
      <c r="D1046" s="187" t="s">
        <v>732</v>
      </c>
    </row>
    <row r="1047" spans="3:4" hidden="1" x14ac:dyDescent="0.25">
      <c r="C1047" s="186" t="s">
        <v>733</v>
      </c>
      <c r="D1047" s="187" t="s">
        <v>732</v>
      </c>
    </row>
    <row r="1048" spans="3:4" hidden="1" x14ac:dyDescent="0.25">
      <c r="C1048" s="186" t="s">
        <v>733</v>
      </c>
      <c r="D1048" s="187" t="s">
        <v>732</v>
      </c>
    </row>
    <row r="1049" spans="3:4" hidden="1" x14ac:dyDescent="0.25">
      <c r="C1049" s="186" t="s">
        <v>733</v>
      </c>
      <c r="D1049" s="187" t="s">
        <v>732</v>
      </c>
    </row>
    <row r="1050" spans="3:4" hidden="1" x14ac:dyDescent="0.25">
      <c r="C1050" s="186" t="s">
        <v>733</v>
      </c>
      <c r="D1050" s="187" t="s">
        <v>732</v>
      </c>
    </row>
    <row r="1051" spans="3:4" hidden="1" x14ac:dyDescent="0.25">
      <c r="C1051" s="186" t="s">
        <v>733</v>
      </c>
      <c r="D1051" s="187" t="s">
        <v>732</v>
      </c>
    </row>
    <row r="1052" spans="3:4" hidden="1" x14ac:dyDescent="0.25">
      <c r="C1052" s="186" t="s">
        <v>733</v>
      </c>
      <c r="D1052" s="187" t="s">
        <v>732</v>
      </c>
    </row>
    <row r="1053" spans="3:4" hidden="1" x14ac:dyDescent="0.25">
      <c r="C1053" s="186" t="s">
        <v>733</v>
      </c>
      <c r="D1053" s="187" t="s">
        <v>732</v>
      </c>
    </row>
    <row r="1054" spans="3:4" hidden="1" x14ac:dyDescent="0.25">
      <c r="C1054" s="186" t="s">
        <v>733</v>
      </c>
      <c r="D1054" s="187" t="s">
        <v>732</v>
      </c>
    </row>
    <row r="1055" spans="3:4" hidden="1" x14ac:dyDescent="0.25">
      <c r="C1055" s="186" t="s">
        <v>733</v>
      </c>
      <c r="D1055" s="187" t="s">
        <v>732</v>
      </c>
    </row>
    <row r="1056" spans="3:4" hidden="1" x14ac:dyDescent="0.25">
      <c r="C1056" s="186" t="s">
        <v>733</v>
      </c>
      <c r="D1056" s="187" t="s">
        <v>732</v>
      </c>
    </row>
    <row r="1057" spans="3:4" hidden="1" x14ac:dyDescent="0.25">
      <c r="C1057" s="186" t="s">
        <v>733</v>
      </c>
      <c r="D1057" s="187" t="s">
        <v>732</v>
      </c>
    </row>
    <row r="1058" spans="3:4" hidden="1" x14ac:dyDescent="0.25">
      <c r="C1058" s="186" t="s">
        <v>733</v>
      </c>
      <c r="D1058" s="187" t="s">
        <v>732</v>
      </c>
    </row>
    <row r="1059" spans="3:4" hidden="1" x14ac:dyDescent="0.25">
      <c r="C1059" s="186" t="s">
        <v>733</v>
      </c>
      <c r="D1059" s="187" t="s">
        <v>732</v>
      </c>
    </row>
    <row r="1060" spans="3:4" hidden="1" x14ac:dyDescent="0.25">
      <c r="C1060" s="186" t="s">
        <v>733</v>
      </c>
      <c r="D1060" s="187" t="s">
        <v>732</v>
      </c>
    </row>
    <row r="1061" spans="3:4" hidden="1" x14ac:dyDescent="0.25">
      <c r="C1061" s="186" t="s">
        <v>733</v>
      </c>
      <c r="D1061" s="187" t="s">
        <v>732</v>
      </c>
    </row>
    <row r="1062" spans="3:4" hidden="1" x14ac:dyDescent="0.25">
      <c r="C1062" s="186" t="s">
        <v>733</v>
      </c>
      <c r="D1062" s="187" t="s">
        <v>732</v>
      </c>
    </row>
    <row r="1063" spans="3:4" hidden="1" x14ac:dyDescent="0.25">
      <c r="C1063" s="186" t="s">
        <v>733</v>
      </c>
      <c r="D1063" s="187" t="s">
        <v>732</v>
      </c>
    </row>
    <row r="1064" spans="3:4" hidden="1" x14ac:dyDescent="0.25">
      <c r="C1064" s="186" t="s">
        <v>733</v>
      </c>
      <c r="D1064" s="187" t="s">
        <v>732</v>
      </c>
    </row>
    <row r="1065" spans="3:4" hidden="1" x14ac:dyDescent="0.25">
      <c r="C1065" s="186" t="s">
        <v>733</v>
      </c>
      <c r="D1065" s="187" t="s">
        <v>732</v>
      </c>
    </row>
    <row r="1066" spans="3:4" hidden="1" x14ac:dyDescent="0.25">
      <c r="C1066" s="186" t="s">
        <v>733</v>
      </c>
      <c r="D1066" s="187" t="s">
        <v>732</v>
      </c>
    </row>
    <row r="1067" spans="3:4" hidden="1" x14ac:dyDescent="0.25">
      <c r="C1067" s="186" t="s">
        <v>733</v>
      </c>
      <c r="D1067" s="187" t="s">
        <v>732</v>
      </c>
    </row>
    <row r="1068" spans="3:4" hidden="1" x14ac:dyDescent="0.25">
      <c r="C1068" s="186" t="s">
        <v>733</v>
      </c>
      <c r="D1068" s="187" t="s">
        <v>732</v>
      </c>
    </row>
    <row r="1069" spans="3:4" hidden="1" x14ac:dyDescent="0.25">
      <c r="C1069" s="186" t="s">
        <v>733</v>
      </c>
      <c r="D1069" s="187" t="s">
        <v>732</v>
      </c>
    </row>
    <row r="1070" spans="3:4" hidden="1" x14ac:dyDescent="0.25">
      <c r="C1070" s="186" t="s">
        <v>733</v>
      </c>
      <c r="D1070" s="187" t="s">
        <v>732</v>
      </c>
    </row>
    <row r="1071" spans="3:4" hidden="1" x14ac:dyDescent="0.25">
      <c r="C1071" s="186" t="s">
        <v>733</v>
      </c>
      <c r="D1071" s="187" t="s">
        <v>732</v>
      </c>
    </row>
    <row r="1072" spans="3:4" hidden="1" x14ac:dyDescent="0.25">
      <c r="C1072" s="186" t="s">
        <v>733</v>
      </c>
      <c r="D1072" s="187" t="s">
        <v>732</v>
      </c>
    </row>
    <row r="1073" spans="3:4" hidden="1" x14ac:dyDescent="0.25">
      <c r="C1073" s="186" t="s">
        <v>733</v>
      </c>
      <c r="D1073" s="187" t="s">
        <v>732</v>
      </c>
    </row>
    <row r="1074" spans="3:4" hidden="1" x14ac:dyDescent="0.25">
      <c r="C1074" s="186" t="s">
        <v>733</v>
      </c>
      <c r="D1074" s="187" t="s">
        <v>732</v>
      </c>
    </row>
    <row r="1075" spans="3:4" hidden="1" x14ac:dyDescent="0.25">
      <c r="C1075" s="186" t="s">
        <v>733</v>
      </c>
      <c r="D1075" s="187" t="s">
        <v>732</v>
      </c>
    </row>
    <row r="1076" spans="3:4" hidden="1" x14ac:dyDescent="0.25">
      <c r="C1076" s="186" t="s">
        <v>733</v>
      </c>
      <c r="D1076" s="187" t="s">
        <v>732</v>
      </c>
    </row>
    <row r="1077" spans="3:4" hidden="1" x14ac:dyDescent="0.25">
      <c r="C1077" s="186" t="s">
        <v>733</v>
      </c>
      <c r="D1077" s="187" t="s">
        <v>732</v>
      </c>
    </row>
    <row r="1078" spans="3:4" hidden="1" x14ac:dyDescent="0.25">
      <c r="C1078" s="186" t="s">
        <v>733</v>
      </c>
      <c r="D1078" s="187" t="s">
        <v>732</v>
      </c>
    </row>
    <row r="1079" spans="3:4" hidden="1" x14ac:dyDescent="0.25">
      <c r="C1079" s="186" t="s">
        <v>733</v>
      </c>
      <c r="D1079" s="187" t="s">
        <v>732</v>
      </c>
    </row>
    <row r="1080" spans="3:4" hidden="1" x14ac:dyDescent="0.25">
      <c r="C1080" s="186" t="s">
        <v>733</v>
      </c>
      <c r="D1080" s="187" t="s">
        <v>732</v>
      </c>
    </row>
    <row r="1081" spans="3:4" hidden="1" x14ac:dyDescent="0.25">
      <c r="C1081" s="186" t="s">
        <v>733</v>
      </c>
      <c r="D1081" s="187" t="s">
        <v>732</v>
      </c>
    </row>
    <row r="1082" spans="3:4" hidden="1" x14ac:dyDescent="0.25">
      <c r="C1082" s="186" t="s">
        <v>733</v>
      </c>
      <c r="D1082" s="187" t="s">
        <v>732</v>
      </c>
    </row>
    <row r="1083" spans="3:4" hidden="1" x14ac:dyDescent="0.25">
      <c r="C1083" s="186" t="s">
        <v>733</v>
      </c>
      <c r="D1083" s="187" t="s">
        <v>732</v>
      </c>
    </row>
    <row r="1084" spans="3:4" hidden="1" x14ac:dyDescent="0.25">
      <c r="C1084" s="186" t="s">
        <v>733</v>
      </c>
      <c r="D1084" s="187" t="s">
        <v>732</v>
      </c>
    </row>
    <row r="1085" spans="3:4" hidden="1" x14ac:dyDescent="0.25">
      <c r="C1085" s="186" t="s">
        <v>733</v>
      </c>
      <c r="D1085" s="187" t="s">
        <v>732</v>
      </c>
    </row>
    <row r="1086" spans="3:4" hidden="1" x14ac:dyDescent="0.25">
      <c r="C1086" s="186" t="s">
        <v>733</v>
      </c>
      <c r="D1086" s="187" t="s">
        <v>732</v>
      </c>
    </row>
    <row r="1087" spans="3:4" hidden="1" x14ac:dyDescent="0.25">
      <c r="C1087" s="186" t="s">
        <v>733</v>
      </c>
      <c r="D1087" s="187" t="s">
        <v>732</v>
      </c>
    </row>
    <row r="1088" spans="3:4" hidden="1" x14ac:dyDescent="0.25">
      <c r="C1088" s="186" t="s">
        <v>733</v>
      </c>
      <c r="D1088" s="187" t="s">
        <v>732</v>
      </c>
    </row>
    <row r="1089" spans="3:4" hidden="1" x14ac:dyDescent="0.25">
      <c r="C1089" s="186" t="s">
        <v>733</v>
      </c>
      <c r="D1089" s="187" t="s">
        <v>732</v>
      </c>
    </row>
    <row r="1090" spans="3:4" hidden="1" x14ac:dyDescent="0.25">
      <c r="C1090" s="186" t="s">
        <v>733</v>
      </c>
      <c r="D1090" s="187" t="s">
        <v>732</v>
      </c>
    </row>
    <row r="1091" spans="3:4" hidden="1" x14ac:dyDescent="0.25">
      <c r="C1091" s="186" t="s">
        <v>733</v>
      </c>
      <c r="D1091" s="187" t="s">
        <v>732</v>
      </c>
    </row>
    <row r="1092" spans="3:4" hidden="1" x14ac:dyDescent="0.25">
      <c r="C1092" s="186" t="s">
        <v>733</v>
      </c>
      <c r="D1092" s="187" t="s">
        <v>732</v>
      </c>
    </row>
    <row r="1093" spans="3:4" hidden="1" x14ac:dyDescent="0.25">
      <c r="C1093" s="186" t="s">
        <v>733</v>
      </c>
      <c r="D1093" s="187" t="s">
        <v>732</v>
      </c>
    </row>
    <row r="1094" spans="3:4" hidden="1" x14ac:dyDescent="0.25">
      <c r="C1094" s="186" t="s">
        <v>733</v>
      </c>
      <c r="D1094" s="187" t="s">
        <v>732</v>
      </c>
    </row>
    <row r="1095" spans="3:4" hidden="1" x14ac:dyDescent="0.25">
      <c r="C1095" s="186" t="s">
        <v>733</v>
      </c>
      <c r="D1095" s="187" t="s">
        <v>732</v>
      </c>
    </row>
    <row r="1096" spans="3:4" hidden="1" x14ac:dyDescent="0.25">
      <c r="C1096" s="186" t="s">
        <v>733</v>
      </c>
      <c r="D1096" s="187" t="s">
        <v>732</v>
      </c>
    </row>
    <row r="1097" spans="3:4" hidden="1" x14ac:dyDescent="0.25">
      <c r="C1097" s="186" t="s">
        <v>733</v>
      </c>
      <c r="D1097" s="187" t="s">
        <v>732</v>
      </c>
    </row>
    <row r="1098" spans="3:4" hidden="1" x14ac:dyDescent="0.25">
      <c r="C1098" s="186" t="s">
        <v>733</v>
      </c>
      <c r="D1098" s="187" t="s">
        <v>732</v>
      </c>
    </row>
    <row r="1099" spans="3:4" hidden="1" x14ac:dyDescent="0.25">
      <c r="C1099" s="186" t="s">
        <v>733</v>
      </c>
      <c r="D1099" s="187" t="s">
        <v>732</v>
      </c>
    </row>
    <row r="1100" spans="3:4" hidden="1" x14ac:dyDescent="0.25">
      <c r="C1100" s="186" t="s">
        <v>733</v>
      </c>
      <c r="D1100" s="187" t="s">
        <v>732</v>
      </c>
    </row>
    <row r="1101" spans="3:4" hidden="1" x14ac:dyDescent="0.25">
      <c r="C1101" s="186" t="s">
        <v>733</v>
      </c>
      <c r="D1101" s="187" t="s">
        <v>732</v>
      </c>
    </row>
    <row r="1102" spans="3:4" hidden="1" x14ac:dyDescent="0.25">
      <c r="C1102" s="186" t="s">
        <v>733</v>
      </c>
      <c r="D1102" s="187" t="s">
        <v>732</v>
      </c>
    </row>
    <row r="1103" spans="3:4" hidden="1" x14ac:dyDescent="0.25">
      <c r="C1103" s="186" t="s">
        <v>733</v>
      </c>
      <c r="D1103" s="187" t="s">
        <v>732</v>
      </c>
    </row>
    <row r="1104" spans="3:4" hidden="1" x14ac:dyDescent="0.25">
      <c r="C1104" s="186" t="s">
        <v>733</v>
      </c>
      <c r="D1104" s="187" t="s">
        <v>732</v>
      </c>
    </row>
    <row r="1105" spans="3:4" hidden="1" x14ac:dyDescent="0.25">
      <c r="C1105" s="186" t="s">
        <v>733</v>
      </c>
      <c r="D1105" s="187" t="s">
        <v>732</v>
      </c>
    </row>
    <row r="1106" spans="3:4" hidden="1" x14ac:dyDescent="0.25">
      <c r="C1106" s="186" t="s">
        <v>733</v>
      </c>
      <c r="D1106" s="187" t="s">
        <v>732</v>
      </c>
    </row>
    <row r="1107" spans="3:4" hidden="1" x14ac:dyDescent="0.25">
      <c r="C1107" s="186" t="s">
        <v>733</v>
      </c>
      <c r="D1107" s="187" t="s">
        <v>732</v>
      </c>
    </row>
    <row r="1108" spans="3:4" hidden="1" x14ac:dyDescent="0.25">
      <c r="C1108" s="186" t="s">
        <v>733</v>
      </c>
      <c r="D1108" s="187" t="s">
        <v>732</v>
      </c>
    </row>
    <row r="1109" spans="3:4" hidden="1" x14ac:dyDescent="0.25">
      <c r="C1109" s="186" t="s">
        <v>733</v>
      </c>
      <c r="D1109" s="187" t="s">
        <v>732</v>
      </c>
    </row>
    <row r="1110" spans="3:4" hidden="1" x14ac:dyDescent="0.25">
      <c r="C1110" s="186" t="s">
        <v>733</v>
      </c>
      <c r="D1110" s="187" t="s">
        <v>732</v>
      </c>
    </row>
    <row r="1111" spans="3:4" hidden="1" x14ac:dyDescent="0.25">
      <c r="C1111" s="186" t="s">
        <v>733</v>
      </c>
      <c r="D1111" s="187" t="s">
        <v>732</v>
      </c>
    </row>
    <row r="1112" spans="3:4" hidden="1" x14ac:dyDescent="0.25">
      <c r="C1112" s="186" t="s">
        <v>733</v>
      </c>
      <c r="D1112" s="187" t="s">
        <v>732</v>
      </c>
    </row>
    <row r="1113" spans="3:4" hidden="1" x14ac:dyDescent="0.25">
      <c r="C1113" s="186" t="s">
        <v>733</v>
      </c>
      <c r="D1113" s="187" t="s">
        <v>732</v>
      </c>
    </row>
    <row r="1114" spans="3:4" hidden="1" x14ac:dyDescent="0.25">
      <c r="C1114" s="186" t="s">
        <v>733</v>
      </c>
      <c r="D1114" s="187" t="s">
        <v>732</v>
      </c>
    </row>
    <row r="1115" spans="3:4" hidden="1" x14ac:dyDescent="0.25">
      <c r="C1115" s="186" t="s">
        <v>733</v>
      </c>
      <c r="D1115" s="187" t="s">
        <v>732</v>
      </c>
    </row>
    <row r="1116" spans="3:4" hidden="1" x14ac:dyDescent="0.25">
      <c r="C1116" s="186" t="s">
        <v>733</v>
      </c>
      <c r="D1116" s="187" t="s">
        <v>732</v>
      </c>
    </row>
    <row r="1117" spans="3:4" hidden="1" x14ac:dyDescent="0.25">
      <c r="C1117" s="186" t="s">
        <v>733</v>
      </c>
      <c r="D1117" s="187" t="s">
        <v>732</v>
      </c>
    </row>
    <row r="1118" spans="3:4" hidden="1" x14ac:dyDescent="0.25">
      <c r="C1118" s="186" t="s">
        <v>733</v>
      </c>
      <c r="D1118" s="187" t="s">
        <v>732</v>
      </c>
    </row>
    <row r="1119" spans="3:4" hidden="1" x14ac:dyDescent="0.25">
      <c r="C1119" s="186" t="s">
        <v>733</v>
      </c>
      <c r="D1119" s="187" t="s">
        <v>732</v>
      </c>
    </row>
    <row r="1120" spans="3:4" hidden="1" x14ac:dyDescent="0.25">
      <c r="C1120" s="186" t="s">
        <v>733</v>
      </c>
      <c r="D1120" s="187" t="s">
        <v>732</v>
      </c>
    </row>
    <row r="1121" spans="3:4" hidden="1" x14ac:dyDescent="0.25">
      <c r="C1121" s="186" t="s">
        <v>733</v>
      </c>
      <c r="D1121" s="187" t="s">
        <v>732</v>
      </c>
    </row>
    <row r="1122" spans="3:4" hidden="1" x14ac:dyDescent="0.25">
      <c r="C1122" s="186" t="s">
        <v>733</v>
      </c>
      <c r="D1122" s="187" t="s">
        <v>732</v>
      </c>
    </row>
    <row r="1123" spans="3:4" hidden="1" x14ac:dyDescent="0.25">
      <c r="C1123" s="186" t="s">
        <v>733</v>
      </c>
      <c r="D1123" s="187" t="s">
        <v>732</v>
      </c>
    </row>
    <row r="1124" spans="3:4" hidden="1" x14ac:dyDescent="0.25">
      <c r="C1124" s="186" t="s">
        <v>733</v>
      </c>
      <c r="D1124" s="187" t="s">
        <v>732</v>
      </c>
    </row>
    <row r="1125" spans="3:4" hidden="1" x14ac:dyDescent="0.25">
      <c r="C1125" s="186" t="s">
        <v>733</v>
      </c>
      <c r="D1125" s="187" t="s">
        <v>732</v>
      </c>
    </row>
    <row r="1126" spans="3:4" hidden="1" x14ac:dyDescent="0.25">
      <c r="C1126" s="186" t="s">
        <v>733</v>
      </c>
      <c r="D1126" s="187" t="s">
        <v>732</v>
      </c>
    </row>
    <row r="1127" spans="3:4" hidden="1" x14ac:dyDescent="0.25">
      <c r="C1127" s="186" t="s">
        <v>733</v>
      </c>
      <c r="D1127" s="187" t="s">
        <v>732</v>
      </c>
    </row>
    <row r="1128" spans="3:4" hidden="1" x14ac:dyDescent="0.25">
      <c r="C1128" s="186" t="s">
        <v>733</v>
      </c>
      <c r="D1128" s="187" t="s">
        <v>732</v>
      </c>
    </row>
    <row r="1129" spans="3:4" hidden="1" x14ac:dyDescent="0.25">
      <c r="C1129" s="186" t="s">
        <v>733</v>
      </c>
      <c r="D1129" s="187" t="s">
        <v>732</v>
      </c>
    </row>
    <row r="1130" spans="3:4" hidden="1" x14ac:dyDescent="0.25">
      <c r="C1130" s="186" t="s">
        <v>733</v>
      </c>
      <c r="D1130" s="187" t="s">
        <v>732</v>
      </c>
    </row>
    <row r="1131" spans="3:4" hidden="1" x14ac:dyDescent="0.25">
      <c r="C1131" s="186" t="s">
        <v>733</v>
      </c>
      <c r="D1131" s="187" t="s">
        <v>732</v>
      </c>
    </row>
    <row r="1132" spans="3:4" hidden="1" x14ac:dyDescent="0.25">
      <c r="C1132" s="186" t="s">
        <v>733</v>
      </c>
      <c r="D1132" s="187" t="s">
        <v>732</v>
      </c>
    </row>
    <row r="1133" spans="3:4" hidden="1" x14ac:dyDescent="0.25">
      <c r="C1133" s="186" t="s">
        <v>733</v>
      </c>
      <c r="D1133" s="187" t="s">
        <v>732</v>
      </c>
    </row>
    <row r="1134" spans="3:4" hidden="1" x14ac:dyDescent="0.25">
      <c r="C1134" s="186" t="s">
        <v>733</v>
      </c>
      <c r="D1134" s="187" t="s">
        <v>732</v>
      </c>
    </row>
    <row r="1135" spans="3:4" hidden="1" x14ac:dyDescent="0.25">
      <c r="C1135" s="186" t="s">
        <v>733</v>
      </c>
      <c r="D1135" s="187" t="s">
        <v>732</v>
      </c>
    </row>
    <row r="1136" spans="3:4" hidden="1" x14ac:dyDescent="0.25">
      <c r="C1136" s="186" t="s">
        <v>733</v>
      </c>
      <c r="D1136" s="187" t="s">
        <v>732</v>
      </c>
    </row>
    <row r="1137" spans="3:4" hidden="1" x14ac:dyDescent="0.25">
      <c r="C1137" s="186" t="s">
        <v>733</v>
      </c>
      <c r="D1137" s="187" t="s">
        <v>732</v>
      </c>
    </row>
    <row r="1138" spans="3:4" hidden="1" x14ac:dyDescent="0.25">
      <c r="C1138" s="186" t="s">
        <v>733</v>
      </c>
      <c r="D1138" s="187" t="s">
        <v>732</v>
      </c>
    </row>
    <row r="1139" spans="3:4" hidden="1" x14ac:dyDescent="0.25">
      <c r="C1139" s="186" t="s">
        <v>733</v>
      </c>
      <c r="D1139" s="187" t="s">
        <v>732</v>
      </c>
    </row>
    <row r="1140" spans="3:4" hidden="1" x14ac:dyDescent="0.25">
      <c r="C1140" s="186" t="s">
        <v>733</v>
      </c>
      <c r="D1140" s="187" t="s">
        <v>732</v>
      </c>
    </row>
    <row r="1141" spans="3:4" hidden="1" x14ac:dyDescent="0.25">
      <c r="C1141" s="186" t="s">
        <v>733</v>
      </c>
      <c r="D1141" s="187" t="s">
        <v>732</v>
      </c>
    </row>
    <row r="1142" spans="3:4" hidden="1" x14ac:dyDescent="0.25">
      <c r="C1142" s="186" t="s">
        <v>733</v>
      </c>
      <c r="D1142" s="187" t="s">
        <v>732</v>
      </c>
    </row>
    <row r="1143" spans="3:4" hidden="1" x14ac:dyDescent="0.25">
      <c r="C1143" s="186" t="s">
        <v>733</v>
      </c>
      <c r="D1143" s="187" t="s">
        <v>732</v>
      </c>
    </row>
    <row r="1144" spans="3:4" hidden="1" x14ac:dyDescent="0.25">
      <c r="C1144" s="186" t="s">
        <v>733</v>
      </c>
      <c r="D1144" s="187" t="s">
        <v>732</v>
      </c>
    </row>
    <row r="1145" spans="3:4" hidden="1" x14ac:dyDescent="0.25">
      <c r="C1145" s="186" t="s">
        <v>733</v>
      </c>
      <c r="D1145" s="187" t="s">
        <v>732</v>
      </c>
    </row>
    <row r="1146" spans="3:4" hidden="1" x14ac:dyDescent="0.25">
      <c r="C1146" s="186" t="s">
        <v>733</v>
      </c>
      <c r="D1146" s="187" t="s">
        <v>732</v>
      </c>
    </row>
    <row r="1147" spans="3:4" hidden="1" x14ac:dyDescent="0.25">
      <c r="C1147" s="186" t="s">
        <v>733</v>
      </c>
      <c r="D1147" s="187" t="s">
        <v>732</v>
      </c>
    </row>
    <row r="1148" spans="3:4" hidden="1" x14ac:dyDescent="0.25">
      <c r="C1148" s="186" t="s">
        <v>733</v>
      </c>
      <c r="D1148" s="187" t="s">
        <v>732</v>
      </c>
    </row>
    <row r="1149" spans="3:4" hidden="1" x14ac:dyDescent="0.25">
      <c r="C1149" s="186" t="s">
        <v>733</v>
      </c>
      <c r="D1149" s="187" t="s">
        <v>732</v>
      </c>
    </row>
    <row r="1150" spans="3:4" hidden="1" x14ac:dyDescent="0.25">
      <c r="C1150" s="186" t="s">
        <v>733</v>
      </c>
      <c r="D1150" s="187" t="s">
        <v>732</v>
      </c>
    </row>
    <row r="1151" spans="3:4" hidden="1" x14ac:dyDescent="0.25">
      <c r="C1151" s="186" t="s">
        <v>733</v>
      </c>
      <c r="D1151" s="187" t="s">
        <v>732</v>
      </c>
    </row>
    <row r="1152" spans="3:4" hidden="1" x14ac:dyDescent="0.25">
      <c r="C1152" s="186" t="s">
        <v>733</v>
      </c>
      <c r="D1152" s="187" t="s">
        <v>732</v>
      </c>
    </row>
    <row r="1153" spans="3:4" hidden="1" x14ac:dyDescent="0.25">
      <c r="C1153" s="186" t="s">
        <v>733</v>
      </c>
      <c r="D1153" s="187" t="s">
        <v>732</v>
      </c>
    </row>
    <row r="1154" spans="3:4" hidden="1" x14ac:dyDescent="0.25">
      <c r="C1154" s="186" t="s">
        <v>733</v>
      </c>
      <c r="D1154" s="187" t="s">
        <v>732</v>
      </c>
    </row>
    <row r="1155" spans="3:4" hidden="1" x14ac:dyDescent="0.25">
      <c r="C1155" s="186" t="s">
        <v>733</v>
      </c>
      <c r="D1155" s="187" t="s">
        <v>732</v>
      </c>
    </row>
    <row r="1156" spans="3:4" hidden="1" x14ac:dyDescent="0.25">
      <c r="C1156" s="186" t="s">
        <v>733</v>
      </c>
      <c r="D1156" s="187" t="s">
        <v>732</v>
      </c>
    </row>
    <row r="1157" spans="3:4" hidden="1" x14ac:dyDescent="0.25">
      <c r="C1157" s="186" t="s">
        <v>733</v>
      </c>
      <c r="D1157" s="187" t="s">
        <v>732</v>
      </c>
    </row>
    <row r="1158" spans="3:4" hidden="1" x14ac:dyDescent="0.25">
      <c r="C1158" s="186" t="s">
        <v>733</v>
      </c>
      <c r="D1158" s="187" t="s">
        <v>732</v>
      </c>
    </row>
    <row r="1159" spans="3:4" hidden="1" x14ac:dyDescent="0.25">
      <c r="C1159" s="186" t="s">
        <v>733</v>
      </c>
      <c r="D1159" s="187" t="s">
        <v>732</v>
      </c>
    </row>
    <row r="1160" spans="3:4" hidden="1" x14ac:dyDescent="0.25">
      <c r="C1160" s="186" t="s">
        <v>733</v>
      </c>
      <c r="D1160" s="187" t="s">
        <v>732</v>
      </c>
    </row>
    <row r="1161" spans="3:4" hidden="1" x14ac:dyDescent="0.25">
      <c r="C1161" s="186" t="s">
        <v>733</v>
      </c>
      <c r="D1161" s="187" t="s">
        <v>732</v>
      </c>
    </row>
    <row r="1162" spans="3:4" hidden="1" x14ac:dyDescent="0.25">
      <c r="C1162" s="186" t="s">
        <v>733</v>
      </c>
      <c r="D1162" s="187" t="s">
        <v>732</v>
      </c>
    </row>
    <row r="1163" spans="3:4" hidden="1" x14ac:dyDescent="0.25">
      <c r="C1163" s="186" t="s">
        <v>733</v>
      </c>
      <c r="D1163" s="187" t="s">
        <v>732</v>
      </c>
    </row>
    <row r="1164" spans="3:4" hidden="1" x14ac:dyDescent="0.25">
      <c r="C1164" s="186" t="s">
        <v>733</v>
      </c>
      <c r="D1164" s="187" t="s">
        <v>732</v>
      </c>
    </row>
    <row r="1165" spans="3:4" hidden="1" x14ac:dyDescent="0.25">
      <c r="C1165" s="186" t="s">
        <v>733</v>
      </c>
      <c r="D1165" s="187" t="s">
        <v>732</v>
      </c>
    </row>
    <row r="1166" spans="3:4" hidden="1" x14ac:dyDescent="0.25">
      <c r="C1166" s="186" t="s">
        <v>733</v>
      </c>
      <c r="D1166" s="187" t="s">
        <v>732</v>
      </c>
    </row>
    <row r="1167" spans="3:4" hidden="1" x14ac:dyDescent="0.25">
      <c r="C1167" s="186" t="s">
        <v>733</v>
      </c>
      <c r="D1167" s="187" t="s">
        <v>732</v>
      </c>
    </row>
    <row r="1168" spans="3:4" hidden="1" x14ac:dyDescent="0.25">
      <c r="C1168" s="186" t="s">
        <v>733</v>
      </c>
      <c r="D1168" s="187" t="s">
        <v>732</v>
      </c>
    </row>
    <row r="1169" spans="3:4" hidden="1" x14ac:dyDescent="0.25">
      <c r="C1169" s="186" t="s">
        <v>733</v>
      </c>
      <c r="D1169" s="187" t="s">
        <v>732</v>
      </c>
    </row>
    <row r="1170" spans="3:4" hidden="1" x14ac:dyDescent="0.25">
      <c r="C1170" s="186" t="s">
        <v>733</v>
      </c>
      <c r="D1170" s="187" t="s">
        <v>732</v>
      </c>
    </row>
    <row r="1171" spans="3:4" hidden="1" x14ac:dyDescent="0.25">
      <c r="C1171" s="186" t="s">
        <v>733</v>
      </c>
      <c r="D1171" s="187" t="s">
        <v>732</v>
      </c>
    </row>
    <row r="1172" spans="3:4" hidden="1" x14ac:dyDescent="0.25">
      <c r="C1172" s="186" t="s">
        <v>733</v>
      </c>
      <c r="D1172" s="187" t="s">
        <v>732</v>
      </c>
    </row>
    <row r="1173" spans="3:4" hidden="1" x14ac:dyDescent="0.25">
      <c r="C1173" s="186" t="s">
        <v>733</v>
      </c>
      <c r="D1173" s="187" t="s">
        <v>732</v>
      </c>
    </row>
    <row r="1174" spans="3:4" hidden="1" x14ac:dyDescent="0.25">
      <c r="C1174" s="186" t="s">
        <v>733</v>
      </c>
      <c r="D1174" s="187" t="s">
        <v>732</v>
      </c>
    </row>
    <row r="1175" spans="3:4" hidden="1" x14ac:dyDescent="0.25">
      <c r="C1175" s="186" t="s">
        <v>733</v>
      </c>
      <c r="D1175" s="187" t="s">
        <v>732</v>
      </c>
    </row>
    <row r="1176" spans="3:4" hidden="1" x14ac:dyDescent="0.25">
      <c r="C1176" s="186" t="s">
        <v>733</v>
      </c>
      <c r="D1176" s="187" t="s">
        <v>732</v>
      </c>
    </row>
    <row r="1177" spans="3:4" hidden="1" x14ac:dyDescent="0.25">
      <c r="C1177" s="186" t="s">
        <v>733</v>
      </c>
      <c r="D1177" s="187" t="s">
        <v>732</v>
      </c>
    </row>
    <row r="1178" spans="3:4" hidden="1" x14ac:dyDescent="0.25">
      <c r="C1178" s="186" t="s">
        <v>733</v>
      </c>
      <c r="D1178" s="187" t="s">
        <v>732</v>
      </c>
    </row>
    <row r="1179" spans="3:4" hidden="1" x14ac:dyDescent="0.25">
      <c r="C1179" s="186" t="s">
        <v>733</v>
      </c>
      <c r="D1179" s="187" t="s">
        <v>732</v>
      </c>
    </row>
    <row r="1180" spans="3:4" hidden="1" x14ac:dyDescent="0.25">
      <c r="C1180" s="186" t="s">
        <v>733</v>
      </c>
      <c r="D1180" s="187" t="s">
        <v>732</v>
      </c>
    </row>
    <row r="1181" spans="3:4" hidden="1" x14ac:dyDescent="0.25">
      <c r="C1181" s="186" t="s">
        <v>733</v>
      </c>
      <c r="D1181" s="187" t="s">
        <v>732</v>
      </c>
    </row>
    <row r="1182" spans="3:4" hidden="1" x14ac:dyDescent="0.25">
      <c r="C1182" s="186" t="s">
        <v>733</v>
      </c>
      <c r="D1182" s="187" t="s">
        <v>732</v>
      </c>
    </row>
    <row r="1183" spans="3:4" hidden="1" x14ac:dyDescent="0.25">
      <c r="C1183" s="186" t="s">
        <v>733</v>
      </c>
      <c r="D1183" s="187" t="s">
        <v>732</v>
      </c>
    </row>
    <row r="1184" spans="3:4" hidden="1" x14ac:dyDescent="0.25">
      <c r="C1184" s="186" t="s">
        <v>733</v>
      </c>
      <c r="D1184" s="187" t="s">
        <v>732</v>
      </c>
    </row>
    <row r="1185" spans="3:4" hidden="1" x14ac:dyDescent="0.25">
      <c r="C1185" s="186" t="s">
        <v>733</v>
      </c>
      <c r="D1185" s="187" t="s">
        <v>732</v>
      </c>
    </row>
    <row r="1186" spans="3:4" hidden="1" x14ac:dyDescent="0.25">
      <c r="C1186" s="186" t="s">
        <v>733</v>
      </c>
      <c r="D1186" s="187" t="s">
        <v>732</v>
      </c>
    </row>
    <row r="1187" spans="3:4" hidden="1" x14ac:dyDescent="0.25">
      <c r="C1187" s="186" t="s">
        <v>733</v>
      </c>
      <c r="D1187" s="187" t="s">
        <v>732</v>
      </c>
    </row>
    <row r="1188" spans="3:4" hidden="1" x14ac:dyDescent="0.25">
      <c r="C1188" s="186" t="s">
        <v>733</v>
      </c>
      <c r="D1188" s="187" t="s">
        <v>732</v>
      </c>
    </row>
    <row r="1189" spans="3:4" hidden="1" x14ac:dyDescent="0.25">
      <c r="C1189" s="186" t="s">
        <v>733</v>
      </c>
      <c r="D1189" s="187" t="s">
        <v>732</v>
      </c>
    </row>
    <row r="1190" spans="3:4" hidden="1" x14ac:dyDescent="0.25">
      <c r="C1190" s="186" t="s">
        <v>733</v>
      </c>
      <c r="D1190" s="187" t="s">
        <v>732</v>
      </c>
    </row>
    <row r="1191" spans="3:4" hidden="1" x14ac:dyDescent="0.25">
      <c r="C1191" s="186" t="s">
        <v>733</v>
      </c>
      <c r="D1191" s="187" t="s">
        <v>732</v>
      </c>
    </row>
    <row r="1192" spans="3:4" hidden="1" x14ac:dyDescent="0.25">
      <c r="C1192" s="186" t="s">
        <v>733</v>
      </c>
      <c r="D1192" s="187" t="s">
        <v>732</v>
      </c>
    </row>
    <row r="1193" spans="3:4" hidden="1" x14ac:dyDescent="0.25">
      <c r="C1193" s="186" t="s">
        <v>733</v>
      </c>
      <c r="D1193" s="187" t="s">
        <v>732</v>
      </c>
    </row>
    <row r="1194" spans="3:4" hidden="1" x14ac:dyDescent="0.25">
      <c r="C1194" s="186" t="s">
        <v>733</v>
      </c>
      <c r="D1194" s="187" t="s">
        <v>732</v>
      </c>
    </row>
    <row r="1195" spans="3:4" hidden="1" x14ac:dyDescent="0.25">
      <c r="C1195" s="186" t="s">
        <v>733</v>
      </c>
      <c r="D1195" s="187" t="s">
        <v>732</v>
      </c>
    </row>
    <row r="1196" spans="3:4" hidden="1" x14ac:dyDescent="0.25">
      <c r="C1196" s="186" t="s">
        <v>733</v>
      </c>
      <c r="D1196" s="187" t="s">
        <v>732</v>
      </c>
    </row>
    <row r="1197" spans="3:4" hidden="1" x14ac:dyDescent="0.25">
      <c r="C1197" s="186" t="s">
        <v>733</v>
      </c>
      <c r="D1197" s="187" t="s">
        <v>732</v>
      </c>
    </row>
    <row r="1198" spans="3:4" hidden="1" x14ac:dyDescent="0.25">
      <c r="C1198" s="186" t="s">
        <v>733</v>
      </c>
      <c r="D1198" s="187" t="s">
        <v>732</v>
      </c>
    </row>
    <row r="1199" spans="3:4" hidden="1" x14ac:dyDescent="0.25">
      <c r="C1199" s="186" t="s">
        <v>733</v>
      </c>
      <c r="D1199" s="187" t="s">
        <v>732</v>
      </c>
    </row>
    <row r="1200" spans="3:4" hidden="1" x14ac:dyDescent="0.25">
      <c r="C1200" s="186" t="s">
        <v>733</v>
      </c>
      <c r="D1200" s="187" t="s">
        <v>732</v>
      </c>
    </row>
    <row r="1201" spans="3:4" hidden="1" x14ac:dyDescent="0.25">
      <c r="C1201" s="186" t="s">
        <v>733</v>
      </c>
      <c r="D1201" s="187" t="s">
        <v>732</v>
      </c>
    </row>
    <row r="1202" spans="3:4" hidden="1" x14ac:dyDescent="0.25">
      <c r="C1202" s="186" t="s">
        <v>733</v>
      </c>
      <c r="D1202" s="187" t="s">
        <v>732</v>
      </c>
    </row>
    <row r="1203" spans="3:4" hidden="1" x14ac:dyDescent="0.25">
      <c r="C1203" s="186" t="s">
        <v>733</v>
      </c>
      <c r="D1203" s="187" t="s">
        <v>732</v>
      </c>
    </row>
    <row r="1204" spans="3:4" hidden="1" x14ac:dyDescent="0.25">
      <c r="C1204" s="186" t="s">
        <v>733</v>
      </c>
      <c r="D1204" s="187" t="s">
        <v>732</v>
      </c>
    </row>
    <row r="1205" spans="3:4" hidden="1" x14ac:dyDescent="0.25">
      <c r="C1205" s="186" t="s">
        <v>733</v>
      </c>
      <c r="D1205" s="187" t="s">
        <v>732</v>
      </c>
    </row>
    <row r="1206" spans="3:4" hidden="1" x14ac:dyDescent="0.25">
      <c r="C1206" s="186" t="s">
        <v>733</v>
      </c>
      <c r="D1206" s="187" t="s">
        <v>732</v>
      </c>
    </row>
    <row r="1207" spans="3:4" hidden="1" x14ac:dyDescent="0.25">
      <c r="C1207" s="186" t="s">
        <v>733</v>
      </c>
      <c r="D1207" s="187" t="s">
        <v>732</v>
      </c>
    </row>
    <row r="1208" spans="3:4" hidden="1" x14ac:dyDescent="0.25">
      <c r="C1208" s="186" t="s">
        <v>733</v>
      </c>
      <c r="D1208" s="187" t="s">
        <v>732</v>
      </c>
    </row>
    <row r="1209" spans="3:4" hidden="1" x14ac:dyDescent="0.25">
      <c r="C1209" s="186" t="s">
        <v>733</v>
      </c>
      <c r="D1209" s="187" t="s">
        <v>732</v>
      </c>
    </row>
    <row r="1210" spans="3:4" hidden="1" x14ac:dyDescent="0.25">
      <c r="C1210" s="186" t="s">
        <v>733</v>
      </c>
      <c r="D1210" s="187" t="s">
        <v>732</v>
      </c>
    </row>
    <row r="1211" spans="3:4" hidden="1" x14ac:dyDescent="0.25">
      <c r="C1211" s="186" t="s">
        <v>733</v>
      </c>
      <c r="D1211" s="187" t="s">
        <v>732</v>
      </c>
    </row>
    <row r="1212" spans="3:4" hidden="1" x14ac:dyDescent="0.25">
      <c r="C1212" s="186" t="s">
        <v>733</v>
      </c>
      <c r="D1212" s="187" t="s">
        <v>732</v>
      </c>
    </row>
    <row r="1213" spans="3:4" hidden="1" x14ac:dyDescent="0.25">
      <c r="C1213" s="186" t="s">
        <v>733</v>
      </c>
      <c r="D1213" s="187" t="s">
        <v>732</v>
      </c>
    </row>
    <row r="1214" spans="3:4" hidden="1" x14ac:dyDescent="0.25">
      <c r="C1214" s="186" t="s">
        <v>733</v>
      </c>
      <c r="D1214" s="187" t="s">
        <v>732</v>
      </c>
    </row>
    <row r="1215" spans="3:4" hidden="1" x14ac:dyDescent="0.25">
      <c r="C1215" s="186" t="s">
        <v>733</v>
      </c>
      <c r="D1215" s="187" t="s">
        <v>732</v>
      </c>
    </row>
    <row r="1216" spans="3:4" hidden="1" x14ac:dyDescent="0.25">
      <c r="C1216" s="186" t="s">
        <v>733</v>
      </c>
      <c r="D1216" s="187" t="s">
        <v>732</v>
      </c>
    </row>
    <row r="1217" spans="3:4" hidden="1" x14ac:dyDescent="0.25">
      <c r="C1217" s="186" t="s">
        <v>733</v>
      </c>
      <c r="D1217" s="187" t="s">
        <v>732</v>
      </c>
    </row>
    <row r="1218" spans="3:4" hidden="1" x14ac:dyDescent="0.25">
      <c r="C1218" s="186" t="s">
        <v>733</v>
      </c>
      <c r="D1218" s="187" t="s">
        <v>732</v>
      </c>
    </row>
    <row r="1219" spans="3:4" hidden="1" x14ac:dyDescent="0.25">
      <c r="C1219" s="186" t="s">
        <v>733</v>
      </c>
      <c r="D1219" s="187" t="s">
        <v>732</v>
      </c>
    </row>
    <row r="1220" spans="3:4" hidden="1" x14ac:dyDescent="0.25">
      <c r="C1220" s="186" t="s">
        <v>733</v>
      </c>
      <c r="D1220" s="187" t="s">
        <v>732</v>
      </c>
    </row>
    <row r="1221" spans="3:4" hidden="1" x14ac:dyDescent="0.25">
      <c r="C1221" s="186" t="s">
        <v>733</v>
      </c>
      <c r="D1221" s="187" t="s">
        <v>732</v>
      </c>
    </row>
    <row r="1222" spans="3:4" hidden="1" x14ac:dyDescent="0.25">
      <c r="C1222" s="186" t="s">
        <v>733</v>
      </c>
      <c r="D1222" s="187" t="s">
        <v>732</v>
      </c>
    </row>
    <row r="1223" spans="3:4" hidden="1" x14ac:dyDescent="0.25">
      <c r="C1223" s="186" t="s">
        <v>733</v>
      </c>
      <c r="D1223" s="187" t="s">
        <v>732</v>
      </c>
    </row>
    <row r="1224" spans="3:4" hidden="1" x14ac:dyDescent="0.25">
      <c r="C1224" s="186" t="s">
        <v>733</v>
      </c>
      <c r="D1224" s="187" t="s">
        <v>732</v>
      </c>
    </row>
    <row r="1225" spans="3:4" hidden="1" x14ac:dyDescent="0.25">
      <c r="C1225" s="186" t="s">
        <v>733</v>
      </c>
      <c r="D1225" s="187" t="s">
        <v>732</v>
      </c>
    </row>
    <row r="1226" spans="3:4" hidden="1" x14ac:dyDescent="0.25">
      <c r="C1226" s="186" t="s">
        <v>733</v>
      </c>
      <c r="D1226" s="187" t="s">
        <v>732</v>
      </c>
    </row>
    <row r="1227" spans="3:4" hidden="1" x14ac:dyDescent="0.25">
      <c r="C1227" s="186" t="s">
        <v>733</v>
      </c>
      <c r="D1227" s="187" t="s">
        <v>732</v>
      </c>
    </row>
    <row r="1228" spans="3:4" hidden="1" x14ac:dyDescent="0.25">
      <c r="C1228" s="186" t="s">
        <v>733</v>
      </c>
      <c r="D1228" s="187" t="s">
        <v>732</v>
      </c>
    </row>
    <row r="1229" spans="3:4" hidden="1" x14ac:dyDescent="0.25">
      <c r="C1229" s="186" t="s">
        <v>733</v>
      </c>
      <c r="D1229" s="187" t="s">
        <v>732</v>
      </c>
    </row>
    <row r="1230" spans="3:4" hidden="1" x14ac:dyDescent="0.25">
      <c r="C1230" s="186" t="s">
        <v>733</v>
      </c>
      <c r="D1230" s="187" t="s">
        <v>732</v>
      </c>
    </row>
    <row r="1231" spans="3:4" hidden="1" x14ac:dyDescent="0.25">
      <c r="C1231" s="186" t="s">
        <v>733</v>
      </c>
      <c r="D1231" s="187" t="s">
        <v>732</v>
      </c>
    </row>
    <row r="1232" spans="3:4" hidden="1" x14ac:dyDescent="0.25">
      <c r="C1232" s="186" t="s">
        <v>733</v>
      </c>
      <c r="D1232" s="187" t="s">
        <v>732</v>
      </c>
    </row>
    <row r="1233" spans="3:4" hidden="1" x14ac:dyDescent="0.25">
      <c r="C1233" s="186" t="s">
        <v>733</v>
      </c>
      <c r="D1233" s="187" t="s">
        <v>732</v>
      </c>
    </row>
    <row r="1234" spans="3:4" hidden="1" x14ac:dyDescent="0.25">
      <c r="C1234" s="186" t="s">
        <v>733</v>
      </c>
      <c r="D1234" s="187" t="s">
        <v>732</v>
      </c>
    </row>
    <row r="1235" spans="3:4" hidden="1" x14ac:dyDescent="0.25">
      <c r="C1235" s="186" t="s">
        <v>733</v>
      </c>
      <c r="D1235" s="187" t="s">
        <v>732</v>
      </c>
    </row>
    <row r="1236" spans="3:4" hidden="1" x14ac:dyDescent="0.25">
      <c r="C1236" s="186" t="s">
        <v>733</v>
      </c>
      <c r="D1236" s="187" t="s">
        <v>732</v>
      </c>
    </row>
    <row r="1237" spans="3:4" hidden="1" x14ac:dyDescent="0.25">
      <c r="C1237" s="186" t="s">
        <v>733</v>
      </c>
      <c r="D1237" s="187" t="s">
        <v>732</v>
      </c>
    </row>
    <row r="1238" spans="3:4" hidden="1" x14ac:dyDescent="0.25">
      <c r="C1238" s="186" t="s">
        <v>733</v>
      </c>
      <c r="D1238" s="187" t="s">
        <v>732</v>
      </c>
    </row>
    <row r="1239" spans="3:4" hidden="1" x14ac:dyDescent="0.25">
      <c r="C1239" s="186" t="s">
        <v>733</v>
      </c>
      <c r="D1239" s="187" t="s">
        <v>732</v>
      </c>
    </row>
    <row r="1240" spans="3:4" hidden="1" x14ac:dyDescent="0.25">
      <c r="C1240" s="186" t="s">
        <v>733</v>
      </c>
      <c r="D1240" s="187" t="s">
        <v>732</v>
      </c>
    </row>
    <row r="1241" spans="3:4" hidden="1" x14ac:dyDescent="0.25">
      <c r="C1241" s="186" t="s">
        <v>733</v>
      </c>
      <c r="D1241" s="187" t="s">
        <v>732</v>
      </c>
    </row>
    <row r="1242" spans="3:4" hidden="1" x14ac:dyDescent="0.25">
      <c r="C1242" s="186" t="s">
        <v>733</v>
      </c>
      <c r="D1242" s="187" t="s">
        <v>732</v>
      </c>
    </row>
    <row r="1243" spans="3:4" hidden="1" x14ac:dyDescent="0.25">
      <c r="C1243" s="186" t="s">
        <v>733</v>
      </c>
      <c r="D1243" s="187" t="s">
        <v>732</v>
      </c>
    </row>
    <row r="1244" spans="3:4" hidden="1" x14ac:dyDescent="0.25">
      <c r="C1244" s="186" t="s">
        <v>733</v>
      </c>
      <c r="D1244" s="187" t="s">
        <v>732</v>
      </c>
    </row>
    <row r="1245" spans="3:4" hidden="1" x14ac:dyDescent="0.25">
      <c r="C1245" s="186" t="s">
        <v>733</v>
      </c>
      <c r="D1245" s="187" t="s">
        <v>732</v>
      </c>
    </row>
    <row r="1246" spans="3:4" hidden="1" x14ac:dyDescent="0.25">
      <c r="C1246" s="186" t="s">
        <v>733</v>
      </c>
      <c r="D1246" s="187" t="s">
        <v>732</v>
      </c>
    </row>
    <row r="1247" spans="3:4" hidden="1" x14ac:dyDescent="0.25">
      <c r="C1247" s="186" t="s">
        <v>733</v>
      </c>
      <c r="D1247" s="187" t="s">
        <v>732</v>
      </c>
    </row>
    <row r="1248" spans="3:4" hidden="1" x14ac:dyDescent="0.25">
      <c r="C1248" s="186" t="s">
        <v>733</v>
      </c>
      <c r="D1248" s="187" t="s">
        <v>732</v>
      </c>
    </row>
    <row r="1249" spans="3:4" hidden="1" x14ac:dyDescent="0.25">
      <c r="C1249" s="186" t="s">
        <v>733</v>
      </c>
      <c r="D1249" s="187" t="s">
        <v>732</v>
      </c>
    </row>
    <row r="1250" spans="3:4" hidden="1" x14ac:dyDescent="0.25">
      <c r="C1250" s="186" t="s">
        <v>733</v>
      </c>
      <c r="D1250" s="187" t="s">
        <v>732</v>
      </c>
    </row>
    <row r="1251" spans="3:4" hidden="1" x14ac:dyDescent="0.25">
      <c r="C1251" s="186" t="s">
        <v>733</v>
      </c>
      <c r="D1251" s="187" t="s">
        <v>732</v>
      </c>
    </row>
    <row r="1252" spans="3:4" hidden="1" x14ac:dyDescent="0.25">
      <c r="C1252" s="186" t="s">
        <v>733</v>
      </c>
      <c r="D1252" s="187" t="s">
        <v>732</v>
      </c>
    </row>
    <row r="1253" spans="3:4" hidden="1" x14ac:dyDescent="0.25">
      <c r="C1253" s="186" t="s">
        <v>733</v>
      </c>
      <c r="D1253" s="187" t="s">
        <v>732</v>
      </c>
    </row>
    <row r="1254" spans="3:4" hidden="1" x14ac:dyDescent="0.25">
      <c r="C1254" s="186" t="s">
        <v>733</v>
      </c>
      <c r="D1254" s="187" t="s">
        <v>732</v>
      </c>
    </row>
    <row r="1255" spans="3:4" hidden="1" x14ac:dyDescent="0.25">
      <c r="C1255" s="186" t="s">
        <v>733</v>
      </c>
      <c r="D1255" s="187" t="s">
        <v>732</v>
      </c>
    </row>
    <row r="1256" spans="3:4" hidden="1" x14ac:dyDescent="0.25">
      <c r="C1256" s="186" t="s">
        <v>733</v>
      </c>
      <c r="D1256" s="187" t="s">
        <v>732</v>
      </c>
    </row>
    <row r="1257" spans="3:4" hidden="1" x14ac:dyDescent="0.25">
      <c r="C1257" s="186" t="s">
        <v>733</v>
      </c>
      <c r="D1257" s="187" t="s">
        <v>732</v>
      </c>
    </row>
    <row r="1258" spans="3:4" hidden="1" x14ac:dyDescent="0.25">
      <c r="C1258" s="186" t="s">
        <v>733</v>
      </c>
      <c r="D1258" s="187" t="s">
        <v>732</v>
      </c>
    </row>
    <row r="1259" spans="3:4" hidden="1" x14ac:dyDescent="0.25">
      <c r="C1259" s="186" t="s">
        <v>733</v>
      </c>
      <c r="D1259" s="187" t="s">
        <v>732</v>
      </c>
    </row>
    <row r="1260" spans="3:4" hidden="1" x14ac:dyDescent="0.25">
      <c r="C1260" s="186" t="s">
        <v>733</v>
      </c>
      <c r="D1260" s="187" t="s">
        <v>732</v>
      </c>
    </row>
    <row r="1261" spans="3:4" hidden="1" x14ac:dyDescent="0.25">
      <c r="C1261" s="186" t="s">
        <v>733</v>
      </c>
      <c r="D1261" s="187" t="s">
        <v>732</v>
      </c>
    </row>
    <row r="1262" spans="3:4" hidden="1" x14ac:dyDescent="0.25">
      <c r="C1262" s="186" t="s">
        <v>733</v>
      </c>
      <c r="D1262" s="187" t="s">
        <v>732</v>
      </c>
    </row>
    <row r="1263" spans="3:4" hidden="1" x14ac:dyDescent="0.25">
      <c r="C1263" s="186" t="s">
        <v>733</v>
      </c>
      <c r="D1263" s="187" t="s">
        <v>732</v>
      </c>
    </row>
    <row r="1264" spans="3:4" hidden="1" x14ac:dyDescent="0.25">
      <c r="C1264" s="186" t="s">
        <v>733</v>
      </c>
      <c r="D1264" s="187" t="s">
        <v>732</v>
      </c>
    </row>
    <row r="1265" spans="3:4" hidden="1" x14ac:dyDescent="0.25">
      <c r="C1265" s="186" t="s">
        <v>733</v>
      </c>
      <c r="D1265" s="187" t="s">
        <v>732</v>
      </c>
    </row>
    <row r="1266" spans="3:4" hidden="1" x14ac:dyDescent="0.25">
      <c r="C1266" s="186" t="s">
        <v>733</v>
      </c>
      <c r="D1266" s="187" t="s">
        <v>732</v>
      </c>
    </row>
    <row r="1267" spans="3:4" hidden="1" x14ac:dyDescent="0.25">
      <c r="C1267" s="186" t="s">
        <v>733</v>
      </c>
      <c r="D1267" s="187" t="s">
        <v>732</v>
      </c>
    </row>
    <row r="1268" spans="3:4" hidden="1" x14ac:dyDescent="0.25">
      <c r="C1268" s="186" t="s">
        <v>733</v>
      </c>
      <c r="D1268" s="187" t="s">
        <v>732</v>
      </c>
    </row>
    <row r="1269" spans="3:4" hidden="1" x14ac:dyDescent="0.25">
      <c r="C1269" s="186" t="s">
        <v>733</v>
      </c>
      <c r="D1269" s="187" t="s">
        <v>732</v>
      </c>
    </row>
    <row r="1270" spans="3:4" hidden="1" x14ac:dyDescent="0.25">
      <c r="C1270" s="186" t="s">
        <v>733</v>
      </c>
      <c r="D1270" s="187" t="s">
        <v>732</v>
      </c>
    </row>
    <row r="1271" spans="3:4" hidden="1" x14ac:dyDescent="0.25">
      <c r="C1271" s="186" t="s">
        <v>733</v>
      </c>
      <c r="D1271" s="187" t="s">
        <v>732</v>
      </c>
    </row>
    <row r="1272" spans="3:4" hidden="1" x14ac:dyDescent="0.25">
      <c r="C1272" s="186" t="s">
        <v>733</v>
      </c>
      <c r="D1272" s="187" t="s">
        <v>732</v>
      </c>
    </row>
    <row r="1273" spans="3:4" hidden="1" x14ac:dyDescent="0.25">
      <c r="C1273" s="186" t="s">
        <v>733</v>
      </c>
      <c r="D1273" s="187" t="s">
        <v>732</v>
      </c>
    </row>
    <row r="1274" spans="3:4" hidden="1" x14ac:dyDescent="0.25">
      <c r="C1274" s="186" t="s">
        <v>733</v>
      </c>
      <c r="D1274" s="187" t="s">
        <v>732</v>
      </c>
    </row>
    <row r="1275" spans="3:4" hidden="1" x14ac:dyDescent="0.25">
      <c r="C1275" s="186" t="s">
        <v>733</v>
      </c>
      <c r="D1275" s="187" t="s">
        <v>732</v>
      </c>
    </row>
    <row r="1276" spans="3:4" hidden="1" x14ac:dyDescent="0.25">
      <c r="C1276" s="186" t="s">
        <v>733</v>
      </c>
      <c r="D1276" s="187" t="s">
        <v>732</v>
      </c>
    </row>
    <row r="1277" spans="3:4" hidden="1" x14ac:dyDescent="0.25">
      <c r="C1277" s="186" t="s">
        <v>733</v>
      </c>
      <c r="D1277" s="187" t="s">
        <v>732</v>
      </c>
    </row>
    <row r="1278" spans="3:4" hidden="1" x14ac:dyDescent="0.25">
      <c r="C1278" s="186" t="s">
        <v>733</v>
      </c>
      <c r="D1278" s="187" t="s">
        <v>732</v>
      </c>
    </row>
    <row r="1279" spans="3:4" hidden="1" x14ac:dyDescent="0.25">
      <c r="C1279" s="186" t="s">
        <v>733</v>
      </c>
      <c r="D1279" s="187" t="s">
        <v>732</v>
      </c>
    </row>
    <row r="1280" spans="3:4" hidden="1" x14ac:dyDescent="0.25">
      <c r="C1280" s="186" t="s">
        <v>733</v>
      </c>
      <c r="D1280" s="187" t="s">
        <v>732</v>
      </c>
    </row>
    <row r="1281" spans="3:4" hidden="1" x14ac:dyDescent="0.25">
      <c r="C1281" s="186" t="s">
        <v>733</v>
      </c>
      <c r="D1281" s="187" t="s">
        <v>732</v>
      </c>
    </row>
    <row r="1282" spans="3:4" hidden="1" x14ac:dyDescent="0.25">
      <c r="C1282" s="186" t="s">
        <v>733</v>
      </c>
      <c r="D1282" s="187" t="s">
        <v>732</v>
      </c>
    </row>
    <row r="1283" spans="3:4" hidden="1" x14ac:dyDescent="0.25">
      <c r="C1283" s="186" t="s">
        <v>733</v>
      </c>
      <c r="D1283" s="187" t="s">
        <v>732</v>
      </c>
    </row>
    <row r="1284" spans="3:4" hidden="1" x14ac:dyDescent="0.25">
      <c r="C1284" s="186" t="s">
        <v>733</v>
      </c>
      <c r="D1284" s="187" t="s">
        <v>732</v>
      </c>
    </row>
    <row r="1285" spans="3:4" hidden="1" x14ac:dyDescent="0.25">
      <c r="C1285" s="186" t="s">
        <v>733</v>
      </c>
      <c r="D1285" s="187" t="s">
        <v>732</v>
      </c>
    </row>
    <row r="1286" spans="3:4" hidden="1" x14ac:dyDescent="0.25">
      <c r="C1286" s="186" t="s">
        <v>733</v>
      </c>
      <c r="D1286" s="187" t="s">
        <v>732</v>
      </c>
    </row>
    <row r="1287" spans="3:4" hidden="1" x14ac:dyDescent="0.25">
      <c r="C1287" s="186" t="s">
        <v>733</v>
      </c>
      <c r="D1287" s="187" t="s">
        <v>732</v>
      </c>
    </row>
    <row r="1288" spans="3:4" hidden="1" x14ac:dyDescent="0.25">
      <c r="C1288" s="186" t="s">
        <v>733</v>
      </c>
      <c r="D1288" s="187" t="s">
        <v>732</v>
      </c>
    </row>
    <row r="1289" spans="3:4" hidden="1" x14ac:dyDescent="0.25">
      <c r="C1289" s="186" t="s">
        <v>733</v>
      </c>
      <c r="D1289" s="187" t="s">
        <v>732</v>
      </c>
    </row>
    <row r="1290" spans="3:4" hidden="1" x14ac:dyDescent="0.25">
      <c r="C1290" s="186" t="s">
        <v>733</v>
      </c>
      <c r="D1290" s="187" t="s">
        <v>732</v>
      </c>
    </row>
    <row r="1291" spans="3:4" hidden="1" x14ac:dyDescent="0.25">
      <c r="C1291" s="186" t="s">
        <v>733</v>
      </c>
      <c r="D1291" s="187" t="s">
        <v>732</v>
      </c>
    </row>
    <row r="1292" spans="3:4" hidden="1" x14ac:dyDescent="0.25">
      <c r="C1292" s="186" t="s">
        <v>733</v>
      </c>
      <c r="D1292" s="187" t="s">
        <v>732</v>
      </c>
    </row>
    <row r="1293" spans="3:4" hidden="1" x14ac:dyDescent="0.25">
      <c r="C1293" s="186" t="s">
        <v>733</v>
      </c>
      <c r="D1293" s="187" t="s">
        <v>732</v>
      </c>
    </row>
    <row r="1294" spans="3:4" hidden="1" x14ac:dyDescent="0.25">
      <c r="C1294" s="186" t="s">
        <v>733</v>
      </c>
      <c r="D1294" s="187" t="s">
        <v>732</v>
      </c>
    </row>
    <row r="1295" spans="3:4" hidden="1" x14ac:dyDescent="0.25">
      <c r="C1295" s="186" t="s">
        <v>733</v>
      </c>
      <c r="D1295" s="187" t="s">
        <v>732</v>
      </c>
    </row>
    <row r="1296" spans="3:4" hidden="1" x14ac:dyDescent="0.25">
      <c r="C1296" s="186" t="s">
        <v>733</v>
      </c>
      <c r="D1296" s="187" t="s">
        <v>732</v>
      </c>
    </row>
    <row r="1297" spans="3:4" hidden="1" x14ac:dyDescent="0.25">
      <c r="C1297" s="186" t="s">
        <v>733</v>
      </c>
      <c r="D1297" s="187" t="s">
        <v>732</v>
      </c>
    </row>
    <row r="1298" spans="3:4" hidden="1" x14ac:dyDescent="0.25">
      <c r="C1298" s="186" t="s">
        <v>733</v>
      </c>
      <c r="D1298" s="187" t="s">
        <v>732</v>
      </c>
    </row>
    <row r="1299" spans="3:4" hidden="1" x14ac:dyDescent="0.25">
      <c r="C1299" s="186" t="s">
        <v>733</v>
      </c>
      <c r="D1299" s="187" t="s">
        <v>732</v>
      </c>
    </row>
    <row r="1300" spans="3:4" hidden="1" x14ac:dyDescent="0.25">
      <c r="C1300" s="186" t="s">
        <v>733</v>
      </c>
      <c r="D1300" s="187" t="s">
        <v>732</v>
      </c>
    </row>
    <row r="1301" spans="3:4" hidden="1" x14ac:dyDescent="0.25">
      <c r="C1301" s="186" t="s">
        <v>733</v>
      </c>
      <c r="D1301" s="187" t="s">
        <v>732</v>
      </c>
    </row>
    <row r="1302" spans="3:4" hidden="1" x14ac:dyDescent="0.25">
      <c r="C1302" s="186" t="s">
        <v>733</v>
      </c>
      <c r="D1302" s="187" t="s">
        <v>732</v>
      </c>
    </row>
    <row r="1303" spans="3:4" hidden="1" x14ac:dyDescent="0.25">
      <c r="C1303" s="186" t="s">
        <v>733</v>
      </c>
      <c r="D1303" s="187" t="s">
        <v>732</v>
      </c>
    </row>
    <row r="1304" spans="3:4" hidden="1" x14ac:dyDescent="0.25">
      <c r="C1304" s="186" t="s">
        <v>733</v>
      </c>
      <c r="D1304" s="187" t="s">
        <v>732</v>
      </c>
    </row>
    <row r="1305" spans="3:4" hidden="1" x14ac:dyDescent="0.25">
      <c r="C1305" s="186" t="s">
        <v>733</v>
      </c>
      <c r="D1305" s="187" t="s">
        <v>732</v>
      </c>
    </row>
    <row r="1306" spans="3:4" hidden="1" x14ac:dyDescent="0.25">
      <c r="C1306" s="186" t="s">
        <v>733</v>
      </c>
      <c r="D1306" s="187" t="s">
        <v>732</v>
      </c>
    </row>
    <row r="1307" spans="3:4" hidden="1" x14ac:dyDescent="0.25">
      <c r="C1307" s="186" t="s">
        <v>733</v>
      </c>
      <c r="D1307" s="187" t="s">
        <v>732</v>
      </c>
    </row>
    <row r="1308" spans="3:4" hidden="1" x14ac:dyDescent="0.25">
      <c r="C1308" s="186" t="s">
        <v>733</v>
      </c>
      <c r="D1308" s="187" t="s">
        <v>732</v>
      </c>
    </row>
    <row r="1309" spans="3:4" hidden="1" x14ac:dyDescent="0.25">
      <c r="C1309" s="186" t="s">
        <v>733</v>
      </c>
      <c r="D1309" s="187" t="s">
        <v>732</v>
      </c>
    </row>
    <row r="1310" spans="3:4" hidden="1" x14ac:dyDescent="0.25">
      <c r="C1310" s="186" t="s">
        <v>733</v>
      </c>
      <c r="D1310" s="187" t="s">
        <v>732</v>
      </c>
    </row>
    <row r="1311" spans="3:4" hidden="1" x14ac:dyDescent="0.25">
      <c r="C1311" s="186" t="s">
        <v>733</v>
      </c>
      <c r="D1311" s="187" t="s">
        <v>732</v>
      </c>
    </row>
    <row r="1312" spans="3:4" hidden="1" x14ac:dyDescent="0.25">
      <c r="C1312" s="186" t="s">
        <v>733</v>
      </c>
      <c r="D1312" s="187" t="s">
        <v>732</v>
      </c>
    </row>
    <row r="1313" spans="3:4" hidden="1" x14ac:dyDescent="0.25">
      <c r="C1313" s="186" t="s">
        <v>733</v>
      </c>
      <c r="D1313" s="187" t="s">
        <v>732</v>
      </c>
    </row>
    <row r="1314" spans="3:4" hidden="1" x14ac:dyDescent="0.25">
      <c r="C1314" s="186" t="s">
        <v>733</v>
      </c>
      <c r="D1314" s="187" t="s">
        <v>732</v>
      </c>
    </row>
    <row r="1315" spans="3:4" hidden="1" x14ac:dyDescent="0.25">
      <c r="C1315" s="186" t="s">
        <v>733</v>
      </c>
      <c r="D1315" s="187" t="s">
        <v>732</v>
      </c>
    </row>
    <row r="1316" spans="3:4" hidden="1" x14ac:dyDescent="0.25">
      <c r="C1316" s="186" t="s">
        <v>733</v>
      </c>
      <c r="D1316" s="187" t="s">
        <v>732</v>
      </c>
    </row>
    <row r="1317" spans="3:4" hidden="1" x14ac:dyDescent="0.25">
      <c r="C1317" s="186" t="s">
        <v>733</v>
      </c>
      <c r="D1317" s="187" t="s">
        <v>732</v>
      </c>
    </row>
    <row r="1318" spans="3:4" hidden="1" x14ac:dyDescent="0.25">
      <c r="C1318" s="186" t="s">
        <v>733</v>
      </c>
      <c r="D1318" s="187" t="s">
        <v>732</v>
      </c>
    </row>
    <row r="1319" spans="3:4" hidden="1" x14ac:dyDescent="0.25">
      <c r="C1319" s="186" t="s">
        <v>733</v>
      </c>
      <c r="D1319" s="187" t="s">
        <v>732</v>
      </c>
    </row>
    <row r="1320" spans="3:4" hidden="1" x14ac:dyDescent="0.25">
      <c r="C1320" s="186" t="s">
        <v>733</v>
      </c>
      <c r="D1320" s="187" t="s">
        <v>732</v>
      </c>
    </row>
    <row r="1321" spans="3:4" hidden="1" x14ac:dyDescent="0.25">
      <c r="C1321" s="186" t="s">
        <v>733</v>
      </c>
      <c r="D1321" s="187" t="s">
        <v>732</v>
      </c>
    </row>
    <row r="1322" spans="3:4" hidden="1" x14ac:dyDescent="0.25">
      <c r="C1322" s="186" t="s">
        <v>733</v>
      </c>
      <c r="D1322" s="187" t="s">
        <v>732</v>
      </c>
    </row>
    <row r="1323" spans="3:4" hidden="1" x14ac:dyDescent="0.25">
      <c r="C1323" s="186" t="s">
        <v>733</v>
      </c>
      <c r="D1323" s="187" t="s">
        <v>732</v>
      </c>
    </row>
    <row r="1324" spans="3:4" hidden="1" x14ac:dyDescent="0.25">
      <c r="C1324" s="186" t="s">
        <v>733</v>
      </c>
      <c r="D1324" s="187" t="s">
        <v>732</v>
      </c>
    </row>
    <row r="1325" spans="3:4" hidden="1" x14ac:dyDescent="0.25">
      <c r="C1325" s="186" t="s">
        <v>733</v>
      </c>
      <c r="D1325" s="187" t="s">
        <v>732</v>
      </c>
    </row>
    <row r="1326" spans="3:4" hidden="1" x14ac:dyDescent="0.25">
      <c r="C1326" s="186" t="s">
        <v>733</v>
      </c>
      <c r="D1326" s="187" t="s">
        <v>732</v>
      </c>
    </row>
    <row r="1327" spans="3:4" hidden="1" x14ac:dyDescent="0.25">
      <c r="C1327" s="186" t="s">
        <v>733</v>
      </c>
      <c r="D1327" s="187" t="s">
        <v>732</v>
      </c>
    </row>
    <row r="1328" spans="3:4" hidden="1" x14ac:dyDescent="0.25">
      <c r="C1328" s="186" t="s">
        <v>733</v>
      </c>
      <c r="D1328" s="187" t="s">
        <v>732</v>
      </c>
    </row>
    <row r="1329" spans="3:4" hidden="1" x14ac:dyDescent="0.25">
      <c r="C1329" s="186" t="s">
        <v>733</v>
      </c>
      <c r="D1329" s="187" t="s">
        <v>732</v>
      </c>
    </row>
    <row r="1330" spans="3:4" hidden="1" x14ac:dyDescent="0.25">
      <c r="C1330" s="186" t="s">
        <v>733</v>
      </c>
      <c r="D1330" s="187" t="s">
        <v>732</v>
      </c>
    </row>
    <row r="1331" spans="3:4" hidden="1" x14ac:dyDescent="0.25">
      <c r="C1331" s="186" t="s">
        <v>733</v>
      </c>
      <c r="D1331" s="187" t="s">
        <v>732</v>
      </c>
    </row>
    <row r="1332" spans="3:4" hidden="1" x14ac:dyDescent="0.25">
      <c r="C1332" s="186" t="s">
        <v>733</v>
      </c>
      <c r="D1332" s="187" t="s">
        <v>732</v>
      </c>
    </row>
    <row r="1333" spans="3:4" hidden="1" x14ac:dyDescent="0.25">
      <c r="C1333" s="186" t="s">
        <v>733</v>
      </c>
      <c r="D1333" s="187" t="s">
        <v>732</v>
      </c>
    </row>
    <row r="1334" spans="3:4" hidden="1" x14ac:dyDescent="0.25">
      <c r="C1334" s="186" t="s">
        <v>733</v>
      </c>
      <c r="D1334" s="187" t="s">
        <v>732</v>
      </c>
    </row>
    <row r="1335" spans="3:4" hidden="1" x14ac:dyDescent="0.25">
      <c r="C1335" s="186" t="s">
        <v>733</v>
      </c>
      <c r="D1335" s="187" t="s">
        <v>732</v>
      </c>
    </row>
    <row r="1336" spans="3:4" hidden="1" x14ac:dyDescent="0.25">
      <c r="C1336" s="186" t="s">
        <v>733</v>
      </c>
      <c r="D1336" s="187" t="s">
        <v>732</v>
      </c>
    </row>
    <row r="1337" spans="3:4" hidden="1" x14ac:dyDescent="0.25">
      <c r="C1337" s="186" t="s">
        <v>733</v>
      </c>
      <c r="D1337" s="187" t="s">
        <v>732</v>
      </c>
    </row>
    <row r="1338" spans="3:4" hidden="1" x14ac:dyDescent="0.25">
      <c r="C1338" s="186" t="s">
        <v>733</v>
      </c>
      <c r="D1338" s="187" t="s">
        <v>732</v>
      </c>
    </row>
    <row r="1339" spans="3:4" hidden="1" x14ac:dyDescent="0.25">
      <c r="C1339" s="186" t="s">
        <v>733</v>
      </c>
      <c r="D1339" s="187" t="s">
        <v>732</v>
      </c>
    </row>
    <row r="1340" spans="3:4" hidden="1" x14ac:dyDescent="0.25">
      <c r="C1340" s="186" t="s">
        <v>733</v>
      </c>
      <c r="D1340" s="187" t="s">
        <v>732</v>
      </c>
    </row>
    <row r="1341" spans="3:4" hidden="1" x14ac:dyDescent="0.25">
      <c r="C1341" s="186" t="s">
        <v>733</v>
      </c>
      <c r="D1341" s="187" t="s">
        <v>732</v>
      </c>
    </row>
    <row r="1342" spans="3:4" hidden="1" x14ac:dyDescent="0.25">
      <c r="C1342" s="186" t="s">
        <v>733</v>
      </c>
      <c r="D1342" s="187" t="s">
        <v>732</v>
      </c>
    </row>
    <row r="1343" spans="3:4" hidden="1" x14ac:dyDescent="0.25">
      <c r="C1343" s="186" t="s">
        <v>733</v>
      </c>
      <c r="D1343" s="187" t="s">
        <v>732</v>
      </c>
    </row>
    <row r="1344" spans="3:4" hidden="1" x14ac:dyDescent="0.25">
      <c r="C1344" s="186" t="s">
        <v>733</v>
      </c>
      <c r="D1344" s="187" t="s">
        <v>732</v>
      </c>
    </row>
    <row r="1345" spans="3:4" hidden="1" x14ac:dyDescent="0.25">
      <c r="C1345" s="186" t="s">
        <v>733</v>
      </c>
      <c r="D1345" s="187" t="s">
        <v>732</v>
      </c>
    </row>
    <row r="1346" spans="3:4" hidden="1" x14ac:dyDescent="0.25">
      <c r="C1346" s="186" t="s">
        <v>733</v>
      </c>
      <c r="D1346" s="187" t="s">
        <v>732</v>
      </c>
    </row>
    <row r="1347" spans="3:4" hidden="1" x14ac:dyDescent="0.25">
      <c r="C1347" s="186" t="s">
        <v>733</v>
      </c>
      <c r="D1347" s="187" t="s">
        <v>732</v>
      </c>
    </row>
    <row r="1348" spans="3:4" hidden="1" x14ac:dyDescent="0.25">
      <c r="C1348" s="186" t="s">
        <v>733</v>
      </c>
      <c r="D1348" s="187" t="s">
        <v>732</v>
      </c>
    </row>
    <row r="1349" spans="3:4" hidden="1" x14ac:dyDescent="0.25">
      <c r="C1349" s="186" t="s">
        <v>733</v>
      </c>
      <c r="D1349" s="187" t="s">
        <v>732</v>
      </c>
    </row>
    <row r="1350" spans="3:4" hidden="1" x14ac:dyDescent="0.25">
      <c r="C1350" s="186" t="s">
        <v>733</v>
      </c>
      <c r="D1350" s="187" t="s">
        <v>732</v>
      </c>
    </row>
    <row r="1351" spans="3:4" hidden="1" x14ac:dyDescent="0.25">
      <c r="C1351" s="186" t="s">
        <v>733</v>
      </c>
      <c r="D1351" s="187" t="s">
        <v>732</v>
      </c>
    </row>
    <row r="1352" spans="3:4" hidden="1" x14ac:dyDescent="0.25">
      <c r="C1352" s="186" t="s">
        <v>733</v>
      </c>
      <c r="D1352" s="187" t="s">
        <v>732</v>
      </c>
    </row>
    <row r="1353" spans="3:4" hidden="1" x14ac:dyDescent="0.25">
      <c r="C1353" s="186" t="s">
        <v>733</v>
      </c>
      <c r="D1353" s="187" t="s">
        <v>732</v>
      </c>
    </row>
    <row r="1354" spans="3:4" hidden="1" x14ac:dyDescent="0.25">
      <c r="C1354" s="186" t="s">
        <v>733</v>
      </c>
      <c r="D1354" s="187" t="s">
        <v>732</v>
      </c>
    </row>
    <row r="1355" spans="3:4" hidden="1" x14ac:dyDescent="0.25">
      <c r="C1355" s="186" t="s">
        <v>733</v>
      </c>
      <c r="D1355" s="187" t="s">
        <v>732</v>
      </c>
    </row>
    <row r="1356" spans="3:4" hidden="1" x14ac:dyDescent="0.25">
      <c r="C1356" s="186" t="s">
        <v>733</v>
      </c>
      <c r="D1356" s="187" t="s">
        <v>732</v>
      </c>
    </row>
    <row r="1357" spans="3:4" hidden="1" x14ac:dyDescent="0.25">
      <c r="C1357" s="186" t="s">
        <v>733</v>
      </c>
      <c r="D1357" s="187" t="s">
        <v>732</v>
      </c>
    </row>
    <row r="1358" spans="3:4" hidden="1" x14ac:dyDescent="0.25">
      <c r="C1358" s="186" t="s">
        <v>733</v>
      </c>
      <c r="D1358" s="187" t="s">
        <v>732</v>
      </c>
    </row>
    <row r="1359" spans="3:4" hidden="1" x14ac:dyDescent="0.25">
      <c r="C1359" s="186" t="s">
        <v>733</v>
      </c>
      <c r="D1359" s="187" t="s">
        <v>732</v>
      </c>
    </row>
    <row r="1360" spans="3:4" hidden="1" x14ac:dyDescent="0.25">
      <c r="C1360" s="186" t="s">
        <v>733</v>
      </c>
      <c r="D1360" s="187" t="s">
        <v>732</v>
      </c>
    </row>
    <row r="1361" spans="3:4" hidden="1" x14ac:dyDescent="0.25">
      <c r="C1361" s="186" t="s">
        <v>733</v>
      </c>
      <c r="D1361" s="187" t="s">
        <v>732</v>
      </c>
    </row>
    <row r="1362" spans="3:4" hidden="1" x14ac:dyDescent="0.25">
      <c r="C1362" s="186" t="s">
        <v>733</v>
      </c>
      <c r="D1362" s="187" t="s">
        <v>732</v>
      </c>
    </row>
    <row r="1363" spans="3:4" hidden="1" x14ac:dyDescent="0.25">
      <c r="C1363" s="186" t="s">
        <v>733</v>
      </c>
      <c r="D1363" s="187" t="s">
        <v>732</v>
      </c>
    </row>
    <row r="1364" spans="3:4" hidden="1" x14ac:dyDescent="0.25">
      <c r="C1364" s="186" t="s">
        <v>733</v>
      </c>
      <c r="D1364" s="187" t="s">
        <v>732</v>
      </c>
    </row>
    <row r="1365" spans="3:4" hidden="1" x14ac:dyDescent="0.25">
      <c r="C1365" s="186" t="s">
        <v>733</v>
      </c>
      <c r="D1365" s="187" t="s">
        <v>732</v>
      </c>
    </row>
    <row r="1366" spans="3:4" hidden="1" x14ac:dyDescent="0.25">
      <c r="C1366" s="186" t="s">
        <v>733</v>
      </c>
      <c r="D1366" s="187" t="s">
        <v>732</v>
      </c>
    </row>
    <row r="1367" spans="3:4" hidden="1" x14ac:dyDescent="0.25">
      <c r="C1367" s="186" t="s">
        <v>733</v>
      </c>
      <c r="D1367" s="187" t="s">
        <v>732</v>
      </c>
    </row>
    <row r="1368" spans="3:4" hidden="1" x14ac:dyDescent="0.25">
      <c r="C1368" s="186" t="s">
        <v>733</v>
      </c>
      <c r="D1368" s="187" t="s">
        <v>732</v>
      </c>
    </row>
    <row r="1369" spans="3:4" hidden="1" x14ac:dyDescent="0.25">
      <c r="C1369" s="186" t="s">
        <v>733</v>
      </c>
      <c r="D1369" s="187" t="s">
        <v>732</v>
      </c>
    </row>
    <row r="1370" spans="3:4" hidden="1" x14ac:dyDescent="0.25">
      <c r="C1370" s="186" t="s">
        <v>733</v>
      </c>
      <c r="D1370" s="187" t="s">
        <v>732</v>
      </c>
    </row>
    <row r="1371" spans="3:4" hidden="1" x14ac:dyDescent="0.25">
      <c r="C1371" s="186" t="s">
        <v>733</v>
      </c>
      <c r="D1371" s="187" t="s">
        <v>732</v>
      </c>
    </row>
    <row r="1372" spans="3:4" hidden="1" x14ac:dyDescent="0.25">
      <c r="C1372" s="186" t="s">
        <v>733</v>
      </c>
      <c r="D1372" s="187" t="s">
        <v>732</v>
      </c>
    </row>
    <row r="1373" spans="3:4" hidden="1" x14ac:dyDescent="0.25">
      <c r="C1373" s="186" t="s">
        <v>733</v>
      </c>
      <c r="D1373" s="187" t="s">
        <v>732</v>
      </c>
    </row>
    <row r="1374" spans="3:4" hidden="1" x14ac:dyDescent="0.25">
      <c r="C1374" s="186" t="s">
        <v>733</v>
      </c>
      <c r="D1374" s="187" t="s">
        <v>732</v>
      </c>
    </row>
    <row r="1375" spans="3:4" hidden="1" x14ac:dyDescent="0.25">
      <c r="C1375" s="186" t="s">
        <v>733</v>
      </c>
      <c r="D1375" s="187" t="s">
        <v>732</v>
      </c>
    </row>
    <row r="1376" spans="3:4" hidden="1" x14ac:dyDescent="0.25">
      <c r="C1376" s="186" t="s">
        <v>733</v>
      </c>
      <c r="D1376" s="187" t="s">
        <v>732</v>
      </c>
    </row>
    <row r="1377" spans="3:4" hidden="1" x14ac:dyDescent="0.25">
      <c r="C1377" s="186" t="s">
        <v>733</v>
      </c>
      <c r="D1377" s="187" t="s">
        <v>732</v>
      </c>
    </row>
    <row r="1378" spans="3:4" hidden="1" x14ac:dyDescent="0.25">
      <c r="C1378" s="186" t="s">
        <v>733</v>
      </c>
      <c r="D1378" s="187" t="s">
        <v>732</v>
      </c>
    </row>
    <row r="1379" spans="3:4" hidden="1" x14ac:dyDescent="0.25">
      <c r="C1379" s="186" t="s">
        <v>733</v>
      </c>
      <c r="D1379" s="187" t="s">
        <v>732</v>
      </c>
    </row>
    <row r="1380" spans="3:4" hidden="1" x14ac:dyDescent="0.25">
      <c r="C1380" s="186" t="s">
        <v>733</v>
      </c>
      <c r="D1380" s="187" t="s">
        <v>732</v>
      </c>
    </row>
    <row r="1381" spans="3:4" hidden="1" x14ac:dyDescent="0.25">
      <c r="C1381" s="186" t="s">
        <v>733</v>
      </c>
      <c r="D1381" s="187" t="s">
        <v>732</v>
      </c>
    </row>
    <row r="1382" spans="3:4" hidden="1" x14ac:dyDescent="0.25">
      <c r="C1382" s="186" t="s">
        <v>733</v>
      </c>
      <c r="D1382" s="187" t="s">
        <v>732</v>
      </c>
    </row>
    <row r="1383" spans="3:4" hidden="1" x14ac:dyDescent="0.25">
      <c r="C1383" s="186" t="s">
        <v>733</v>
      </c>
      <c r="D1383" s="187" t="s">
        <v>732</v>
      </c>
    </row>
    <row r="1384" spans="3:4" hidden="1" x14ac:dyDescent="0.25">
      <c r="C1384" s="186" t="s">
        <v>733</v>
      </c>
      <c r="D1384" s="187" t="s">
        <v>732</v>
      </c>
    </row>
    <row r="1385" spans="3:4" hidden="1" x14ac:dyDescent="0.25">
      <c r="C1385" s="186" t="s">
        <v>733</v>
      </c>
      <c r="D1385" s="187" t="s">
        <v>732</v>
      </c>
    </row>
    <row r="1386" spans="3:4" hidden="1" x14ac:dyDescent="0.25">
      <c r="C1386" s="186" t="s">
        <v>733</v>
      </c>
      <c r="D1386" s="187" t="s">
        <v>732</v>
      </c>
    </row>
    <row r="1387" spans="3:4" hidden="1" x14ac:dyDescent="0.25">
      <c r="C1387" s="186" t="s">
        <v>733</v>
      </c>
      <c r="D1387" s="187" t="s">
        <v>732</v>
      </c>
    </row>
    <row r="1388" spans="3:4" hidden="1" x14ac:dyDescent="0.25">
      <c r="C1388" s="186" t="s">
        <v>733</v>
      </c>
      <c r="D1388" s="187" t="s">
        <v>732</v>
      </c>
    </row>
    <row r="1389" spans="3:4" hidden="1" x14ac:dyDescent="0.25">
      <c r="C1389" s="186" t="s">
        <v>733</v>
      </c>
      <c r="D1389" s="187" t="s">
        <v>732</v>
      </c>
    </row>
    <row r="1390" spans="3:4" hidden="1" x14ac:dyDescent="0.25">
      <c r="C1390" s="186" t="s">
        <v>733</v>
      </c>
      <c r="D1390" s="187" t="s">
        <v>732</v>
      </c>
    </row>
    <row r="1391" spans="3:4" hidden="1" x14ac:dyDescent="0.25">
      <c r="C1391" s="186" t="s">
        <v>733</v>
      </c>
      <c r="D1391" s="187" t="s">
        <v>732</v>
      </c>
    </row>
    <row r="1392" spans="3:4" hidden="1" x14ac:dyDescent="0.25">
      <c r="C1392" s="186" t="s">
        <v>733</v>
      </c>
      <c r="D1392" s="187" t="s">
        <v>732</v>
      </c>
    </row>
    <row r="1393" spans="3:4" hidden="1" x14ac:dyDescent="0.25">
      <c r="C1393" s="186" t="s">
        <v>733</v>
      </c>
      <c r="D1393" s="187" t="s">
        <v>732</v>
      </c>
    </row>
    <row r="1394" spans="3:4" hidden="1" x14ac:dyDescent="0.25">
      <c r="C1394" s="186" t="s">
        <v>733</v>
      </c>
      <c r="D1394" s="187" t="s">
        <v>732</v>
      </c>
    </row>
    <row r="1395" spans="3:4" hidden="1" x14ac:dyDescent="0.25">
      <c r="C1395" s="186" t="s">
        <v>733</v>
      </c>
      <c r="D1395" s="187" t="s">
        <v>732</v>
      </c>
    </row>
    <row r="1396" spans="3:4" hidden="1" x14ac:dyDescent="0.25">
      <c r="C1396" s="186" t="s">
        <v>733</v>
      </c>
      <c r="D1396" s="187" t="s">
        <v>732</v>
      </c>
    </row>
    <row r="1397" spans="3:4" hidden="1" x14ac:dyDescent="0.25">
      <c r="C1397" s="186" t="s">
        <v>733</v>
      </c>
      <c r="D1397" s="187" t="s">
        <v>732</v>
      </c>
    </row>
    <row r="1398" spans="3:4" hidden="1" x14ac:dyDescent="0.25">
      <c r="C1398" s="186" t="s">
        <v>733</v>
      </c>
      <c r="D1398" s="187" t="s">
        <v>732</v>
      </c>
    </row>
    <row r="1399" spans="3:4" hidden="1" x14ac:dyDescent="0.25">
      <c r="C1399" s="186" t="s">
        <v>733</v>
      </c>
      <c r="D1399" s="187" t="s">
        <v>732</v>
      </c>
    </row>
    <row r="1400" spans="3:4" hidden="1" x14ac:dyDescent="0.25">
      <c r="C1400" s="186" t="s">
        <v>733</v>
      </c>
      <c r="D1400" s="187" t="s">
        <v>732</v>
      </c>
    </row>
    <row r="1401" spans="3:4" hidden="1" x14ac:dyDescent="0.25">
      <c r="C1401" s="186" t="s">
        <v>733</v>
      </c>
      <c r="D1401" s="187" t="s">
        <v>732</v>
      </c>
    </row>
    <row r="1402" spans="3:4" hidden="1" x14ac:dyDescent="0.25">
      <c r="C1402" s="186" t="s">
        <v>733</v>
      </c>
      <c r="D1402" s="187" t="s">
        <v>732</v>
      </c>
    </row>
    <row r="1403" spans="3:4" hidden="1" x14ac:dyDescent="0.25">
      <c r="C1403" s="186" t="s">
        <v>733</v>
      </c>
      <c r="D1403" s="187" t="s">
        <v>732</v>
      </c>
    </row>
    <row r="1404" spans="3:4" hidden="1" x14ac:dyDescent="0.25">
      <c r="C1404" s="186" t="s">
        <v>733</v>
      </c>
      <c r="D1404" s="187" t="s">
        <v>732</v>
      </c>
    </row>
    <row r="1405" spans="3:4" hidden="1" x14ac:dyDescent="0.25">
      <c r="C1405" s="186" t="s">
        <v>733</v>
      </c>
      <c r="D1405" s="187" t="s">
        <v>732</v>
      </c>
    </row>
    <row r="1406" spans="3:4" hidden="1" x14ac:dyDescent="0.25">
      <c r="C1406" s="186" t="s">
        <v>733</v>
      </c>
      <c r="D1406" s="187" t="s">
        <v>732</v>
      </c>
    </row>
    <row r="1407" spans="3:4" hidden="1" x14ac:dyDescent="0.25">
      <c r="C1407" s="186" t="s">
        <v>733</v>
      </c>
      <c r="D1407" s="187" t="s">
        <v>732</v>
      </c>
    </row>
    <row r="1408" spans="3:4" hidden="1" x14ac:dyDescent="0.25">
      <c r="C1408" s="186" t="s">
        <v>733</v>
      </c>
      <c r="D1408" s="187" t="s">
        <v>732</v>
      </c>
    </row>
    <row r="1409" spans="3:4" hidden="1" x14ac:dyDescent="0.25">
      <c r="C1409" s="186" t="s">
        <v>733</v>
      </c>
      <c r="D1409" s="187" t="s">
        <v>732</v>
      </c>
    </row>
    <row r="1410" spans="3:4" hidden="1" x14ac:dyDescent="0.25">
      <c r="C1410" s="186" t="s">
        <v>733</v>
      </c>
      <c r="D1410" s="187" t="s">
        <v>732</v>
      </c>
    </row>
    <row r="1411" spans="3:4" hidden="1" x14ac:dyDescent="0.25">
      <c r="C1411" s="186" t="s">
        <v>733</v>
      </c>
      <c r="D1411" s="187" t="s">
        <v>732</v>
      </c>
    </row>
    <row r="1412" spans="3:4" hidden="1" x14ac:dyDescent="0.25">
      <c r="C1412" s="186" t="s">
        <v>733</v>
      </c>
      <c r="D1412" s="187" t="s">
        <v>732</v>
      </c>
    </row>
    <row r="1413" spans="3:4" hidden="1" x14ac:dyDescent="0.25">
      <c r="C1413" s="186" t="s">
        <v>733</v>
      </c>
      <c r="D1413" s="187" t="s">
        <v>732</v>
      </c>
    </row>
    <row r="1414" spans="3:4" hidden="1" x14ac:dyDescent="0.25">
      <c r="C1414" s="186" t="s">
        <v>733</v>
      </c>
      <c r="D1414" s="187" t="s">
        <v>732</v>
      </c>
    </row>
    <row r="1415" spans="3:4" hidden="1" x14ac:dyDescent="0.25">
      <c r="C1415" s="186" t="s">
        <v>733</v>
      </c>
      <c r="D1415" s="187" t="s">
        <v>732</v>
      </c>
    </row>
    <row r="1416" spans="3:4" hidden="1" x14ac:dyDescent="0.25">
      <c r="C1416" s="186" t="s">
        <v>733</v>
      </c>
      <c r="D1416" s="187" t="s">
        <v>732</v>
      </c>
    </row>
    <row r="1417" spans="3:4" hidden="1" x14ac:dyDescent="0.25">
      <c r="C1417" s="186" t="s">
        <v>733</v>
      </c>
      <c r="D1417" s="187" t="s">
        <v>732</v>
      </c>
    </row>
    <row r="1418" spans="3:4" hidden="1" x14ac:dyDescent="0.25">
      <c r="C1418" s="186" t="s">
        <v>733</v>
      </c>
      <c r="D1418" s="187" t="s">
        <v>732</v>
      </c>
    </row>
    <row r="1419" spans="3:4" hidden="1" x14ac:dyDescent="0.25">
      <c r="C1419" s="186" t="s">
        <v>733</v>
      </c>
      <c r="D1419" s="187" t="s">
        <v>732</v>
      </c>
    </row>
    <row r="1420" spans="3:4" hidden="1" x14ac:dyDescent="0.25">
      <c r="C1420" s="186" t="s">
        <v>733</v>
      </c>
      <c r="D1420" s="187" t="s">
        <v>732</v>
      </c>
    </row>
    <row r="1421" spans="3:4" hidden="1" x14ac:dyDescent="0.25">
      <c r="C1421" s="186" t="s">
        <v>733</v>
      </c>
      <c r="D1421" s="187" t="s">
        <v>732</v>
      </c>
    </row>
    <row r="1422" spans="3:4" hidden="1" x14ac:dyDescent="0.25">
      <c r="C1422" s="186" t="s">
        <v>733</v>
      </c>
      <c r="D1422" s="187" t="s">
        <v>732</v>
      </c>
    </row>
    <row r="1423" spans="3:4" hidden="1" x14ac:dyDescent="0.25">
      <c r="C1423" s="186" t="s">
        <v>733</v>
      </c>
      <c r="D1423" s="187" t="s">
        <v>732</v>
      </c>
    </row>
    <row r="1424" spans="3:4" hidden="1" x14ac:dyDescent="0.25">
      <c r="C1424" s="186" t="s">
        <v>733</v>
      </c>
      <c r="D1424" s="187" t="s">
        <v>732</v>
      </c>
    </row>
    <row r="1425" spans="3:4" hidden="1" x14ac:dyDescent="0.25">
      <c r="C1425" s="186" t="s">
        <v>733</v>
      </c>
      <c r="D1425" s="187" t="s">
        <v>732</v>
      </c>
    </row>
    <row r="1426" spans="3:4" hidden="1" x14ac:dyDescent="0.25">
      <c r="C1426" s="186" t="s">
        <v>733</v>
      </c>
      <c r="D1426" s="187" t="s">
        <v>732</v>
      </c>
    </row>
    <row r="1427" spans="3:4" hidden="1" x14ac:dyDescent="0.25">
      <c r="C1427" s="186" t="s">
        <v>733</v>
      </c>
      <c r="D1427" s="187" t="s">
        <v>732</v>
      </c>
    </row>
    <row r="1428" spans="3:4" hidden="1" x14ac:dyDescent="0.25">
      <c r="C1428" s="186" t="s">
        <v>733</v>
      </c>
      <c r="D1428" s="187" t="s">
        <v>732</v>
      </c>
    </row>
    <row r="1429" spans="3:4" hidden="1" x14ac:dyDescent="0.25">
      <c r="C1429" s="186" t="s">
        <v>733</v>
      </c>
      <c r="D1429" s="187" t="s">
        <v>732</v>
      </c>
    </row>
    <row r="1430" spans="3:4" hidden="1" x14ac:dyDescent="0.25">
      <c r="C1430" s="186" t="s">
        <v>733</v>
      </c>
      <c r="D1430" s="187" t="s">
        <v>732</v>
      </c>
    </row>
    <row r="1431" spans="3:4" hidden="1" x14ac:dyDescent="0.25">
      <c r="C1431" s="186" t="s">
        <v>733</v>
      </c>
      <c r="D1431" s="187" t="s">
        <v>732</v>
      </c>
    </row>
    <row r="1432" spans="3:4" hidden="1" x14ac:dyDescent="0.25">
      <c r="C1432" s="186" t="s">
        <v>733</v>
      </c>
      <c r="D1432" s="187" t="s">
        <v>732</v>
      </c>
    </row>
    <row r="1433" spans="3:4" hidden="1" x14ac:dyDescent="0.25">
      <c r="C1433" s="186" t="s">
        <v>733</v>
      </c>
      <c r="D1433" s="187" t="s">
        <v>732</v>
      </c>
    </row>
    <row r="1434" spans="3:4" hidden="1" x14ac:dyDescent="0.25">
      <c r="C1434" s="186" t="s">
        <v>733</v>
      </c>
      <c r="D1434" s="187" t="s">
        <v>732</v>
      </c>
    </row>
    <row r="1435" spans="3:4" hidden="1" x14ac:dyDescent="0.25">
      <c r="C1435" s="186" t="s">
        <v>733</v>
      </c>
      <c r="D1435" s="187" t="s">
        <v>732</v>
      </c>
    </row>
    <row r="1436" spans="3:4" hidden="1" x14ac:dyDescent="0.25">
      <c r="C1436" s="186" t="s">
        <v>733</v>
      </c>
      <c r="D1436" s="187" t="s">
        <v>732</v>
      </c>
    </row>
    <row r="1437" spans="3:4" hidden="1" x14ac:dyDescent="0.25">
      <c r="C1437" s="186" t="s">
        <v>733</v>
      </c>
      <c r="D1437" s="187" t="s">
        <v>732</v>
      </c>
    </row>
    <row r="1438" spans="3:4" hidden="1" x14ac:dyDescent="0.25">
      <c r="C1438" s="186" t="s">
        <v>733</v>
      </c>
      <c r="D1438" s="187" t="s">
        <v>732</v>
      </c>
    </row>
    <row r="1439" spans="3:4" hidden="1" x14ac:dyDescent="0.25">
      <c r="C1439" s="186" t="s">
        <v>733</v>
      </c>
      <c r="D1439" s="187" t="s">
        <v>732</v>
      </c>
    </row>
    <row r="1440" spans="3:4" hidden="1" x14ac:dyDescent="0.25">
      <c r="C1440" s="186" t="s">
        <v>733</v>
      </c>
      <c r="D1440" s="187" t="s">
        <v>732</v>
      </c>
    </row>
    <row r="1441" spans="3:4" hidden="1" x14ac:dyDescent="0.25">
      <c r="C1441" s="186" t="s">
        <v>733</v>
      </c>
      <c r="D1441" s="187" t="s">
        <v>732</v>
      </c>
    </row>
    <row r="1442" spans="3:4" hidden="1" x14ac:dyDescent="0.25">
      <c r="C1442" s="186" t="s">
        <v>733</v>
      </c>
      <c r="D1442" s="187" t="s">
        <v>732</v>
      </c>
    </row>
    <row r="1443" spans="3:4" hidden="1" x14ac:dyDescent="0.25">
      <c r="C1443" s="186" t="s">
        <v>733</v>
      </c>
      <c r="D1443" s="187" t="s">
        <v>732</v>
      </c>
    </row>
    <row r="1444" spans="3:4" hidden="1" x14ac:dyDescent="0.25">
      <c r="C1444" s="186" t="s">
        <v>733</v>
      </c>
      <c r="D1444" s="187" t="s">
        <v>732</v>
      </c>
    </row>
    <row r="1445" spans="3:4" hidden="1" x14ac:dyDescent="0.25">
      <c r="C1445" s="186" t="s">
        <v>733</v>
      </c>
      <c r="D1445" s="187" t="s">
        <v>732</v>
      </c>
    </row>
    <row r="1446" spans="3:4" hidden="1" x14ac:dyDescent="0.25">
      <c r="C1446" s="186" t="s">
        <v>733</v>
      </c>
      <c r="D1446" s="187" t="s">
        <v>732</v>
      </c>
    </row>
    <row r="1447" spans="3:4" hidden="1" x14ac:dyDescent="0.25">
      <c r="C1447" s="186" t="s">
        <v>733</v>
      </c>
      <c r="D1447" s="187" t="s">
        <v>732</v>
      </c>
    </row>
    <row r="1448" spans="3:4" hidden="1" x14ac:dyDescent="0.25">
      <c r="C1448" s="186" t="s">
        <v>733</v>
      </c>
      <c r="D1448" s="187" t="s">
        <v>732</v>
      </c>
    </row>
    <row r="1449" spans="3:4" hidden="1" x14ac:dyDescent="0.25">
      <c r="C1449" s="186" t="s">
        <v>733</v>
      </c>
      <c r="D1449" s="187" t="s">
        <v>732</v>
      </c>
    </row>
    <row r="1450" spans="3:4" hidden="1" x14ac:dyDescent="0.25">
      <c r="C1450" s="186" t="s">
        <v>733</v>
      </c>
      <c r="D1450" s="187" t="s">
        <v>732</v>
      </c>
    </row>
    <row r="1451" spans="3:4" hidden="1" x14ac:dyDescent="0.25">
      <c r="C1451" s="186" t="s">
        <v>733</v>
      </c>
      <c r="D1451" s="187" t="s">
        <v>732</v>
      </c>
    </row>
    <row r="1452" spans="3:4" hidden="1" x14ac:dyDescent="0.25">
      <c r="C1452" s="186" t="s">
        <v>733</v>
      </c>
      <c r="D1452" s="187" t="s">
        <v>732</v>
      </c>
    </row>
    <row r="1453" spans="3:4" hidden="1" x14ac:dyDescent="0.25">
      <c r="C1453" s="186" t="s">
        <v>733</v>
      </c>
      <c r="D1453" s="187" t="s">
        <v>732</v>
      </c>
    </row>
    <row r="1454" spans="3:4" hidden="1" x14ac:dyDescent="0.25">
      <c r="C1454" s="186" t="s">
        <v>733</v>
      </c>
      <c r="D1454" s="187" t="s">
        <v>732</v>
      </c>
    </row>
    <row r="1455" spans="3:4" hidden="1" x14ac:dyDescent="0.25">
      <c r="C1455" s="186" t="s">
        <v>733</v>
      </c>
      <c r="D1455" s="187" t="s">
        <v>732</v>
      </c>
    </row>
    <row r="1456" spans="3:4" hidden="1" x14ac:dyDescent="0.25">
      <c r="C1456" s="186" t="s">
        <v>733</v>
      </c>
      <c r="D1456" s="187" t="s">
        <v>732</v>
      </c>
    </row>
    <row r="1457" spans="3:4" hidden="1" x14ac:dyDescent="0.25">
      <c r="C1457" s="186" t="s">
        <v>733</v>
      </c>
      <c r="D1457" s="187" t="s">
        <v>732</v>
      </c>
    </row>
    <row r="1458" spans="3:4" hidden="1" x14ac:dyDescent="0.25">
      <c r="C1458" s="186" t="s">
        <v>733</v>
      </c>
      <c r="D1458" s="187" t="s">
        <v>732</v>
      </c>
    </row>
    <row r="1459" spans="3:4" hidden="1" x14ac:dyDescent="0.25">
      <c r="C1459" s="186" t="s">
        <v>733</v>
      </c>
      <c r="D1459" s="187" t="s">
        <v>732</v>
      </c>
    </row>
    <row r="1460" spans="3:4" hidden="1" x14ac:dyDescent="0.25">
      <c r="C1460" s="186" t="s">
        <v>733</v>
      </c>
      <c r="D1460" s="187" t="s">
        <v>732</v>
      </c>
    </row>
    <row r="1461" spans="3:4" hidden="1" x14ac:dyDescent="0.25">
      <c r="C1461" s="186" t="s">
        <v>733</v>
      </c>
      <c r="D1461" s="187" t="s">
        <v>732</v>
      </c>
    </row>
    <row r="1462" spans="3:4" hidden="1" x14ac:dyDescent="0.25">
      <c r="C1462" s="186" t="s">
        <v>733</v>
      </c>
      <c r="D1462" s="187" t="s">
        <v>732</v>
      </c>
    </row>
    <row r="1463" spans="3:4" hidden="1" x14ac:dyDescent="0.25">
      <c r="C1463" s="186" t="s">
        <v>733</v>
      </c>
      <c r="D1463" s="187" t="s">
        <v>732</v>
      </c>
    </row>
    <row r="1464" spans="3:4" hidden="1" x14ac:dyDescent="0.25">
      <c r="C1464" s="186" t="s">
        <v>733</v>
      </c>
      <c r="D1464" s="187" t="s">
        <v>732</v>
      </c>
    </row>
    <row r="1465" spans="3:4" hidden="1" x14ac:dyDescent="0.25">
      <c r="C1465" s="186" t="s">
        <v>733</v>
      </c>
      <c r="D1465" s="187" t="s">
        <v>732</v>
      </c>
    </row>
    <row r="1466" spans="3:4" hidden="1" x14ac:dyDescent="0.25">
      <c r="C1466" s="186" t="s">
        <v>733</v>
      </c>
      <c r="D1466" s="187" t="s">
        <v>732</v>
      </c>
    </row>
    <row r="1467" spans="3:4" hidden="1" x14ac:dyDescent="0.25">
      <c r="C1467" s="186" t="s">
        <v>733</v>
      </c>
      <c r="D1467" s="187" t="s">
        <v>732</v>
      </c>
    </row>
    <row r="1468" spans="3:4" hidden="1" x14ac:dyDescent="0.25">
      <c r="C1468" s="186" t="s">
        <v>733</v>
      </c>
      <c r="D1468" s="187" t="s">
        <v>732</v>
      </c>
    </row>
    <row r="1469" spans="3:4" hidden="1" x14ac:dyDescent="0.25">
      <c r="C1469" s="186" t="s">
        <v>733</v>
      </c>
      <c r="D1469" s="187" t="s">
        <v>732</v>
      </c>
    </row>
    <row r="1470" spans="3:4" hidden="1" x14ac:dyDescent="0.25">
      <c r="C1470" s="186" t="s">
        <v>733</v>
      </c>
      <c r="D1470" s="187" t="s">
        <v>732</v>
      </c>
    </row>
    <row r="1471" spans="3:4" hidden="1" x14ac:dyDescent="0.25">
      <c r="C1471" s="186" t="s">
        <v>733</v>
      </c>
      <c r="D1471" s="187" t="s">
        <v>732</v>
      </c>
    </row>
    <row r="1472" spans="3:4" hidden="1" x14ac:dyDescent="0.25">
      <c r="C1472" s="186" t="s">
        <v>733</v>
      </c>
      <c r="D1472" s="187" t="s">
        <v>732</v>
      </c>
    </row>
    <row r="1473" spans="3:4" hidden="1" x14ac:dyDescent="0.25">
      <c r="C1473" s="186" t="s">
        <v>733</v>
      </c>
      <c r="D1473" s="187" t="s">
        <v>732</v>
      </c>
    </row>
    <row r="1474" spans="3:4" hidden="1" x14ac:dyDescent="0.25">
      <c r="C1474" s="186" t="s">
        <v>733</v>
      </c>
      <c r="D1474" s="187" t="s">
        <v>732</v>
      </c>
    </row>
    <row r="1475" spans="3:4" hidden="1" x14ac:dyDescent="0.25">
      <c r="C1475" s="186" t="s">
        <v>733</v>
      </c>
      <c r="D1475" s="187" t="s">
        <v>732</v>
      </c>
    </row>
    <row r="1476" spans="3:4" hidden="1" x14ac:dyDescent="0.25">
      <c r="C1476" s="186" t="s">
        <v>733</v>
      </c>
      <c r="D1476" s="187" t="s">
        <v>732</v>
      </c>
    </row>
    <row r="1477" spans="3:4" hidden="1" x14ac:dyDescent="0.25">
      <c r="C1477" s="186" t="s">
        <v>733</v>
      </c>
      <c r="D1477" s="187" t="s">
        <v>732</v>
      </c>
    </row>
    <row r="1478" spans="3:4" hidden="1" x14ac:dyDescent="0.25">
      <c r="C1478" s="186" t="s">
        <v>733</v>
      </c>
      <c r="D1478" s="187" t="s">
        <v>732</v>
      </c>
    </row>
    <row r="1479" spans="3:4" hidden="1" x14ac:dyDescent="0.25">
      <c r="C1479" s="186" t="s">
        <v>733</v>
      </c>
      <c r="D1479" s="187" t="s">
        <v>732</v>
      </c>
    </row>
    <row r="1480" spans="3:4" hidden="1" x14ac:dyDescent="0.25">
      <c r="C1480" s="186" t="s">
        <v>733</v>
      </c>
      <c r="D1480" s="187" t="s">
        <v>732</v>
      </c>
    </row>
    <row r="1481" spans="3:4" hidden="1" x14ac:dyDescent="0.25">
      <c r="C1481" s="186" t="s">
        <v>733</v>
      </c>
      <c r="D1481" s="187" t="s">
        <v>732</v>
      </c>
    </row>
    <row r="1482" spans="3:4" hidden="1" x14ac:dyDescent="0.25">
      <c r="C1482" s="186" t="s">
        <v>733</v>
      </c>
      <c r="D1482" s="187" t="s">
        <v>732</v>
      </c>
    </row>
    <row r="1483" spans="3:4" hidden="1" x14ac:dyDescent="0.25">
      <c r="C1483" s="186" t="s">
        <v>733</v>
      </c>
      <c r="D1483" s="187" t="s">
        <v>732</v>
      </c>
    </row>
    <row r="1484" spans="3:4" hidden="1" x14ac:dyDescent="0.25">
      <c r="C1484" s="186" t="s">
        <v>733</v>
      </c>
      <c r="D1484" s="187" t="s">
        <v>732</v>
      </c>
    </row>
    <row r="1485" spans="3:4" hidden="1" x14ac:dyDescent="0.25">
      <c r="C1485" s="186" t="s">
        <v>733</v>
      </c>
      <c r="D1485" s="187" t="s">
        <v>732</v>
      </c>
    </row>
    <row r="1486" spans="3:4" hidden="1" x14ac:dyDescent="0.25">
      <c r="C1486" s="186" t="s">
        <v>733</v>
      </c>
      <c r="D1486" s="187" t="s">
        <v>732</v>
      </c>
    </row>
    <row r="1487" spans="3:4" hidden="1" x14ac:dyDescent="0.25">
      <c r="C1487" s="186" t="s">
        <v>733</v>
      </c>
      <c r="D1487" s="187" t="s">
        <v>732</v>
      </c>
    </row>
    <row r="1488" spans="3:4" hidden="1" x14ac:dyDescent="0.25">
      <c r="C1488" s="186" t="s">
        <v>733</v>
      </c>
      <c r="D1488" s="187" t="s">
        <v>732</v>
      </c>
    </row>
    <row r="1489" spans="3:4" hidden="1" x14ac:dyDescent="0.25">
      <c r="C1489" s="186" t="s">
        <v>733</v>
      </c>
      <c r="D1489" s="187" t="s">
        <v>732</v>
      </c>
    </row>
    <row r="1490" spans="3:4" hidden="1" x14ac:dyDescent="0.25">
      <c r="C1490" s="186" t="s">
        <v>733</v>
      </c>
      <c r="D1490" s="187" t="s">
        <v>732</v>
      </c>
    </row>
    <row r="1491" spans="3:4" hidden="1" x14ac:dyDescent="0.25">
      <c r="C1491" s="186" t="s">
        <v>733</v>
      </c>
      <c r="D1491" s="187" t="s">
        <v>732</v>
      </c>
    </row>
    <row r="1492" spans="3:4" hidden="1" x14ac:dyDescent="0.25">
      <c r="C1492" s="186" t="s">
        <v>733</v>
      </c>
      <c r="D1492" s="187" t="s">
        <v>732</v>
      </c>
    </row>
    <row r="1493" spans="3:4" hidden="1" x14ac:dyDescent="0.25">
      <c r="C1493" s="186" t="s">
        <v>733</v>
      </c>
      <c r="D1493" s="187" t="s">
        <v>732</v>
      </c>
    </row>
    <row r="1494" spans="3:4" hidden="1" x14ac:dyDescent="0.25">
      <c r="C1494" s="186" t="s">
        <v>733</v>
      </c>
      <c r="D1494" s="187" t="s">
        <v>732</v>
      </c>
    </row>
    <row r="1495" spans="3:4" hidden="1" x14ac:dyDescent="0.25">
      <c r="C1495" s="186" t="s">
        <v>733</v>
      </c>
      <c r="D1495" s="187" t="s">
        <v>732</v>
      </c>
    </row>
    <row r="1496" spans="3:4" hidden="1" x14ac:dyDescent="0.25">
      <c r="C1496" s="186" t="s">
        <v>733</v>
      </c>
      <c r="D1496" s="187" t="s">
        <v>732</v>
      </c>
    </row>
    <row r="1497" spans="3:4" hidden="1" x14ac:dyDescent="0.25">
      <c r="C1497" s="186" t="s">
        <v>733</v>
      </c>
      <c r="D1497" s="187" t="s">
        <v>732</v>
      </c>
    </row>
    <row r="1498" spans="3:4" hidden="1" x14ac:dyDescent="0.25">
      <c r="C1498" s="186" t="s">
        <v>733</v>
      </c>
      <c r="D1498" s="187" t="s">
        <v>732</v>
      </c>
    </row>
    <row r="1499" spans="3:4" hidden="1" x14ac:dyDescent="0.25">
      <c r="C1499" s="186" t="s">
        <v>733</v>
      </c>
      <c r="D1499" s="187" t="s">
        <v>732</v>
      </c>
    </row>
    <row r="1500" spans="3:4" hidden="1" x14ac:dyDescent="0.25">
      <c r="C1500" s="186" t="s">
        <v>733</v>
      </c>
      <c r="D1500" s="187" t="s">
        <v>732</v>
      </c>
    </row>
    <row r="1501" spans="3:4" hidden="1" x14ac:dyDescent="0.25">
      <c r="C1501" s="186" t="s">
        <v>733</v>
      </c>
      <c r="D1501" s="187" t="s">
        <v>732</v>
      </c>
    </row>
    <row r="1502" spans="3:4" hidden="1" x14ac:dyDescent="0.25">
      <c r="C1502" s="186" t="s">
        <v>733</v>
      </c>
      <c r="D1502" s="187" t="s">
        <v>732</v>
      </c>
    </row>
    <row r="1503" spans="3:4" hidden="1" x14ac:dyDescent="0.25">
      <c r="C1503" s="186" t="s">
        <v>733</v>
      </c>
      <c r="D1503" s="187" t="s">
        <v>732</v>
      </c>
    </row>
    <row r="1504" spans="3:4" hidden="1" x14ac:dyDescent="0.25">
      <c r="C1504" s="186" t="s">
        <v>733</v>
      </c>
      <c r="D1504" s="187" t="s">
        <v>732</v>
      </c>
    </row>
    <row r="1505" spans="3:4" hidden="1" x14ac:dyDescent="0.25">
      <c r="C1505" s="186" t="s">
        <v>733</v>
      </c>
      <c r="D1505" s="187" t="s">
        <v>732</v>
      </c>
    </row>
    <row r="1506" spans="3:4" hidden="1" x14ac:dyDescent="0.25">
      <c r="C1506" s="186" t="s">
        <v>733</v>
      </c>
      <c r="D1506" s="187" t="s">
        <v>732</v>
      </c>
    </row>
    <row r="1507" spans="3:4" hidden="1" x14ac:dyDescent="0.25">
      <c r="C1507" s="186" t="s">
        <v>733</v>
      </c>
      <c r="D1507" s="187" t="s">
        <v>732</v>
      </c>
    </row>
    <row r="1508" spans="3:4" hidden="1" x14ac:dyDescent="0.25">
      <c r="C1508" s="186" t="s">
        <v>733</v>
      </c>
      <c r="D1508" s="187" t="s">
        <v>732</v>
      </c>
    </row>
    <row r="1509" spans="3:4" hidden="1" x14ac:dyDescent="0.25">
      <c r="C1509" s="186" t="s">
        <v>733</v>
      </c>
      <c r="D1509" s="187" t="s">
        <v>732</v>
      </c>
    </row>
    <row r="1510" spans="3:4" hidden="1" x14ac:dyDescent="0.25">
      <c r="C1510" s="186" t="s">
        <v>733</v>
      </c>
      <c r="D1510" s="187" t="s">
        <v>732</v>
      </c>
    </row>
    <row r="1511" spans="3:4" hidden="1" x14ac:dyDescent="0.25">
      <c r="C1511" s="186" t="s">
        <v>733</v>
      </c>
      <c r="D1511" s="187" t="s">
        <v>732</v>
      </c>
    </row>
    <row r="1512" spans="3:4" hidden="1" x14ac:dyDescent="0.25">
      <c r="C1512" s="186" t="s">
        <v>733</v>
      </c>
      <c r="D1512" s="187" t="s">
        <v>732</v>
      </c>
    </row>
    <row r="1513" spans="3:4" hidden="1" x14ac:dyDescent="0.25">
      <c r="C1513" s="186" t="s">
        <v>733</v>
      </c>
      <c r="D1513" s="187" t="s">
        <v>732</v>
      </c>
    </row>
    <row r="1514" spans="3:4" hidden="1" x14ac:dyDescent="0.25">
      <c r="C1514" s="186" t="s">
        <v>733</v>
      </c>
      <c r="D1514" s="187" t="s">
        <v>732</v>
      </c>
    </row>
    <row r="1515" spans="3:4" hidden="1" x14ac:dyDescent="0.25">
      <c r="C1515" s="186" t="s">
        <v>733</v>
      </c>
      <c r="D1515" s="187" t="s">
        <v>732</v>
      </c>
    </row>
    <row r="1516" spans="3:4" hidden="1" x14ac:dyDescent="0.25">
      <c r="C1516" s="186" t="s">
        <v>733</v>
      </c>
      <c r="D1516" s="187" t="s">
        <v>732</v>
      </c>
    </row>
    <row r="1517" spans="3:4" hidden="1" x14ac:dyDescent="0.25">
      <c r="C1517" s="186" t="s">
        <v>733</v>
      </c>
      <c r="D1517" s="187" t="s">
        <v>732</v>
      </c>
    </row>
    <row r="1518" spans="3:4" hidden="1" x14ac:dyDescent="0.25">
      <c r="C1518" s="186" t="s">
        <v>733</v>
      </c>
      <c r="D1518" s="187" t="s">
        <v>732</v>
      </c>
    </row>
    <row r="1519" spans="3:4" hidden="1" x14ac:dyDescent="0.25">
      <c r="C1519" s="186" t="s">
        <v>733</v>
      </c>
      <c r="D1519" s="187" t="s">
        <v>732</v>
      </c>
    </row>
    <row r="1520" spans="3:4" hidden="1" x14ac:dyDescent="0.25">
      <c r="C1520" s="186" t="s">
        <v>733</v>
      </c>
      <c r="D1520" s="187" t="s">
        <v>732</v>
      </c>
    </row>
    <row r="1521" spans="3:4" hidden="1" x14ac:dyDescent="0.25">
      <c r="C1521" s="186" t="s">
        <v>733</v>
      </c>
      <c r="D1521" s="187" t="s">
        <v>732</v>
      </c>
    </row>
    <row r="1522" spans="3:4" hidden="1" x14ac:dyDescent="0.25">
      <c r="C1522" s="186" t="s">
        <v>733</v>
      </c>
      <c r="D1522" s="187" t="s">
        <v>732</v>
      </c>
    </row>
    <row r="1523" spans="3:4" hidden="1" x14ac:dyDescent="0.25">
      <c r="C1523" s="186" t="s">
        <v>733</v>
      </c>
      <c r="D1523" s="187" t="s">
        <v>732</v>
      </c>
    </row>
    <row r="1524" spans="3:4" hidden="1" x14ac:dyDescent="0.25">
      <c r="C1524" s="186" t="s">
        <v>733</v>
      </c>
      <c r="D1524" s="187" t="s">
        <v>732</v>
      </c>
    </row>
    <row r="1525" spans="3:4" hidden="1" x14ac:dyDescent="0.25">
      <c r="C1525" s="186" t="s">
        <v>733</v>
      </c>
      <c r="D1525" s="187" t="s">
        <v>732</v>
      </c>
    </row>
    <row r="1526" spans="3:4" hidden="1" x14ac:dyDescent="0.25">
      <c r="C1526" s="186" t="s">
        <v>733</v>
      </c>
      <c r="D1526" s="187" t="s">
        <v>732</v>
      </c>
    </row>
    <row r="1527" spans="3:4" hidden="1" x14ac:dyDescent="0.25">
      <c r="C1527" s="186" t="s">
        <v>733</v>
      </c>
      <c r="D1527" s="187" t="s">
        <v>732</v>
      </c>
    </row>
    <row r="1528" spans="3:4" hidden="1" x14ac:dyDescent="0.25">
      <c r="C1528" s="186" t="s">
        <v>733</v>
      </c>
      <c r="D1528" s="187" t="s">
        <v>732</v>
      </c>
    </row>
    <row r="1529" spans="3:4" hidden="1" x14ac:dyDescent="0.25">
      <c r="C1529" s="186" t="s">
        <v>733</v>
      </c>
      <c r="D1529" s="187" t="s">
        <v>732</v>
      </c>
    </row>
    <row r="1530" spans="3:4" hidden="1" x14ac:dyDescent="0.25">
      <c r="C1530" s="186" t="s">
        <v>733</v>
      </c>
      <c r="D1530" s="187" t="s">
        <v>732</v>
      </c>
    </row>
    <row r="1531" spans="3:4" hidden="1" x14ac:dyDescent="0.25">
      <c r="C1531" s="186" t="s">
        <v>733</v>
      </c>
      <c r="D1531" s="187" t="s">
        <v>732</v>
      </c>
    </row>
    <row r="1532" spans="3:4" hidden="1" x14ac:dyDescent="0.25">
      <c r="C1532" s="186" t="s">
        <v>733</v>
      </c>
      <c r="D1532" s="187" t="s">
        <v>732</v>
      </c>
    </row>
    <row r="1533" spans="3:4" hidden="1" x14ac:dyDescent="0.25">
      <c r="C1533" s="186" t="s">
        <v>733</v>
      </c>
      <c r="D1533" s="187" t="s">
        <v>732</v>
      </c>
    </row>
    <row r="1534" spans="3:4" hidden="1" x14ac:dyDescent="0.25">
      <c r="C1534" s="186" t="s">
        <v>733</v>
      </c>
      <c r="D1534" s="187" t="s">
        <v>732</v>
      </c>
    </row>
    <row r="1535" spans="3:4" hidden="1" x14ac:dyDescent="0.25">
      <c r="C1535" s="186" t="s">
        <v>733</v>
      </c>
      <c r="D1535" s="187" t="s">
        <v>732</v>
      </c>
    </row>
    <row r="1536" spans="3:4" hidden="1" x14ac:dyDescent="0.25">
      <c r="C1536" s="186" t="s">
        <v>733</v>
      </c>
      <c r="D1536" s="187" t="s">
        <v>732</v>
      </c>
    </row>
    <row r="1537" spans="3:4" hidden="1" x14ac:dyDescent="0.25">
      <c r="C1537" s="186" t="s">
        <v>733</v>
      </c>
      <c r="D1537" s="187" t="s">
        <v>732</v>
      </c>
    </row>
    <row r="1538" spans="3:4" hidden="1" x14ac:dyDescent="0.25">
      <c r="C1538" s="186" t="s">
        <v>733</v>
      </c>
      <c r="D1538" s="187" t="s">
        <v>732</v>
      </c>
    </row>
    <row r="1539" spans="3:4" hidden="1" x14ac:dyDescent="0.25">
      <c r="C1539" s="186" t="s">
        <v>733</v>
      </c>
      <c r="D1539" s="187" t="s">
        <v>732</v>
      </c>
    </row>
    <row r="1540" spans="3:4" hidden="1" x14ac:dyDescent="0.25">
      <c r="C1540" s="186" t="s">
        <v>733</v>
      </c>
      <c r="D1540" s="187" t="s">
        <v>732</v>
      </c>
    </row>
    <row r="1541" spans="3:4" hidden="1" x14ac:dyDescent="0.25">
      <c r="C1541" s="186" t="s">
        <v>733</v>
      </c>
      <c r="D1541" s="187" t="s">
        <v>732</v>
      </c>
    </row>
    <row r="1542" spans="3:4" hidden="1" x14ac:dyDescent="0.25">
      <c r="C1542" s="186" t="s">
        <v>733</v>
      </c>
      <c r="D1542" s="187" t="s">
        <v>732</v>
      </c>
    </row>
    <row r="1543" spans="3:4" hidden="1" x14ac:dyDescent="0.25">
      <c r="C1543" s="186" t="s">
        <v>733</v>
      </c>
      <c r="D1543" s="187" t="s">
        <v>732</v>
      </c>
    </row>
    <row r="1544" spans="3:4" hidden="1" x14ac:dyDescent="0.25">
      <c r="C1544" s="186" t="s">
        <v>733</v>
      </c>
      <c r="D1544" s="187" t="s">
        <v>732</v>
      </c>
    </row>
    <row r="1545" spans="3:4" hidden="1" x14ac:dyDescent="0.25">
      <c r="C1545" s="186" t="s">
        <v>733</v>
      </c>
      <c r="D1545" s="187" t="s">
        <v>732</v>
      </c>
    </row>
    <row r="1546" spans="3:4" hidden="1" x14ac:dyDescent="0.25">
      <c r="C1546" s="186" t="s">
        <v>733</v>
      </c>
      <c r="D1546" s="187" t="s">
        <v>732</v>
      </c>
    </row>
    <row r="1547" spans="3:4" hidden="1" x14ac:dyDescent="0.25">
      <c r="C1547" s="186" t="s">
        <v>733</v>
      </c>
      <c r="D1547" s="187" t="s">
        <v>732</v>
      </c>
    </row>
    <row r="1548" spans="3:4" hidden="1" x14ac:dyDescent="0.25">
      <c r="C1548" s="186" t="s">
        <v>733</v>
      </c>
      <c r="D1548" s="187" t="s">
        <v>732</v>
      </c>
    </row>
    <row r="1549" spans="3:4" hidden="1" x14ac:dyDescent="0.25">
      <c r="C1549" s="186" t="s">
        <v>733</v>
      </c>
      <c r="D1549" s="187" t="s">
        <v>732</v>
      </c>
    </row>
    <row r="1550" spans="3:4" hidden="1" x14ac:dyDescent="0.25">
      <c r="C1550" s="186" t="s">
        <v>733</v>
      </c>
      <c r="D1550" s="187" t="s">
        <v>732</v>
      </c>
    </row>
  </sheetData>
  <autoFilter ref="A19:AA51"/>
  <mergeCells count="27">
    <mergeCell ref="P47:X47"/>
    <mergeCell ref="B1:B10"/>
    <mergeCell ref="B11:P12"/>
    <mergeCell ref="D17:X17"/>
    <mergeCell ref="Y17:AA17"/>
    <mergeCell ref="N36:X36"/>
    <mergeCell ref="Y58:AA58"/>
    <mergeCell ref="D98:P98"/>
    <mergeCell ref="A108:C108"/>
    <mergeCell ref="D108:X108"/>
    <mergeCell ref="Y108:AA108"/>
    <mergeCell ref="L209:X209"/>
    <mergeCell ref="D215:P215"/>
    <mergeCell ref="D50:S50"/>
    <mergeCell ref="J179:Y179"/>
    <mergeCell ref="A198:C198"/>
    <mergeCell ref="D198:X198"/>
    <mergeCell ref="Y198:AA198"/>
    <mergeCell ref="N202:X202"/>
    <mergeCell ref="J208:X208"/>
    <mergeCell ref="D113:X113"/>
    <mergeCell ref="L120:X120"/>
    <mergeCell ref="A158:C158"/>
    <mergeCell ref="D158:X158"/>
    <mergeCell ref="Y158:AA158"/>
    <mergeCell ref="J178:Y178"/>
    <mergeCell ref="D58:X58"/>
  </mergeCells>
  <printOptions headings="1" gridLines="1"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Ficha_Registo!$B$16:$B$167</xm:f>
          </x14:formula1>
          <xm:sqref>B209:B233</xm:sqref>
        </x14:dataValidation>
        <x14:dataValidation type="list" allowBlank="1" showInputMessage="1" showErrorMessage="1">
          <x14:formula1>
            <xm:f>Ficha_Registo!$B$16:$B$168</xm:f>
          </x14:formula1>
          <xm:sqref>B208</xm:sqref>
        </x14:dataValidation>
        <x14:dataValidation type="list" allowBlank="1" showInputMessage="1" showErrorMessage="1">
          <x14:formula1>
            <xm:f>Ficha_Registo!$B$16:$B$180</xm:f>
          </x14:formula1>
          <xm:sqref>B201 B20 B162 B111 B83:B100 B115:B151 B166:B189 B31:B50</xm:sqref>
        </x14:dataValidation>
        <x14:dataValidation type="list" allowBlank="1" showInputMessage="1" showErrorMessage="1">
          <x14:formula1>
            <xm:f>Ficha_Registo!$B$16:$B$114</xm:f>
          </x14:formula1>
          <xm:sqref>B112:B114 B163:B164 B202:B207 B21:B30 B64:B82 B161</xm:sqref>
        </x14:dataValidation>
        <x14:dataValidation type="list" allowBlank="1" showInputMessage="1" showErrorMessage="1">
          <x14:formula1>
            <xm:f>Ficha_Registo!$B$115:$B$179</xm:f>
          </x14:formula1>
          <xm:sqref>B165</xm:sqref>
        </x14:dataValidation>
        <x14:dataValidation type="list" allowBlank="1" showInputMessage="1" showErrorMessage="1">
          <x14:formula1>
            <xm:f>Configurações!$C$3:$C$7</xm:f>
          </x14:formula1>
          <xm:sqref>B15</xm:sqref>
        </x14:dataValidation>
        <x14:dataValidation type="list" allowBlank="1" showInputMessage="1" showErrorMessage="1">
          <x14:formula1>
            <xm:f>Configurações!$C$2:$C$7</xm:f>
          </x14:formula1>
          <xm:sqref>B156 B196 B56 B106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rgb="FFFFC000"/>
  </sheetPr>
  <dimension ref="A1:X70"/>
  <sheetViews>
    <sheetView showGridLines="0" workbookViewId="0">
      <selection activeCell="S36" sqref="S36"/>
    </sheetView>
  </sheetViews>
  <sheetFormatPr defaultRowHeight="15" x14ac:dyDescent="0.25"/>
  <cols>
    <col min="1" max="1" width="21.140625" bestFit="1" customWidth="1"/>
    <col min="2" max="2" width="9.7109375" bestFit="1" customWidth="1"/>
    <col min="3" max="3" width="10.140625" bestFit="1" customWidth="1"/>
    <col min="4" max="4" width="10.42578125" bestFit="1" customWidth="1"/>
    <col min="5" max="5" width="10.140625" bestFit="1" customWidth="1"/>
    <col min="7" max="7" width="10.140625" bestFit="1" customWidth="1"/>
    <col min="9" max="9" width="10.140625" bestFit="1" customWidth="1"/>
  </cols>
  <sheetData>
    <row r="1" spans="1:24" x14ac:dyDescent="0.25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 x14ac:dyDescent="0.25">
      <c r="A2" s="216" t="s">
        <v>698</v>
      </c>
      <c r="B2" s="216"/>
      <c r="C2" s="216"/>
      <c r="D2" s="216"/>
      <c r="E2" s="216"/>
      <c r="F2" s="216"/>
      <c r="G2" s="216"/>
      <c r="H2" s="216"/>
      <c r="I2" s="216"/>
      <c r="J2" s="127"/>
      <c r="K2" s="127"/>
      <c r="L2" s="127"/>
      <c r="M2" s="127"/>
      <c r="N2" s="127"/>
      <c r="O2" s="125"/>
      <c r="P2" s="217" t="s">
        <v>700</v>
      </c>
      <c r="Q2" s="217"/>
      <c r="R2" s="217"/>
      <c r="S2" s="217"/>
      <c r="T2" s="217"/>
      <c r="U2" s="217"/>
      <c r="V2" s="125"/>
      <c r="W2" s="125"/>
      <c r="X2" s="125"/>
    </row>
    <row r="3" spans="1:24" x14ac:dyDescent="0.25">
      <c r="A3" s="128" t="s">
        <v>699</v>
      </c>
      <c r="B3" s="128" t="s">
        <v>17</v>
      </c>
      <c r="C3" s="128" t="s">
        <v>18</v>
      </c>
      <c r="D3" s="128" t="s">
        <v>21</v>
      </c>
      <c r="E3" s="128" t="s">
        <v>22</v>
      </c>
      <c r="F3" s="128" t="s">
        <v>23</v>
      </c>
      <c r="G3" s="128" t="s">
        <v>24</v>
      </c>
      <c r="H3" s="128" t="s">
        <v>25</v>
      </c>
      <c r="I3" s="128" t="s">
        <v>26</v>
      </c>
      <c r="J3" s="128" t="s">
        <v>27</v>
      </c>
      <c r="K3" s="128" t="s">
        <v>28</v>
      </c>
      <c r="L3" s="128" t="s">
        <v>65</v>
      </c>
      <c r="M3" s="128" t="s">
        <v>16</v>
      </c>
      <c r="N3" s="127"/>
      <c r="O3" s="125"/>
      <c r="P3" s="126" t="s">
        <v>9</v>
      </c>
      <c r="Q3" s="126">
        <f>Ficha_Registo!C183</f>
        <v>82</v>
      </c>
      <c r="R3" s="126"/>
      <c r="S3" s="126"/>
      <c r="T3" s="126"/>
      <c r="U3" s="126"/>
      <c r="V3" s="125"/>
      <c r="W3" s="125"/>
      <c r="X3" s="125"/>
    </row>
    <row r="4" spans="1:24" x14ac:dyDescent="0.25">
      <c r="A4" s="128" t="s">
        <v>58</v>
      </c>
      <c r="B4" s="129">
        <f>Contabilidade!D51</f>
        <v>45320</v>
      </c>
      <c r="C4" s="129">
        <f>Contabilidade!E51</f>
        <v>178610</v>
      </c>
      <c r="D4" s="129">
        <f>Contabilidade!F51</f>
        <v>205135</v>
      </c>
      <c r="E4" s="129">
        <f>Contabilidade!G51</f>
        <v>203128</v>
      </c>
      <c r="F4" s="129">
        <f>Contabilidade!H51</f>
        <v>-489</v>
      </c>
      <c r="G4" s="129">
        <f>Contabilidade!I51</f>
        <v>103894</v>
      </c>
      <c r="H4" s="129">
        <f>Contabilidade!J51</f>
        <v>30807</v>
      </c>
      <c r="I4" s="129">
        <f>Contabilidade!K51</f>
        <v>264329</v>
      </c>
      <c r="J4" s="129">
        <f>Contabilidade!L51</f>
        <v>36500</v>
      </c>
      <c r="K4" s="129">
        <f>Contabilidade!M51</f>
        <v>2000</v>
      </c>
      <c r="L4" s="129">
        <f>Contabilidade!N51</f>
        <v>-500</v>
      </c>
      <c r="M4" s="129">
        <f>Contabilidade!O51</f>
        <v>0</v>
      </c>
      <c r="N4" s="127"/>
      <c r="O4" s="125"/>
      <c r="P4" s="126" t="s">
        <v>10</v>
      </c>
      <c r="Q4" s="126">
        <f>Ficha_Registo!C184</f>
        <v>69</v>
      </c>
      <c r="R4" s="126"/>
      <c r="S4" s="126"/>
      <c r="T4" s="126"/>
      <c r="U4" s="126"/>
      <c r="V4" s="125"/>
      <c r="W4" s="125"/>
      <c r="X4" s="125"/>
    </row>
    <row r="5" spans="1:24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24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5"/>
      <c r="P6" s="125"/>
      <c r="Q6" s="125"/>
      <c r="R6" s="125"/>
      <c r="S6" s="125"/>
      <c r="T6" s="125"/>
      <c r="U6" s="125"/>
      <c r="V6" s="125"/>
      <c r="W6" s="125"/>
      <c r="X6" s="125"/>
    </row>
    <row r="7" spans="1:24" x14ac:dyDescent="0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5"/>
      <c r="P7" s="125"/>
      <c r="Q7" s="125"/>
      <c r="R7" s="125"/>
      <c r="S7" s="125"/>
      <c r="T7" s="125"/>
      <c r="U7" s="125"/>
      <c r="V7" s="125"/>
      <c r="W7" s="125"/>
      <c r="X7" s="125"/>
    </row>
    <row r="8" spans="1:24" x14ac:dyDescent="0.25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5"/>
      <c r="P8" s="125"/>
      <c r="Q8" s="125"/>
      <c r="R8" s="125"/>
      <c r="S8" s="125"/>
      <c r="T8" s="125"/>
      <c r="U8" s="125"/>
      <c r="V8" s="125"/>
      <c r="W8" s="125"/>
      <c r="X8" s="125"/>
    </row>
    <row r="9" spans="1:24" x14ac:dyDescent="0.25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5"/>
      <c r="P9" s="125"/>
      <c r="Q9" s="125"/>
      <c r="R9" s="125"/>
      <c r="S9" s="125"/>
      <c r="T9" s="125"/>
      <c r="U9" s="125"/>
      <c r="V9" s="125"/>
      <c r="W9" s="125"/>
      <c r="X9" s="125"/>
    </row>
    <row r="10" spans="1:24" x14ac:dyDescent="0.25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5"/>
      <c r="P10" s="125"/>
      <c r="Q10" s="125"/>
      <c r="R10" s="125"/>
      <c r="S10" s="125"/>
      <c r="T10" s="125"/>
      <c r="U10" s="125"/>
      <c r="V10" s="125"/>
      <c r="W10" s="125"/>
      <c r="X10" s="125"/>
    </row>
    <row r="11" spans="1:24" x14ac:dyDescent="0.2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5"/>
      <c r="P11" s="125"/>
      <c r="Q11" s="125"/>
      <c r="R11" s="125"/>
      <c r="S11" s="125"/>
      <c r="T11" s="125"/>
      <c r="U11" s="125"/>
      <c r="V11" s="125"/>
      <c r="W11" s="125"/>
      <c r="X11" s="125"/>
    </row>
    <row r="12" spans="1:24" x14ac:dyDescent="0.25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5"/>
      <c r="P12" s="125"/>
      <c r="Q12" s="125"/>
      <c r="R12" s="125"/>
      <c r="S12" s="125"/>
      <c r="T12" s="125"/>
      <c r="U12" s="125"/>
      <c r="V12" s="125"/>
      <c r="W12" s="125"/>
      <c r="X12" s="125"/>
    </row>
    <row r="13" spans="1:24" x14ac:dyDescent="0.25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5"/>
      <c r="P13" s="125"/>
      <c r="Q13" s="125"/>
      <c r="R13" s="125"/>
      <c r="S13" s="125"/>
      <c r="T13" s="125"/>
      <c r="U13" s="125"/>
      <c r="V13" s="125"/>
      <c r="W13" s="125"/>
      <c r="X13" s="125"/>
    </row>
    <row r="14" spans="1:24" x14ac:dyDescent="0.25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5"/>
      <c r="P14" s="125"/>
      <c r="Q14" s="125"/>
      <c r="R14" s="125"/>
      <c r="S14" s="125"/>
      <c r="T14" s="125"/>
      <c r="U14" s="125"/>
      <c r="V14" s="125"/>
      <c r="W14" s="125"/>
      <c r="X14" s="125"/>
    </row>
    <row r="15" spans="1:24" x14ac:dyDescent="0.2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5"/>
      <c r="P15" s="125"/>
      <c r="Q15" s="125"/>
      <c r="R15" s="125"/>
      <c r="S15" s="125"/>
      <c r="T15" s="125"/>
      <c r="U15" s="125"/>
      <c r="V15" s="125"/>
      <c r="W15" s="125"/>
      <c r="X15" s="125"/>
    </row>
    <row r="16" spans="1:24" x14ac:dyDescent="0.2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5"/>
      <c r="P16" s="125"/>
      <c r="Q16" s="125"/>
      <c r="R16" s="125"/>
      <c r="S16" s="125"/>
      <c r="T16" s="125"/>
      <c r="U16" s="125"/>
      <c r="V16" s="125"/>
      <c r="W16" s="125"/>
      <c r="X16" s="125"/>
    </row>
    <row r="17" spans="1:24" x14ac:dyDescent="0.2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5"/>
      <c r="P17" s="125"/>
      <c r="Q17" s="125"/>
      <c r="R17" s="125"/>
      <c r="S17" s="125"/>
      <c r="T17" s="125"/>
      <c r="U17" s="125"/>
      <c r="V17" s="125"/>
      <c r="W17" s="125"/>
      <c r="X17" s="125"/>
    </row>
    <row r="18" spans="1:24" x14ac:dyDescent="0.2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5"/>
      <c r="P18" s="125"/>
      <c r="Q18" s="125"/>
      <c r="R18" s="125"/>
      <c r="S18" s="125"/>
      <c r="T18" s="125"/>
      <c r="U18" s="125"/>
      <c r="V18" s="125"/>
      <c r="W18" s="125"/>
      <c r="X18" s="125"/>
    </row>
    <row r="19" spans="1:24" x14ac:dyDescent="0.2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5"/>
      <c r="P19" s="125"/>
      <c r="Q19" s="125"/>
      <c r="R19" s="125"/>
      <c r="S19" s="125"/>
      <c r="T19" s="125"/>
      <c r="U19" s="125"/>
      <c r="V19" s="125"/>
      <c r="W19" s="125"/>
      <c r="X19" s="125"/>
    </row>
    <row r="20" spans="1:24" x14ac:dyDescent="0.2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5"/>
      <c r="P20" s="125"/>
      <c r="Q20" s="125"/>
      <c r="R20" s="125"/>
      <c r="S20" s="125"/>
      <c r="T20" s="125"/>
      <c r="U20" s="125"/>
      <c r="V20" s="125"/>
      <c r="W20" s="125"/>
      <c r="X20" s="125"/>
    </row>
    <row r="21" spans="1:24" x14ac:dyDescent="0.2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5"/>
      <c r="P21" s="125"/>
      <c r="Q21" s="125"/>
      <c r="R21" s="125"/>
      <c r="S21" s="125"/>
      <c r="T21" s="125"/>
      <c r="U21" s="125"/>
      <c r="V21" s="125"/>
      <c r="W21" s="125"/>
      <c r="X21" s="125"/>
    </row>
    <row r="22" spans="1:24" x14ac:dyDescent="0.2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5"/>
      <c r="P22" s="125"/>
      <c r="Q22" s="125"/>
      <c r="R22" s="125"/>
      <c r="S22" s="125"/>
      <c r="T22" s="125"/>
      <c r="U22" s="125"/>
      <c r="V22" s="125"/>
      <c r="W22" s="125"/>
      <c r="X22" s="125"/>
    </row>
    <row r="23" spans="1:24" x14ac:dyDescent="0.2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5"/>
      <c r="P23" s="125"/>
      <c r="Q23" s="125"/>
      <c r="R23" s="125"/>
      <c r="S23" s="125"/>
      <c r="T23" s="125"/>
      <c r="U23" s="125"/>
      <c r="V23" s="125"/>
      <c r="W23" s="125"/>
      <c r="X23" s="125"/>
    </row>
    <row r="24" spans="1:24" x14ac:dyDescent="0.2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5"/>
      <c r="P24" s="125"/>
      <c r="Q24" s="125"/>
      <c r="R24" s="125"/>
      <c r="S24" s="125"/>
      <c r="T24" s="125"/>
      <c r="U24" s="125"/>
      <c r="V24" s="125"/>
      <c r="W24" s="125"/>
      <c r="X24" s="125"/>
    </row>
    <row r="25" spans="1:24" x14ac:dyDescent="0.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5"/>
      <c r="P25" s="125"/>
      <c r="Q25" s="125"/>
      <c r="R25" s="125"/>
      <c r="S25" s="125"/>
      <c r="T25" s="125"/>
      <c r="U25" s="125"/>
      <c r="V25" s="125"/>
      <c r="W25" s="125"/>
      <c r="X25" s="125"/>
    </row>
    <row r="26" spans="1:24" x14ac:dyDescent="0.2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5"/>
      <c r="P26" s="125"/>
      <c r="Q26" s="125"/>
      <c r="R26" s="125"/>
      <c r="S26" s="125"/>
      <c r="T26" s="125"/>
      <c r="U26" s="125"/>
      <c r="V26" s="125"/>
      <c r="W26" s="125"/>
      <c r="X26" s="125"/>
    </row>
    <row r="27" spans="1:24" x14ac:dyDescent="0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5"/>
      <c r="P27" s="125"/>
      <c r="Q27" s="125"/>
      <c r="R27" s="125"/>
      <c r="S27" s="125"/>
      <c r="T27" s="125"/>
      <c r="U27" s="125"/>
      <c r="V27" s="125"/>
      <c r="W27" s="125"/>
      <c r="X27" s="125"/>
    </row>
    <row r="28" spans="1:24" x14ac:dyDescent="0.2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5"/>
      <c r="P28" s="125"/>
      <c r="Q28" s="125"/>
      <c r="R28" s="125"/>
      <c r="S28" s="125"/>
      <c r="T28" s="125"/>
      <c r="U28" s="125"/>
      <c r="V28" s="125"/>
      <c r="W28" s="125"/>
      <c r="X28" s="125"/>
    </row>
    <row r="29" spans="1:24" x14ac:dyDescent="0.2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5"/>
      <c r="P29" s="125"/>
      <c r="Q29" s="125"/>
      <c r="R29" s="125"/>
      <c r="S29" s="125"/>
      <c r="T29" s="125"/>
      <c r="U29" s="125"/>
      <c r="V29" s="125"/>
      <c r="W29" s="125"/>
      <c r="X29" s="125"/>
    </row>
    <row r="30" spans="1:24" x14ac:dyDescent="0.2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5"/>
      <c r="P30" s="125"/>
      <c r="Q30" s="125"/>
      <c r="R30" s="125"/>
      <c r="S30" s="125"/>
      <c r="T30" s="125"/>
      <c r="U30" s="125"/>
      <c r="V30" s="125"/>
      <c r="W30" s="125"/>
      <c r="X30" s="125"/>
    </row>
    <row r="31" spans="1:24" x14ac:dyDescent="0.2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5"/>
      <c r="P31" s="125"/>
      <c r="Q31" s="125"/>
      <c r="R31" s="125"/>
      <c r="S31" s="125"/>
      <c r="T31" s="125"/>
      <c r="U31" s="125"/>
      <c r="V31" s="125"/>
      <c r="W31" s="125"/>
      <c r="X31" s="125"/>
    </row>
    <row r="32" spans="1:24" x14ac:dyDescent="0.25">
      <c r="A32" s="130"/>
      <c r="B32" s="130"/>
      <c r="C32" s="218" t="s">
        <v>702</v>
      </c>
      <c r="D32" s="218"/>
      <c r="E32" s="218"/>
      <c r="F32" s="218"/>
      <c r="G32" s="218"/>
      <c r="H32" s="218"/>
      <c r="I32" s="218"/>
      <c r="J32" s="218"/>
      <c r="K32" s="218"/>
      <c r="L32" s="130"/>
      <c r="M32" s="130"/>
      <c r="N32" s="130"/>
    </row>
    <row r="33" spans="1:14" x14ac:dyDescent="0.25">
      <c r="A33" s="130"/>
      <c r="B33" s="130"/>
      <c r="C33" s="218"/>
      <c r="D33" s="218"/>
      <c r="E33" s="218"/>
      <c r="F33" s="218"/>
      <c r="G33" s="218"/>
      <c r="H33" s="218"/>
      <c r="I33" s="218"/>
      <c r="J33" s="218"/>
      <c r="K33" s="218"/>
      <c r="L33" s="130"/>
      <c r="M33" s="130"/>
      <c r="N33" s="130"/>
    </row>
    <row r="34" spans="1:14" x14ac:dyDescent="0.25">
      <c r="A34" s="219" t="s">
        <v>702</v>
      </c>
      <c r="B34" s="219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</row>
    <row r="35" spans="1:14" x14ac:dyDescent="0.25">
      <c r="A35" s="135" t="s">
        <v>703</v>
      </c>
      <c r="B35" s="135">
        <f>Ficha_Registo!C188</f>
        <v>2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</row>
    <row r="36" spans="1:14" x14ac:dyDescent="0.25">
      <c r="A36" s="131" t="s">
        <v>41</v>
      </c>
      <c r="B36" s="135">
        <f>Ficha_Registo!C189</f>
        <v>2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</row>
    <row r="37" spans="1:14" x14ac:dyDescent="0.25">
      <c r="A37" s="131" t="s">
        <v>40</v>
      </c>
      <c r="B37" s="135">
        <f>Ficha_Registo!C190</f>
        <v>6</v>
      </c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</row>
    <row r="38" spans="1:14" x14ac:dyDescent="0.25">
      <c r="A38" s="131" t="s">
        <v>42</v>
      </c>
      <c r="B38" s="135">
        <f>Ficha_Registo!C191</f>
        <v>1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  <row r="39" spans="1:14" x14ac:dyDescent="0.25">
      <c r="A39" s="131" t="s">
        <v>49</v>
      </c>
      <c r="B39" s="135">
        <f>Ficha_Registo!C192</f>
        <v>2</v>
      </c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</row>
    <row r="40" spans="1:14" x14ac:dyDescent="0.25">
      <c r="A40" s="131" t="s">
        <v>125</v>
      </c>
      <c r="B40" s="135">
        <f>Ficha_Registo!C193</f>
        <v>1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  <row r="41" spans="1:14" x14ac:dyDescent="0.25">
      <c r="A41" s="131" t="s">
        <v>122</v>
      </c>
      <c r="B41" s="135">
        <f>Ficha_Registo!C194</f>
        <v>6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</row>
    <row r="42" spans="1:14" x14ac:dyDescent="0.25">
      <c r="A42" s="131" t="s">
        <v>47</v>
      </c>
      <c r="B42" s="135">
        <f>Ficha_Registo!C195</f>
        <v>4</v>
      </c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</row>
    <row r="43" spans="1:14" x14ac:dyDescent="0.25">
      <c r="A43" s="131" t="s">
        <v>277</v>
      </c>
      <c r="B43" s="135">
        <f>Ficha_Registo!C196</f>
        <v>1</v>
      </c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</row>
    <row r="44" spans="1:14" x14ac:dyDescent="0.25">
      <c r="A44" s="131" t="s">
        <v>212</v>
      </c>
      <c r="B44" s="135">
        <f>Ficha_Registo!C197</f>
        <v>1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</row>
    <row r="45" spans="1:14" x14ac:dyDescent="0.25">
      <c r="A45" s="131" t="s">
        <v>194</v>
      </c>
      <c r="B45" s="135">
        <f>Ficha_Registo!C198</f>
        <v>2</v>
      </c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  <row r="46" spans="1:14" x14ac:dyDescent="0.25">
      <c r="A46" s="131" t="s">
        <v>149</v>
      </c>
      <c r="B46" s="135">
        <f>Ficha_Registo!C199</f>
        <v>1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</row>
    <row r="47" spans="1:14" x14ac:dyDescent="0.25">
      <c r="A47" s="131" t="s">
        <v>44</v>
      </c>
      <c r="B47" s="135">
        <f>Ficha_Registo!C200</f>
        <v>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</row>
    <row r="48" spans="1:14" x14ac:dyDescent="0.25">
      <c r="A48" s="131" t="s">
        <v>346</v>
      </c>
      <c r="B48" s="135">
        <f>Ficha_Registo!C201</f>
        <v>33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</row>
    <row r="49" spans="1:14" x14ac:dyDescent="0.25">
      <c r="A49" s="131" t="s">
        <v>48</v>
      </c>
      <c r="B49" s="135">
        <f>Ficha_Registo!C202</f>
        <v>5</v>
      </c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</row>
    <row r="50" spans="1:14" x14ac:dyDescent="0.25">
      <c r="A50" s="131" t="s">
        <v>268</v>
      </c>
      <c r="B50" s="135">
        <f>Ficha_Registo!C203</f>
        <v>1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</row>
    <row r="51" spans="1:14" x14ac:dyDescent="0.25">
      <c r="A51" s="131" t="s">
        <v>342</v>
      </c>
      <c r="B51" s="135">
        <f>Ficha_Registo!C204</f>
        <v>10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</row>
    <row r="52" spans="1:14" x14ac:dyDescent="0.25">
      <c r="A52" s="131" t="s">
        <v>359</v>
      </c>
      <c r="B52" s="135">
        <f>Ficha_Registo!C205</f>
        <v>6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1:14" x14ac:dyDescent="0.25">
      <c r="A53" s="131" t="s">
        <v>143</v>
      </c>
      <c r="B53" s="135">
        <f>Ficha_Registo!C206</f>
        <v>2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</row>
    <row r="54" spans="1:14" x14ac:dyDescent="0.25">
      <c r="A54" s="131" t="s">
        <v>153</v>
      </c>
      <c r="B54" s="135">
        <f>Ficha_Registo!C207</f>
        <v>1</v>
      </c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</row>
    <row r="55" spans="1:14" x14ac:dyDescent="0.25">
      <c r="A55" s="131" t="s">
        <v>51</v>
      </c>
      <c r="B55" s="135">
        <f>Ficha_Registo!C208</f>
        <v>1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</row>
    <row r="56" spans="1:14" x14ac:dyDescent="0.25">
      <c r="A56" s="131" t="s">
        <v>76</v>
      </c>
      <c r="B56" s="135">
        <f>Ficha_Registo!C209</f>
        <v>3</v>
      </c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</row>
    <row r="57" spans="1:14" x14ac:dyDescent="0.25">
      <c r="A57" s="131" t="s">
        <v>160</v>
      </c>
      <c r="B57" s="135">
        <f>Ficha_Registo!C210</f>
        <v>0</v>
      </c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</row>
    <row r="58" spans="1:14" x14ac:dyDescent="0.25">
      <c r="A58" s="131" t="s">
        <v>43</v>
      </c>
      <c r="B58" s="135">
        <f>Ficha_Registo!C211</f>
        <v>6</v>
      </c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</row>
    <row r="59" spans="1:14" x14ac:dyDescent="0.25">
      <c r="A59" s="131" t="s">
        <v>92</v>
      </c>
      <c r="B59" s="135">
        <f>Ficha_Registo!C212</f>
        <v>17</v>
      </c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</row>
    <row r="60" spans="1:14" x14ac:dyDescent="0.25">
      <c r="A60" s="131" t="s">
        <v>53</v>
      </c>
      <c r="B60" s="135">
        <f>Ficha_Registo!C213</f>
        <v>2</v>
      </c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</row>
    <row r="61" spans="1:14" x14ac:dyDescent="0.25">
      <c r="A61" s="131" t="s">
        <v>171</v>
      </c>
      <c r="B61" s="135">
        <f>Ficha_Registo!C214</f>
        <v>7</v>
      </c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</row>
    <row r="62" spans="1:14" x14ac:dyDescent="0.25">
      <c r="A62" s="131" t="s">
        <v>54</v>
      </c>
      <c r="B62" s="135">
        <f>Ficha_Registo!C215</f>
        <v>4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</row>
    <row r="63" spans="1:14" x14ac:dyDescent="0.25">
      <c r="A63" s="131" t="s">
        <v>191</v>
      </c>
      <c r="B63" s="135">
        <f>Ficha_Registo!C216</f>
        <v>0</v>
      </c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</row>
    <row r="64" spans="1:14" x14ac:dyDescent="0.25">
      <c r="A64" s="131" t="s">
        <v>52</v>
      </c>
      <c r="B64" s="135">
        <f>Ficha_Registo!C217</f>
        <v>0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</row>
    <row r="65" spans="1:14" x14ac:dyDescent="0.25">
      <c r="A65" s="131" t="s">
        <v>50</v>
      </c>
      <c r="B65" s="135">
        <f>Ficha_Registo!C218</f>
        <v>9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</row>
    <row r="66" spans="1:14" x14ac:dyDescent="0.25">
      <c r="A66" s="131" t="s">
        <v>46</v>
      </c>
      <c r="B66" s="135">
        <f>Ficha_Registo!C219</f>
        <v>1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</row>
    <row r="67" spans="1:14" x14ac:dyDescent="0.25">
      <c r="A67" s="131" t="s">
        <v>603</v>
      </c>
      <c r="B67" s="135">
        <f>Ficha_Registo!C220</f>
        <v>1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</row>
    <row r="68" spans="1:14" x14ac:dyDescent="0.25">
      <c r="A68" s="131" t="s">
        <v>684</v>
      </c>
      <c r="B68" s="135">
        <f>Ficha_Registo!C221</f>
        <v>0</v>
      </c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</row>
    <row r="69" spans="1:14" x14ac:dyDescent="0.2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</row>
    <row r="70" spans="1:14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</row>
  </sheetData>
  <sheetProtection password="ED76" sheet="1" objects="1" scenarios="1"/>
  <mergeCells count="4">
    <mergeCell ref="A2:I2"/>
    <mergeCell ref="P2:U2"/>
    <mergeCell ref="C32:K33"/>
    <mergeCell ref="A34:B3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5">
    <tabColor rgb="FF00B050"/>
  </sheetPr>
  <dimension ref="A1:N225"/>
  <sheetViews>
    <sheetView showGridLines="0" topLeftCell="D151" workbookViewId="0">
      <selection activeCell="L167" sqref="L167"/>
    </sheetView>
  </sheetViews>
  <sheetFormatPr defaultRowHeight="15" x14ac:dyDescent="0.25"/>
  <cols>
    <col min="1" max="1" width="7.85546875" style="6" customWidth="1"/>
    <col min="2" max="2" width="45" style="7" bestFit="1" customWidth="1"/>
    <col min="3" max="3" width="10.5703125" style="7" bestFit="1" customWidth="1"/>
    <col min="4" max="4" width="12.5703125" style="7" customWidth="1"/>
    <col min="5" max="5" width="9" style="7" customWidth="1"/>
    <col min="6" max="6" width="11.85546875" style="7" customWidth="1"/>
    <col min="7" max="7" width="12.5703125" style="7" bestFit="1" customWidth="1"/>
    <col min="8" max="8" width="21.140625" style="7" bestFit="1" customWidth="1"/>
    <col min="9" max="9" width="15.140625" style="7" customWidth="1"/>
    <col min="10" max="10" width="44.140625" style="7" bestFit="1" customWidth="1"/>
    <col min="11" max="11" width="39.28515625" style="7" bestFit="1" customWidth="1"/>
    <col min="12" max="12" width="28.42578125" style="7" customWidth="1"/>
    <col min="13" max="13" width="16.7109375" style="7" customWidth="1"/>
    <col min="14" max="14" width="13" style="7" customWidth="1"/>
    <col min="15" max="16384" width="9.140625" style="7"/>
  </cols>
  <sheetData>
    <row r="1" spans="1:14" x14ac:dyDescent="0.25">
      <c r="B1" s="206"/>
    </row>
    <row r="2" spans="1:14" x14ac:dyDescent="0.25">
      <c r="B2" s="206"/>
      <c r="C2" s="8"/>
      <c r="D2" s="8"/>
      <c r="E2" s="8"/>
      <c r="F2" s="8"/>
      <c r="G2" s="8"/>
      <c r="H2" s="8"/>
      <c r="I2" s="8"/>
      <c r="J2" s="8"/>
      <c r="K2" s="8"/>
    </row>
    <row r="3" spans="1:14" x14ac:dyDescent="0.25">
      <c r="B3" s="206"/>
      <c r="C3" s="8"/>
      <c r="D3" s="8"/>
      <c r="E3" s="8"/>
      <c r="F3" s="8"/>
      <c r="G3" s="8"/>
      <c r="H3" s="8"/>
      <c r="I3" s="8"/>
      <c r="J3" s="8"/>
      <c r="K3" s="8"/>
    </row>
    <row r="4" spans="1:14" x14ac:dyDescent="0.25">
      <c r="B4" s="206"/>
      <c r="C4" s="8"/>
      <c r="D4" s="8"/>
      <c r="E4" s="8"/>
      <c r="F4" s="8"/>
      <c r="G4" s="8"/>
      <c r="H4" s="8"/>
      <c r="I4" s="8"/>
      <c r="J4" s="8"/>
      <c r="K4" s="8"/>
    </row>
    <row r="5" spans="1:14" x14ac:dyDescent="0.25">
      <c r="B5" s="206"/>
    </row>
    <row r="6" spans="1:14" x14ac:dyDescent="0.25">
      <c r="B6" s="206"/>
    </row>
    <row r="7" spans="1:14" x14ac:dyDescent="0.25">
      <c r="B7" s="206"/>
    </row>
    <row r="8" spans="1:14" x14ac:dyDescent="0.25">
      <c r="B8" s="206"/>
    </row>
    <row r="9" spans="1:14" x14ac:dyDescent="0.25">
      <c r="B9" s="206"/>
    </row>
    <row r="10" spans="1:14" x14ac:dyDescent="0.25">
      <c r="B10" s="206"/>
    </row>
    <row r="11" spans="1:14" x14ac:dyDescent="0.25">
      <c r="B11" s="220" t="s">
        <v>8</v>
      </c>
      <c r="C11" s="220"/>
      <c r="D11" s="220"/>
      <c r="E11" s="220"/>
      <c r="F11" s="220"/>
      <c r="G11" s="220"/>
      <c r="H11" s="220"/>
      <c r="I11" s="220"/>
      <c r="J11" s="220"/>
    </row>
    <row r="12" spans="1:14" x14ac:dyDescent="0.25">
      <c r="B12" s="220"/>
      <c r="C12" s="220"/>
      <c r="D12" s="220"/>
      <c r="E12" s="220"/>
      <c r="F12" s="220"/>
      <c r="G12" s="220"/>
      <c r="H12" s="220"/>
      <c r="I12" s="220"/>
      <c r="J12" s="220"/>
    </row>
    <row r="15" spans="1:14" ht="15.75" x14ac:dyDescent="0.25">
      <c r="A15" s="97" t="s">
        <v>7</v>
      </c>
      <c r="B15" s="97" t="s">
        <v>0</v>
      </c>
      <c r="C15" s="97" t="s">
        <v>1</v>
      </c>
      <c r="D15" s="97" t="s">
        <v>75</v>
      </c>
      <c r="E15" s="97" t="s">
        <v>13</v>
      </c>
      <c r="F15" s="97" t="s">
        <v>3</v>
      </c>
      <c r="G15" s="97" t="s">
        <v>4</v>
      </c>
      <c r="H15" s="97" t="s">
        <v>5</v>
      </c>
      <c r="I15" s="97" t="s">
        <v>6</v>
      </c>
      <c r="J15" s="97" t="s">
        <v>33</v>
      </c>
      <c r="K15" s="97" t="s">
        <v>34</v>
      </c>
      <c r="L15" s="97" t="s">
        <v>37</v>
      </c>
      <c r="M15" s="97" t="s">
        <v>61</v>
      </c>
      <c r="N15" s="97" t="s">
        <v>12</v>
      </c>
    </row>
    <row r="16" spans="1:14" x14ac:dyDescent="0.25">
      <c r="A16" s="59">
        <v>1</v>
      </c>
      <c r="B16" s="66" t="s">
        <v>542</v>
      </c>
      <c r="C16" s="76" t="s">
        <v>10</v>
      </c>
      <c r="D16" s="77">
        <v>41472</v>
      </c>
      <c r="E16" s="60"/>
      <c r="F16" s="60"/>
      <c r="G16" s="60" t="s">
        <v>324</v>
      </c>
      <c r="H16" s="66" t="s">
        <v>48</v>
      </c>
      <c r="I16" s="78">
        <v>2500</v>
      </c>
      <c r="J16" s="60" t="s">
        <v>325</v>
      </c>
      <c r="K16" s="60" t="s">
        <v>326</v>
      </c>
      <c r="L16" s="76"/>
      <c r="M16" s="79">
        <v>200</v>
      </c>
      <c r="N16" s="60"/>
    </row>
    <row r="17" spans="1:14" x14ac:dyDescent="0.25">
      <c r="A17" s="59">
        <v>2</v>
      </c>
      <c r="B17" s="66" t="s">
        <v>327</v>
      </c>
      <c r="C17" s="76" t="s">
        <v>10</v>
      </c>
      <c r="D17" s="77">
        <v>41426</v>
      </c>
      <c r="E17" s="60"/>
      <c r="F17" s="60"/>
      <c r="G17" s="60"/>
      <c r="H17" s="66" t="s">
        <v>191</v>
      </c>
      <c r="I17" s="78">
        <v>4000</v>
      </c>
      <c r="J17" s="60" t="s">
        <v>299</v>
      </c>
      <c r="K17" s="60" t="s">
        <v>328</v>
      </c>
      <c r="L17" s="76"/>
      <c r="M17" s="79">
        <v>200</v>
      </c>
      <c r="N17" s="60"/>
    </row>
    <row r="18" spans="1:14" x14ac:dyDescent="0.25">
      <c r="A18" s="59">
        <v>3</v>
      </c>
      <c r="B18" s="66" t="s">
        <v>311</v>
      </c>
      <c r="C18" s="76" t="s">
        <v>10</v>
      </c>
      <c r="D18" s="77">
        <v>41414</v>
      </c>
      <c r="E18" s="60"/>
      <c r="F18" s="60"/>
      <c r="G18" s="60" t="s">
        <v>313</v>
      </c>
      <c r="H18" s="66" t="s">
        <v>53</v>
      </c>
      <c r="I18" s="78">
        <v>4000</v>
      </c>
      <c r="J18" s="60" t="s">
        <v>314</v>
      </c>
      <c r="K18" s="60" t="s">
        <v>252</v>
      </c>
      <c r="L18" s="76"/>
      <c r="M18" s="79">
        <v>200</v>
      </c>
      <c r="N18" s="60"/>
    </row>
    <row r="19" spans="1:14" x14ac:dyDescent="0.25">
      <c r="A19" s="59">
        <v>4</v>
      </c>
      <c r="B19" s="66" t="s">
        <v>227</v>
      </c>
      <c r="C19" s="76" t="s">
        <v>9</v>
      </c>
      <c r="D19" s="77">
        <v>41775</v>
      </c>
      <c r="E19" s="60"/>
      <c r="F19" s="60"/>
      <c r="G19" s="60" t="s">
        <v>228</v>
      </c>
      <c r="H19" s="66" t="s">
        <v>53</v>
      </c>
      <c r="I19" s="78">
        <v>4500</v>
      </c>
      <c r="J19" s="60" t="s">
        <v>229</v>
      </c>
      <c r="K19" s="60" t="s">
        <v>230</v>
      </c>
      <c r="L19" s="76"/>
      <c r="M19" s="79">
        <v>200</v>
      </c>
      <c r="N19" s="60"/>
    </row>
    <row r="20" spans="1:14" x14ac:dyDescent="0.25">
      <c r="A20" s="59">
        <v>5</v>
      </c>
      <c r="B20" s="66" t="s">
        <v>543</v>
      </c>
      <c r="C20" s="76" t="s">
        <v>9</v>
      </c>
      <c r="D20" s="77">
        <v>42489</v>
      </c>
      <c r="E20" s="60"/>
      <c r="F20" s="60"/>
      <c r="G20" s="60"/>
      <c r="H20" s="66" t="s">
        <v>54</v>
      </c>
      <c r="I20" s="78">
        <v>3000</v>
      </c>
      <c r="J20" s="60" t="s">
        <v>544</v>
      </c>
      <c r="K20" s="60" t="s">
        <v>545</v>
      </c>
      <c r="L20" s="76"/>
      <c r="M20" s="79">
        <v>200</v>
      </c>
      <c r="N20" s="60"/>
    </row>
    <row r="21" spans="1:14" x14ac:dyDescent="0.25">
      <c r="A21" s="59">
        <v>6</v>
      </c>
      <c r="B21" s="66" t="s">
        <v>392</v>
      </c>
      <c r="C21" s="76" t="s">
        <v>10</v>
      </c>
      <c r="D21" s="77">
        <v>40983</v>
      </c>
      <c r="E21" s="60"/>
      <c r="F21" s="60"/>
      <c r="G21" s="60"/>
      <c r="H21" s="66" t="s">
        <v>46</v>
      </c>
      <c r="I21" s="78">
        <v>4000</v>
      </c>
      <c r="J21" s="60" t="s">
        <v>393</v>
      </c>
      <c r="K21" s="60" t="s">
        <v>394</v>
      </c>
      <c r="L21" s="76"/>
      <c r="M21" s="79">
        <v>200</v>
      </c>
      <c r="N21" s="60"/>
    </row>
    <row r="22" spans="1:14" x14ac:dyDescent="0.25">
      <c r="A22" s="59">
        <v>7</v>
      </c>
      <c r="B22" s="66" t="s">
        <v>184</v>
      </c>
      <c r="C22" s="76" t="s">
        <v>10</v>
      </c>
      <c r="D22" s="77">
        <v>41779</v>
      </c>
      <c r="E22" s="60"/>
      <c r="F22" s="60"/>
      <c r="G22" s="60"/>
      <c r="H22" s="66" t="s">
        <v>54</v>
      </c>
      <c r="I22" s="78">
        <v>3000</v>
      </c>
      <c r="J22" s="60" t="s">
        <v>185</v>
      </c>
      <c r="K22" s="60" t="s">
        <v>186</v>
      </c>
      <c r="L22" s="76"/>
      <c r="M22" s="79">
        <v>200</v>
      </c>
      <c r="N22" s="60"/>
    </row>
    <row r="23" spans="1:14" x14ac:dyDescent="0.25">
      <c r="A23" s="59">
        <v>8</v>
      </c>
      <c r="B23" s="66" t="s">
        <v>74</v>
      </c>
      <c r="C23" s="76" t="s">
        <v>10</v>
      </c>
      <c r="D23" s="77">
        <v>42655</v>
      </c>
      <c r="E23" s="60"/>
      <c r="F23" s="60"/>
      <c r="G23" s="60"/>
      <c r="H23" s="66" t="s">
        <v>76</v>
      </c>
      <c r="I23" s="78">
        <v>5000</v>
      </c>
      <c r="J23" s="66" t="s">
        <v>77</v>
      </c>
      <c r="K23" s="66" t="s">
        <v>78</v>
      </c>
      <c r="L23" s="76"/>
      <c r="M23" s="79">
        <v>200</v>
      </c>
      <c r="N23" s="60"/>
    </row>
    <row r="24" spans="1:14" x14ac:dyDescent="0.25">
      <c r="A24" s="59">
        <v>9</v>
      </c>
      <c r="B24" s="66" t="s">
        <v>221</v>
      </c>
      <c r="C24" s="76" t="s">
        <v>9</v>
      </c>
      <c r="D24" s="77">
        <v>41701</v>
      </c>
      <c r="E24" s="60"/>
      <c r="F24" s="60"/>
      <c r="G24" s="60"/>
      <c r="H24" s="66" t="s">
        <v>45</v>
      </c>
      <c r="I24" s="78">
        <v>2500</v>
      </c>
      <c r="J24" s="60" t="s">
        <v>222</v>
      </c>
      <c r="K24" s="60" t="s">
        <v>223</v>
      </c>
      <c r="L24" s="76"/>
      <c r="M24" s="79">
        <v>200</v>
      </c>
      <c r="N24" s="60"/>
    </row>
    <row r="25" spans="1:14" x14ac:dyDescent="0.25">
      <c r="A25" s="59">
        <v>10</v>
      </c>
      <c r="B25" s="66" t="s">
        <v>329</v>
      </c>
      <c r="C25" s="76" t="s">
        <v>10</v>
      </c>
      <c r="D25" s="77">
        <v>41323</v>
      </c>
      <c r="E25" s="60"/>
      <c r="F25" s="60"/>
      <c r="G25" s="60"/>
      <c r="H25" s="66" t="s">
        <v>143</v>
      </c>
      <c r="I25" s="78">
        <v>5000</v>
      </c>
      <c r="J25" s="60" t="s">
        <v>330</v>
      </c>
      <c r="K25" s="60" t="s">
        <v>331</v>
      </c>
      <c r="L25" s="76"/>
      <c r="M25" s="79">
        <v>200</v>
      </c>
      <c r="N25" s="60"/>
    </row>
    <row r="26" spans="1:14" x14ac:dyDescent="0.25">
      <c r="A26" s="59">
        <v>11</v>
      </c>
      <c r="B26" s="66" t="s">
        <v>437</v>
      </c>
      <c r="C26" s="76" t="s">
        <v>9</v>
      </c>
      <c r="D26" s="77">
        <v>41086</v>
      </c>
      <c r="E26" s="60"/>
      <c r="F26" s="60"/>
      <c r="G26" s="60"/>
      <c r="H26" s="66" t="s">
        <v>143</v>
      </c>
      <c r="I26" s="78">
        <v>4000</v>
      </c>
      <c r="J26" s="60" t="s">
        <v>438</v>
      </c>
      <c r="K26" s="60" t="s">
        <v>439</v>
      </c>
      <c r="L26" s="76"/>
      <c r="M26" s="79">
        <v>200</v>
      </c>
      <c r="N26" s="60"/>
    </row>
    <row r="27" spans="1:14" x14ac:dyDescent="0.25">
      <c r="A27" s="59">
        <v>12</v>
      </c>
      <c r="B27" s="66" t="s">
        <v>288</v>
      </c>
      <c r="C27" s="76" t="s">
        <v>10</v>
      </c>
      <c r="D27" s="77">
        <v>41533</v>
      </c>
      <c r="E27" s="60"/>
      <c r="F27" s="60"/>
      <c r="G27" s="60"/>
      <c r="H27" s="66" t="s">
        <v>42</v>
      </c>
      <c r="I27" s="78">
        <v>2500</v>
      </c>
      <c r="J27" s="60" t="s">
        <v>289</v>
      </c>
      <c r="K27" s="60" t="s">
        <v>290</v>
      </c>
      <c r="L27" s="76"/>
      <c r="M27" s="79">
        <v>200</v>
      </c>
      <c r="N27" s="60"/>
    </row>
    <row r="28" spans="1:14" x14ac:dyDescent="0.25">
      <c r="A28" s="59">
        <v>13</v>
      </c>
      <c r="B28" s="66" t="s">
        <v>497</v>
      </c>
      <c r="C28" s="76" t="s">
        <v>10</v>
      </c>
      <c r="D28" s="77">
        <v>41313</v>
      </c>
      <c r="E28" s="60"/>
      <c r="F28" s="60" t="s">
        <v>498</v>
      </c>
      <c r="G28" s="60"/>
      <c r="H28" s="66" t="s">
        <v>44</v>
      </c>
      <c r="I28" s="78">
        <v>2500</v>
      </c>
      <c r="J28" s="60" t="s">
        <v>499</v>
      </c>
      <c r="K28" s="60" t="s">
        <v>500</v>
      </c>
      <c r="L28" s="76"/>
      <c r="M28" s="79">
        <v>200</v>
      </c>
      <c r="N28" s="60"/>
    </row>
    <row r="29" spans="1:14" x14ac:dyDescent="0.25">
      <c r="A29" s="59">
        <v>14</v>
      </c>
      <c r="B29" s="66" t="s">
        <v>335</v>
      </c>
      <c r="C29" s="76" t="s">
        <v>9</v>
      </c>
      <c r="D29" s="77">
        <v>41323</v>
      </c>
      <c r="E29" s="60"/>
      <c r="F29" s="60"/>
      <c r="G29" s="60"/>
      <c r="H29" s="66" t="s">
        <v>191</v>
      </c>
      <c r="I29" s="78">
        <v>2500</v>
      </c>
      <c r="J29" s="60" t="s">
        <v>336</v>
      </c>
      <c r="K29" s="60" t="s">
        <v>337</v>
      </c>
      <c r="L29" s="76"/>
      <c r="M29" s="79">
        <v>200</v>
      </c>
      <c r="N29" s="60"/>
    </row>
    <row r="30" spans="1:14" x14ac:dyDescent="0.25">
      <c r="A30" s="59">
        <v>15</v>
      </c>
      <c r="B30" s="66" t="s">
        <v>250</v>
      </c>
      <c r="C30" s="76" t="s">
        <v>9</v>
      </c>
      <c r="D30" s="77">
        <v>41887</v>
      </c>
      <c r="E30" s="60"/>
      <c r="F30" s="60"/>
      <c r="G30" s="60"/>
      <c r="H30" s="66" t="s">
        <v>53</v>
      </c>
      <c r="I30" s="78">
        <v>4000</v>
      </c>
      <c r="J30" s="60" t="s">
        <v>251</v>
      </c>
      <c r="K30" s="60" t="s">
        <v>252</v>
      </c>
      <c r="L30" s="76"/>
      <c r="M30" s="79">
        <v>200</v>
      </c>
      <c r="N30" s="60"/>
    </row>
    <row r="31" spans="1:14" x14ac:dyDescent="0.25">
      <c r="A31" s="59">
        <v>16</v>
      </c>
      <c r="B31" s="66" t="s">
        <v>301</v>
      </c>
      <c r="C31" s="76" t="s">
        <v>10</v>
      </c>
      <c r="D31" s="77">
        <v>41557</v>
      </c>
      <c r="E31" s="60"/>
      <c r="F31" s="60"/>
      <c r="G31" s="60"/>
      <c r="H31" s="66" t="s">
        <v>53</v>
      </c>
      <c r="I31" s="78">
        <v>4000</v>
      </c>
      <c r="J31" s="60" t="s">
        <v>302</v>
      </c>
      <c r="K31" s="60" t="s">
        <v>303</v>
      </c>
      <c r="L31" s="76"/>
      <c r="M31" s="79">
        <v>200</v>
      </c>
      <c r="N31" s="60"/>
    </row>
    <row r="32" spans="1:14" x14ac:dyDescent="0.25">
      <c r="A32" s="59">
        <v>17</v>
      </c>
      <c r="B32" s="66" t="s">
        <v>395</v>
      </c>
      <c r="C32" s="76" t="s">
        <v>10</v>
      </c>
      <c r="D32" s="77">
        <v>40928</v>
      </c>
      <c r="E32" s="60"/>
      <c r="F32" s="60"/>
      <c r="G32" s="60"/>
      <c r="H32" s="66" t="s">
        <v>153</v>
      </c>
      <c r="I32" s="78">
        <v>4000</v>
      </c>
      <c r="J32" s="60" t="s">
        <v>396</v>
      </c>
      <c r="K32" s="60" t="s">
        <v>397</v>
      </c>
      <c r="L32" s="76"/>
      <c r="M32" s="79">
        <v>200</v>
      </c>
      <c r="N32" s="60"/>
    </row>
    <row r="33" spans="1:14" x14ac:dyDescent="0.25">
      <c r="A33" s="59">
        <v>18</v>
      </c>
      <c r="B33" s="66" t="s">
        <v>332</v>
      </c>
      <c r="C33" s="76" t="s">
        <v>10</v>
      </c>
      <c r="D33" s="77">
        <v>41398</v>
      </c>
      <c r="E33" s="60"/>
      <c r="F33" s="60"/>
      <c r="G33" s="60"/>
      <c r="H33" s="66" t="s">
        <v>45</v>
      </c>
      <c r="I33" s="78">
        <v>2500</v>
      </c>
      <c r="J33" s="60" t="s">
        <v>333</v>
      </c>
      <c r="K33" s="60" t="s">
        <v>334</v>
      </c>
      <c r="L33" s="76"/>
      <c r="M33" s="79">
        <v>200</v>
      </c>
      <c r="N33" s="60"/>
    </row>
    <row r="34" spans="1:14" x14ac:dyDescent="0.25">
      <c r="A34" s="59">
        <v>19</v>
      </c>
      <c r="B34" s="66" t="s">
        <v>88</v>
      </c>
      <c r="C34" s="76" t="s">
        <v>10</v>
      </c>
      <c r="D34" s="77">
        <v>42440</v>
      </c>
      <c r="E34" s="60"/>
      <c r="F34" s="60"/>
      <c r="G34" s="60" t="s">
        <v>89</v>
      </c>
      <c r="H34" s="66" t="s">
        <v>92</v>
      </c>
      <c r="I34" s="78">
        <v>3000</v>
      </c>
      <c r="J34" s="60" t="s">
        <v>90</v>
      </c>
      <c r="K34" s="60" t="s">
        <v>91</v>
      </c>
      <c r="L34" s="76"/>
      <c r="M34" s="79">
        <v>200</v>
      </c>
      <c r="N34" s="60"/>
    </row>
    <row r="35" spans="1:14" x14ac:dyDescent="0.25">
      <c r="A35" s="59">
        <v>20</v>
      </c>
      <c r="B35" s="66" t="s">
        <v>482</v>
      </c>
      <c r="C35" s="76" t="s">
        <v>9</v>
      </c>
      <c r="D35" s="77">
        <v>42403</v>
      </c>
      <c r="E35" s="60"/>
      <c r="F35" s="60"/>
      <c r="G35" s="60"/>
      <c r="H35" s="66" t="s">
        <v>48</v>
      </c>
      <c r="I35" s="78">
        <v>3000</v>
      </c>
      <c r="J35" s="60" t="s">
        <v>94</v>
      </c>
      <c r="K35" s="60" t="s">
        <v>95</v>
      </c>
      <c r="L35" s="76"/>
      <c r="M35" s="79">
        <v>200</v>
      </c>
      <c r="N35" s="60"/>
    </row>
    <row r="36" spans="1:14" x14ac:dyDescent="0.25">
      <c r="A36" s="59">
        <v>21</v>
      </c>
      <c r="B36" s="66" t="s">
        <v>531</v>
      </c>
      <c r="C36" s="76" t="s">
        <v>10</v>
      </c>
      <c r="D36" s="77">
        <v>41802</v>
      </c>
      <c r="E36" s="60"/>
      <c r="F36" s="60" t="s">
        <v>528</v>
      </c>
      <c r="G36" s="60"/>
      <c r="H36" s="66" t="s">
        <v>143</v>
      </c>
      <c r="I36" s="78">
        <v>4000</v>
      </c>
      <c r="J36" s="60" t="s">
        <v>529</v>
      </c>
      <c r="K36" s="60" t="s">
        <v>530</v>
      </c>
      <c r="L36" s="76"/>
      <c r="M36" s="79">
        <v>200</v>
      </c>
      <c r="N36" s="60"/>
    </row>
    <row r="37" spans="1:14" x14ac:dyDescent="0.25">
      <c r="A37" s="59">
        <v>22</v>
      </c>
      <c r="B37" s="66" t="s">
        <v>580</v>
      </c>
      <c r="C37" s="76" t="s">
        <v>10</v>
      </c>
      <c r="D37" s="77">
        <v>40971</v>
      </c>
      <c r="E37" s="60"/>
      <c r="F37" s="60" t="s">
        <v>581</v>
      </c>
      <c r="G37" s="60"/>
      <c r="H37" s="66" t="s">
        <v>53</v>
      </c>
      <c r="I37" s="78">
        <v>2500</v>
      </c>
      <c r="J37" s="60" t="s">
        <v>582</v>
      </c>
      <c r="K37" s="60" t="s">
        <v>583</v>
      </c>
      <c r="L37" s="76"/>
      <c r="M37" s="79">
        <v>200</v>
      </c>
      <c r="N37" s="60"/>
    </row>
    <row r="38" spans="1:14" x14ac:dyDescent="0.25">
      <c r="A38" s="59">
        <v>23</v>
      </c>
      <c r="B38" s="66" t="s">
        <v>82</v>
      </c>
      <c r="C38" s="76" t="s">
        <v>10</v>
      </c>
      <c r="D38" s="77">
        <v>42663</v>
      </c>
      <c r="E38" s="60"/>
      <c r="F38" s="60"/>
      <c r="G38" s="60"/>
      <c r="H38" s="66" t="s">
        <v>48</v>
      </c>
      <c r="I38" s="78">
        <v>3000</v>
      </c>
      <c r="J38" s="60" t="s">
        <v>83</v>
      </c>
      <c r="K38" s="60" t="s">
        <v>84</v>
      </c>
      <c r="L38" s="76"/>
      <c r="M38" s="79">
        <v>200</v>
      </c>
      <c r="N38" s="60"/>
    </row>
    <row r="39" spans="1:14" x14ac:dyDescent="0.25">
      <c r="A39" s="59">
        <v>24</v>
      </c>
      <c r="B39" s="66" t="s">
        <v>291</v>
      </c>
      <c r="C39" s="76" t="s">
        <v>10</v>
      </c>
      <c r="D39" s="77">
        <v>41333</v>
      </c>
      <c r="E39" s="60"/>
      <c r="F39" s="60"/>
      <c r="G39" s="60" t="s">
        <v>501</v>
      </c>
      <c r="H39" s="66" t="s">
        <v>45</v>
      </c>
      <c r="I39" s="78">
        <v>2500</v>
      </c>
      <c r="J39" s="60" t="s">
        <v>390</v>
      </c>
      <c r="K39" s="60" t="s">
        <v>391</v>
      </c>
      <c r="L39" s="76"/>
      <c r="M39" s="79">
        <v>200</v>
      </c>
      <c r="N39" s="60"/>
    </row>
    <row r="40" spans="1:14" x14ac:dyDescent="0.25">
      <c r="A40" s="59">
        <v>25</v>
      </c>
      <c r="B40" s="66" t="s">
        <v>211</v>
      </c>
      <c r="C40" s="76" t="s">
        <v>9</v>
      </c>
      <c r="D40" s="77">
        <v>41980</v>
      </c>
      <c r="E40" s="60"/>
      <c r="F40" s="60"/>
      <c r="G40" s="60"/>
      <c r="H40" s="66" t="s">
        <v>212</v>
      </c>
      <c r="I40" s="78">
        <v>4500</v>
      </c>
      <c r="J40" s="60" t="s">
        <v>213</v>
      </c>
      <c r="K40" s="60" t="s">
        <v>214</v>
      </c>
      <c r="L40" s="76"/>
      <c r="M40" s="79">
        <v>200</v>
      </c>
      <c r="N40" s="60"/>
    </row>
    <row r="41" spans="1:14" x14ac:dyDescent="0.25">
      <c r="A41" s="59">
        <v>26</v>
      </c>
      <c r="B41" s="66" t="s">
        <v>338</v>
      </c>
      <c r="C41" s="76" t="s">
        <v>9</v>
      </c>
      <c r="D41" s="77">
        <v>41408</v>
      </c>
      <c r="E41" s="60"/>
      <c r="F41" s="60"/>
      <c r="G41" s="60"/>
      <c r="H41" s="66" t="s">
        <v>359</v>
      </c>
      <c r="I41" s="78">
        <v>4500</v>
      </c>
      <c r="J41" s="60" t="s">
        <v>339</v>
      </c>
      <c r="K41" s="60" t="s">
        <v>340</v>
      </c>
      <c r="L41" s="76"/>
      <c r="M41" s="79">
        <v>200</v>
      </c>
      <c r="N41" s="60"/>
    </row>
    <row r="42" spans="1:14" x14ac:dyDescent="0.25">
      <c r="A42" s="59">
        <v>27</v>
      </c>
      <c r="B42" s="66" t="s">
        <v>341</v>
      </c>
      <c r="C42" s="76" t="s">
        <v>9</v>
      </c>
      <c r="D42" s="77">
        <v>41593</v>
      </c>
      <c r="E42" s="60"/>
      <c r="F42" s="60"/>
      <c r="G42" s="60"/>
      <c r="H42" s="66" t="s">
        <v>342</v>
      </c>
      <c r="I42" s="78">
        <v>4000</v>
      </c>
      <c r="J42" s="60" t="s">
        <v>343</v>
      </c>
      <c r="K42" s="60" t="s">
        <v>344</v>
      </c>
      <c r="L42" s="76"/>
      <c r="M42" s="79">
        <v>200</v>
      </c>
      <c r="N42" s="60"/>
    </row>
    <row r="43" spans="1:14" x14ac:dyDescent="0.25">
      <c r="A43" s="59">
        <v>28</v>
      </c>
      <c r="B43" s="66" t="s">
        <v>440</v>
      </c>
      <c r="C43" s="76" t="s">
        <v>9</v>
      </c>
      <c r="D43" s="77">
        <v>41243</v>
      </c>
      <c r="E43" s="60"/>
      <c r="F43" s="60"/>
      <c r="G43" s="60"/>
      <c r="H43" s="66" t="s">
        <v>277</v>
      </c>
      <c r="I43" s="78">
        <v>5000</v>
      </c>
      <c r="J43" s="60" t="s">
        <v>441</v>
      </c>
      <c r="K43" s="60" t="s">
        <v>84</v>
      </c>
      <c r="L43" s="76"/>
      <c r="M43" s="79">
        <v>200</v>
      </c>
      <c r="N43" s="60"/>
    </row>
    <row r="44" spans="1:14" x14ac:dyDescent="0.25">
      <c r="A44" s="59">
        <v>29</v>
      </c>
      <c r="B44" s="66" t="s">
        <v>374</v>
      </c>
      <c r="C44" s="76" t="s">
        <v>10</v>
      </c>
      <c r="D44" s="77">
        <v>41558</v>
      </c>
      <c r="E44" s="60"/>
      <c r="F44" s="60"/>
      <c r="G44" s="60"/>
      <c r="H44" s="66" t="s">
        <v>53</v>
      </c>
      <c r="I44" s="78">
        <v>2500</v>
      </c>
      <c r="J44" s="60" t="s">
        <v>375</v>
      </c>
      <c r="K44" s="60" t="s">
        <v>376</v>
      </c>
      <c r="L44" s="76"/>
      <c r="M44" s="79">
        <v>200</v>
      </c>
      <c r="N44" s="60"/>
    </row>
    <row r="45" spans="1:14" x14ac:dyDescent="0.25">
      <c r="A45" s="59">
        <v>30</v>
      </c>
      <c r="B45" s="66" t="s">
        <v>505</v>
      </c>
      <c r="C45" s="76" t="s">
        <v>9</v>
      </c>
      <c r="D45" s="77">
        <v>41243</v>
      </c>
      <c r="E45" s="60"/>
      <c r="F45" s="60"/>
      <c r="G45" s="60"/>
      <c r="H45" s="66" t="s">
        <v>277</v>
      </c>
      <c r="I45" s="78">
        <v>5000</v>
      </c>
      <c r="J45" s="60" t="s">
        <v>441</v>
      </c>
      <c r="K45" s="60" t="s">
        <v>84</v>
      </c>
      <c r="L45" s="76"/>
      <c r="M45" s="79">
        <v>200</v>
      </c>
      <c r="N45" s="60"/>
    </row>
    <row r="46" spans="1:14" x14ac:dyDescent="0.25">
      <c r="A46" s="59">
        <v>31</v>
      </c>
      <c r="B46" s="66" t="s">
        <v>504</v>
      </c>
      <c r="C46" s="76" t="s">
        <v>10</v>
      </c>
      <c r="D46" s="77">
        <v>41558</v>
      </c>
      <c r="E46" s="60"/>
      <c r="F46" s="60"/>
      <c r="G46" s="60"/>
      <c r="H46" s="66" t="s">
        <v>53</v>
      </c>
      <c r="I46" s="78">
        <v>2500</v>
      </c>
      <c r="J46" s="60" t="s">
        <v>375</v>
      </c>
      <c r="K46" s="60" t="s">
        <v>376</v>
      </c>
      <c r="L46" s="76"/>
      <c r="M46" s="79">
        <v>200</v>
      </c>
      <c r="N46" s="60"/>
    </row>
    <row r="47" spans="1:14" x14ac:dyDescent="0.25">
      <c r="A47" s="59">
        <v>32</v>
      </c>
      <c r="B47" s="66" t="s">
        <v>601</v>
      </c>
      <c r="C47" s="76" t="s">
        <v>9</v>
      </c>
      <c r="D47" s="77">
        <v>43086</v>
      </c>
      <c r="E47" s="60"/>
      <c r="F47" s="60" t="s">
        <v>602</v>
      </c>
      <c r="G47" s="60"/>
      <c r="H47" s="66" t="s">
        <v>603</v>
      </c>
      <c r="I47" s="78">
        <v>5000</v>
      </c>
      <c r="J47" s="60" t="s">
        <v>604</v>
      </c>
      <c r="K47" s="60" t="s">
        <v>605</v>
      </c>
      <c r="L47" s="76"/>
      <c r="M47" s="79">
        <v>200</v>
      </c>
      <c r="N47" s="60"/>
    </row>
    <row r="48" spans="1:14" x14ac:dyDescent="0.25">
      <c r="A48" s="59">
        <v>33</v>
      </c>
      <c r="B48" s="66" t="s">
        <v>442</v>
      </c>
      <c r="C48" s="76" t="s">
        <v>9</v>
      </c>
      <c r="D48" s="77">
        <v>41044</v>
      </c>
      <c r="E48" s="60"/>
      <c r="F48" s="60"/>
      <c r="G48" s="60"/>
      <c r="H48" s="66" t="s">
        <v>53</v>
      </c>
      <c r="I48" s="78">
        <v>2500</v>
      </c>
      <c r="J48" s="60" t="s">
        <v>443</v>
      </c>
      <c r="K48" s="60" t="s">
        <v>444</v>
      </c>
      <c r="L48" s="76"/>
      <c r="M48" s="79">
        <v>200</v>
      </c>
      <c r="N48" s="60"/>
    </row>
    <row r="49" spans="1:14" x14ac:dyDescent="0.25">
      <c r="A49" s="59">
        <v>34</v>
      </c>
      <c r="B49" s="66" t="s">
        <v>479</v>
      </c>
      <c r="C49" s="76" t="s">
        <v>9</v>
      </c>
      <c r="D49" s="77">
        <v>41694</v>
      </c>
      <c r="E49" s="60"/>
      <c r="F49" s="60"/>
      <c r="G49" s="60" t="s">
        <v>199</v>
      </c>
      <c r="H49" s="66" t="s">
        <v>194</v>
      </c>
      <c r="I49" s="78">
        <v>4000</v>
      </c>
      <c r="J49" s="60" t="s">
        <v>195</v>
      </c>
      <c r="K49" s="60" t="s">
        <v>196</v>
      </c>
      <c r="L49" s="76"/>
      <c r="M49" s="79">
        <v>200</v>
      </c>
      <c r="N49" s="60"/>
    </row>
    <row r="50" spans="1:14" x14ac:dyDescent="0.25">
      <c r="A50" s="59">
        <v>35</v>
      </c>
      <c r="B50" s="66" t="s">
        <v>445</v>
      </c>
      <c r="C50" s="76" t="s">
        <v>9</v>
      </c>
      <c r="D50" s="77">
        <v>41151</v>
      </c>
      <c r="E50" s="60"/>
      <c r="F50" s="60"/>
      <c r="G50" s="60" t="s">
        <v>446</v>
      </c>
      <c r="H50" s="66" t="s">
        <v>268</v>
      </c>
      <c r="I50" s="78">
        <v>2000</v>
      </c>
      <c r="J50" s="60" t="s">
        <v>269</v>
      </c>
      <c r="K50" s="60" t="s">
        <v>270</v>
      </c>
      <c r="L50" s="76"/>
      <c r="M50" s="79">
        <v>200</v>
      </c>
      <c r="N50" s="60"/>
    </row>
    <row r="51" spans="1:14" x14ac:dyDescent="0.25">
      <c r="A51" s="59">
        <v>36</v>
      </c>
      <c r="B51" s="66" t="s">
        <v>447</v>
      </c>
      <c r="C51" s="76" t="s">
        <v>9</v>
      </c>
      <c r="D51" s="77">
        <v>40960</v>
      </c>
      <c r="E51" s="60"/>
      <c r="F51" s="60"/>
      <c r="G51" s="60"/>
      <c r="H51" s="66"/>
      <c r="I51" s="78">
        <v>2500</v>
      </c>
      <c r="J51" s="60" t="s">
        <v>448</v>
      </c>
      <c r="K51" s="60" t="s">
        <v>449</v>
      </c>
      <c r="L51" s="76"/>
      <c r="M51" s="79">
        <v>200</v>
      </c>
      <c r="N51" s="60"/>
    </row>
    <row r="52" spans="1:14" x14ac:dyDescent="0.25">
      <c r="A52" s="59">
        <v>37</v>
      </c>
      <c r="B52" s="66" t="s">
        <v>593</v>
      </c>
      <c r="C52" s="76" t="s">
        <v>9</v>
      </c>
      <c r="D52" s="77"/>
      <c r="E52" s="60"/>
      <c r="F52" s="60"/>
      <c r="G52" s="60"/>
      <c r="H52" s="66"/>
      <c r="I52" s="78">
        <v>3000</v>
      </c>
      <c r="J52" s="60"/>
      <c r="K52" s="60"/>
      <c r="L52" s="76"/>
      <c r="M52" s="79">
        <v>200</v>
      </c>
      <c r="N52" s="60"/>
    </row>
    <row r="53" spans="1:14" x14ac:dyDescent="0.25">
      <c r="A53" s="59">
        <v>38</v>
      </c>
      <c r="B53" s="66" t="s">
        <v>121</v>
      </c>
      <c r="C53" s="76" t="s">
        <v>9</v>
      </c>
      <c r="D53" s="77">
        <v>42294</v>
      </c>
      <c r="E53" s="60"/>
      <c r="F53" s="60"/>
      <c r="G53" s="60" t="s">
        <v>128</v>
      </c>
      <c r="H53" s="66" t="s">
        <v>122</v>
      </c>
      <c r="I53" s="78">
        <v>4000</v>
      </c>
      <c r="J53" s="60" t="s">
        <v>123</v>
      </c>
      <c r="K53" s="60" t="s">
        <v>124</v>
      </c>
      <c r="L53" s="76"/>
      <c r="M53" s="79">
        <v>200</v>
      </c>
      <c r="N53" s="60"/>
    </row>
    <row r="54" spans="1:14" x14ac:dyDescent="0.25">
      <c r="A54" s="59">
        <v>39</v>
      </c>
      <c r="B54" s="66" t="s">
        <v>298</v>
      </c>
      <c r="C54" s="76" t="s">
        <v>10</v>
      </c>
      <c r="D54" s="77">
        <v>41306</v>
      </c>
      <c r="E54" s="60"/>
      <c r="F54" s="60"/>
      <c r="G54" s="60"/>
      <c r="H54" s="66" t="s">
        <v>191</v>
      </c>
      <c r="I54" s="78">
        <v>4000</v>
      </c>
      <c r="J54" s="60" t="s">
        <v>299</v>
      </c>
      <c r="K54" s="60" t="s">
        <v>300</v>
      </c>
      <c r="L54" s="76"/>
      <c r="M54" s="79">
        <v>200</v>
      </c>
      <c r="N54" s="60"/>
    </row>
    <row r="55" spans="1:14" x14ac:dyDescent="0.25">
      <c r="A55" s="59">
        <v>40</v>
      </c>
      <c r="B55" s="66" t="s">
        <v>411</v>
      </c>
      <c r="C55" s="76" t="s">
        <v>10</v>
      </c>
      <c r="D55" s="77">
        <v>41017</v>
      </c>
      <c r="E55" s="60"/>
      <c r="F55" s="60"/>
      <c r="G55" s="60" t="s">
        <v>412</v>
      </c>
      <c r="H55" s="66" t="s">
        <v>268</v>
      </c>
      <c r="I55" s="78">
        <v>2500</v>
      </c>
      <c r="J55" s="60" t="s">
        <v>413</v>
      </c>
      <c r="K55" s="60" t="s">
        <v>414</v>
      </c>
      <c r="L55" s="76"/>
      <c r="M55" s="79">
        <v>200</v>
      </c>
      <c r="N55" s="60"/>
    </row>
    <row r="56" spans="1:14" x14ac:dyDescent="0.25">
      <c r="A56" s="59">
        <v>41</v>
      </c>
      <c r="B56" s="66" t="s">
        <v>345</v>
      </c>
      <c r="C56" s="76" t="s">
        <v>9</v>
      </c>
      <c r="D56" s="77">
        <v>41370</v>
      </c>
      <c r="E56" s="60"/>
      <c r="F56" s="60"/>
      <c r="G56" s="60"/>
      <c r="H56" s="66" t="s">
        <v>346</v>
      </c>
      <c r="I56" s="78">
        <v>2500</v>
      </c>
      <c r="J56" s="60" t="s">
        <v>347</v>
      </c>
      <c r="K56" s="60" t="s">
        <v>348</v>
      </c>
      <c r="L56" s="76"/>
      <c r="M56" s="79">
        <v>200</v>
      </c>
      <c r="N56" s="60"/>
    </row>
    <row r="57" spans="1:14" x14ac:dyDescent="0.25">
      <c r="A57" s="59">
        <v>42</v>
      </c>
      <c r="B57" s="66" t="s">
        <v>377</v>
      </c>
      <c r="C57" s="76" t="s">
        <v>9</v>
      </c>
      <c r="D57" s="77">
        <v>41418</v>
      </c>
      <c r="E57" s="60"/>
      <c r="F57" s="60"/>
      <c r="G57" s="60"/>
      <c r="H57" s="66" t="s">
        <v>171</v>
      </c>
      <c r="I57" s="78">
        <v>2500</v>
      </c>
      <c r="J57" s="60" t="s">
        <v>378</v>
      </c>
      <c r="K57" s="60" t="s">
        <v>379</v>
      </c>
      <c r="L57" s="76"/>
      <c r="M57" s="79">
        <v>200</v>
      </c>
      <c r="N57" s="60"/>
    </row>
    <row r="58" spans="1:14" x14ac:dyDescent="0.25">
      <c r="A58" s="59">
        <v>43</v>
      </c>
      <c r="B58" s="66" t="s">
        <v>205</v>
      </c>
      <c r="C58" s="76" t="s">
        <v>9</v>
      </c>
      <c r="D58" s="77">
        <v>41716</v>
      </c>
      <c r="E58" s="60"/>
      <c r="F58" s="60"/>
      <c r="G58" s="60"/>
      <c r="H58" s="66" t="s">
        <v>54</v>
      </c>
      <c r="I58" s="78">
        <v>3000</v>
      </c>
      <c r="J58" s="60" t="s">
        <v>206</v>
      </c>
      <c r="K58" s="60" t="s">
        <v>207</v>
      </c>
      <c r="L58" s="76"/>
      <c r="M58" s="79">
        <v>200</v>
      </c>
      <c r="N58" s="60"/>
    </row>
    <row r="59" spans="1:14" s="64" customFormat="1" x14ac:dyDescent="0.25">
      <c r="A59" s="59">
        <v>44</v>
      </c>
      <c r="B59" s="66" t="s">
        <v>607</v>
      </c>
      <c r="C59" s="76" t="s">
        <v>9</v>
      </c>
      <c r="D59" s="77">
        <v>42768</v>
      </c>
      <c r="E59" s="60"/>
      <c r="F59" s="60" t="s">
        <v>593</v>
      </c>
      <c r="G59" s="60"/>
      <c r="H59" s="66" t="s">
        <v>48</v>
      </c>
      <c r="I59" s="78">
        <v>3000</v>
      </c>
      <c r="J59" s="60"/>
      <c r="K59" s="60" t="s">
        <v>608</v>
      </c>
      <c r="L59" s="76"/>
      <c r="M59" s="79">
        <v>200</v>
      </c>
      <c r="N59" s="60"/>
    </row>
    <row r="60" spans="1:14" x14ac:dyDescent="0.25">
      <c r="A60" s="59">
        <v>45</v>
      </c>
      <c r="B60" s="66" t="s">
        <v>349</v>
      </c>
      <c r="C60" s="76" t="s">
        <v>9</v>
      </c>
      <c r="D60" s="77">
        <v>41538</v>
      </c>
      <c r="E60" s="60"/>
      <c r="F60" s="60"/>
      <c r="G60" s="60"/>
      <c r="H60" s="66" t="s">
        <v>45</v>
      </c>
      <c r="I60" s="78">
        <v>4000</v>
      </c>
      <c r="J60" s="60" t="s">
        <v>350</v>
      </c>
      <c r="K60" s="60" t="s">
        <v>351</v>
      </c>
      <c r="L60" s="76"/>
      <c r="M60" s="79">
        <v>200</v>
      </c>
      <c r="N60" s="60"/>
    </row>
    <row r="61" spans="1:14" x14ac:dyDescent="0.25">
      <c r="A61" s="59">
        <v>46</v>
      </c>
      <c r="B61" s="66" t="s">
        <v>112</v>
      </c>
      <c r="C61" s="76" t="s">
        <v>9</v>
      </c>
      <c r="D61" s="77">
        <v>42258</v>
      </c>
      <c r="E61" s="60"/>
      <c r="F61" s="60"/>
      <c r="G61" s="60"/>
      <c r="H61" s="66" t="s">
        <v>48</v>
      </c>
      <c r="I61" s="78">
        <v>2500</v>
      </c>
      <c r="J61" s="60" t="s">
        <v>110</v>
      </c>
      <c r="K61" s="60" t="s">
        <v>111</v>
      </c>
      <c r="L61" s="76"/>
      <c r="M61" s="79">
        <v>200</v>
      </c>
      <c r="N61" s="60"/>
    </row>
    <row r="62" spans="1:14" x14ac:dyDescent="0.25">
      <c r="A62" s="59">
        <v>47</v>
      </c>
      <c r="B62" s="66" t="s">
        <v>109</v>
      </c>
      <c r="C62" s="76" t="s">
        <v>9</v>
      </c>
      <c r="D62" s="77">
        <v>42258</v>
      </c>
      <c r="E62" s="60"/>
      <c r="F62" s="60"/>
      <c r="G62" s="60"/>
      <c r="H62" s="66" t="s">
        <v>48</v>
      </c>
      <c r="I62" s="79">
        <v>2500</v>
      </c>
      <c r="J62" s="60" t="s">
        <v>110</v>
      </c>
      <c r="K62" s="60" t="s">
        <v>111</v>
      </c>
      <c r="L62" s="76"/>
      <c r="M62" s="79">
        <v>200</v>
      </c>
      <c r="N62" s="60"/>
    </row>
    <row r="63" spans="1:14" x14ac:dyDescent="0.25">
      <c r="A63" s="59">
        <v>48</v>
      </c>
      <c r="B63" s="66" t="s">
        <v>398</v>
      </c>
      <c r="C63" s="76" t="s">
        <v>10</v>
      </c>
      <c r="D63" s="77">
        <v>41208</v>
      </c>
      <c r="E63" s="60"/>
      <c r="F63" s="60"/>
      <c r="G63" s="60" t="s">
        <v>399</v>
      </c>
      <c r="H63" s="66" t="s">
        <v>359</v>
      </c>
      <c r="I63" s="78">
        <v>2500</v>
      </c>
      <c r="J63" s="60" t="s">
        <v>400</v>
      </c>
      <c r="K63" s="60" t="s">
        <v>401</v>
      </c>
      <c r="L63" s="76"/>
      <c r="M63" s="79">
        <v>200</v>
      </c>
      <c r="N63" s="60"/>
    </row>
    <row r="64" spans="1:14" x14ac:dyDescent="0.25">
      <c r="A64" s="59">
        <v>49</v>
      </c>
      <c r="B64" s="66" t="s">
        <v>492</v>
      </c>
      <c r="C64" s="76" t="s">
        <v>10</v>
      </c>
      <c r="D64" s="77">
        <v>42010</v>
      </c>
      <c r="E64" s="60"/>
      <c r="F64" s="60"/>
      <c r="G64" s="60" t="s">
        <v>493</v>
      </c>
      <c r="H64" s="66" t="s">
        <v>125</v>
      </c>
      <c r="I64" s="78"/>
      <c r="J64" s="60"/>
      <c r="K64" s="60" t="s">
        <v>494</v>
      </c>
      <c r="L64" s="76"/>
      <c r="M64" s="79">
        <v>200</v>
      </c>
      <c r="N64" s="60"/>
    </row>
    <row r="65" spans="1:14" x14ac:dyDescent="0.25">
      <c r="A65" s="59">
        <v>50</v>
      </c>
      <c r="B65" s="66" t="s">
        <v>263</v>
      </c>
      <c r="C65" s="76" t="s">
        <v>10</v>
      </c>
      <c r="D65" s="77">
        <v>41978</v>
      </c>
      <c r="E65" s="60"/>
      <c r="F65" s="60"/>
      <c r="G65" s="60"/>
      <c r="H65" s="66" t="s">
        <v>45</v>
      </c>
      <c r="I65" s="78">
        <v>3500</v>
      </c>
      <c r="J65" s="60" t="s">
        <v>264</v>
      </c>
      <c r="K65" s="60" t="s">
        <v>265</v>
      </c>
      <c r="L65" s="76"/>
      <c r="M65" s="79">
        <v>200</v>
      </c>
      <c r="N65" s="60"/>
    </row>
    <row r="66" spans="1:14" x14ac:dyDescent="0.25">
      <c r="A66" s="59">
        <v>51</v>
      </c>
      <c r="B66" s="66" t="s">
        <v>450</v>
      </c>
      <c r="C66" s="76" t="s">
        <v>9</v>
      </c>
      <c r="D66" s="77">
        <v>40983</v>
      </c>
      <c r="E66" s="60"/>
      <c r="F66" s="60"/>
      <c r="G66" s="60" t="s">
        <v>451</v>
      </c>
      <c r="H66" s="66" t="s">
        <v>268</v>
      </c>
      <c r="I66" s="78">
        <v>3000</v>
      </c>
      <c r="J66" s="60" t="s">
        <v>452</v>
      </c>
      <c r="K66" s="60" t="s">
        <v>453</v>
      </c>
      <c r="L66" s="76"/>
      <c r="M66" s="79">
        <v>200</v>
      </c>
      <c r="N66" s="60"/>
    </row>
    <row r="67" spans="1:14" x14ac:dyDescent="0.25">
      <c r="A67" s="59">
        <v>52</v>
      </c>
      <c r="B67" s="66" t="s">
        <v>402</v>
      </c>
      <c r="C67" s="76" t="s">
        <v>10</v>
      </c>
      <c r="D67" s="77">
        <v>41237</v>
      </c>
      <c r="E67" s="60"/>
      <c r="F67" s="60"/>
      <c r="G67" s="60"/>
      <c r="H67" s="66" t="s">
        <v>92</v>
      </c>
      <c r="I67" s="78">
        <v>2500</v>
      </c>
      <c r="J67" s="60" t="s">
        <v>403</v>
      </c>
      <c r="K67" s="60" t="s">
        <v>404</v>
      </c>
      <c r="L67" s="76"/>
      <c r="M67" s="79">
        <v>200</v>
      </c>
      <c r="N67" s="60"/>
    </row>
    <row r="68" spans="1:14" x14ac:dyDescent="0.25">
      <c r="A68" s="59">
        <v>53</v>
      </c>
      <c r="B68" s="66" t="s">
        <v>141</v>
      </c>
      <c r="C68" s="76" t="s">
        <v>10</v>
      </c>
      <c r="D68" s="77">
        <v>42084</v>
      </c>
      <c r="E68" s="60"/>
      <c r="F68" s="60"/>
      <c r="G68" s="60" t="s">
        <v>142</v>
      </c>
      <c r="H68" s="66" t="s">
        <v>143</v>
      </c>
      <c r="I68" s="78">
        <v>2000</v>
      </c>
      <c r="J68" s="60"/>
      <c r="K68" s="60" t="s">
        <v>144</v>
      </c>
      <c r="L68" s="76"/>
      <c r="M68" s="79">
        <v>200</v>
      </c>
      <c r="N68" s="60"/>
    </row>
    <row r="69" spans="1:14" x14ac:dyDescent="0.25">
      <c r="A69" s="59">
        <v>54</v>
      </c>
      <c r="B69" s="66" t="s">
        <v>312</v>
      </c>
      <c r="C69" s="76" t="s">
        <v>10</v>
      </c>
      <c r="D69" s="77">
        <v>41600</v>
      </c>
      <c r="E69" s="60"/>
      <c r="F69" s="60"/>
      <c r="G69" s="60" t="s">
        <v>304</v>
      </c>
      <c r="H69" s="66" t="s">
        <v>47</v>
      </c>
      <c r="I69" s="78">
        <v>3000</v>
      </c>
      <c r="J69" s="60" t="s">
        <v>305</v>
      </c>
      <c r="K69" s="60" t="s">
        <v>306</v>
      </c>
      <c r="L69" s="76"/>
      <c r="M69" s="79">
        <v>200</v>
      </c>
      <c r="N69" s="60"/>
    </row>
    <row r="70" spans="1:14" x14ac:dyDescent="0.25">
      <c r="A70" s="59">
        <v>55</v>
      </c>
      <c r="B70" s="66" t="s">
        <v>275</v>
      </c>
      <c r="C70" s="76" t="s">
        <v>10</v>
      </c>
      <c r="D70" s="77">
        <v>41848</v>
      </c>
      <c r="E70" s="60"/>
      <c r="F70" s="60"/>
      <c r="G70" s="60" t="s">
        <v>276</v>
      </c>
      <c r="H70" s="66" t="s">
        <v>277</v>
      </c>
      <c r="I70" s="78">
        <v>4000</v>
      </c>
      <c r="J70" s="60" t="s">
        <v>278</v>
      </c>
      <c r="K70" s="60" t="s">
        <v>279</v>
      </c>
      <c r="L70" s="76"/>
      <c r="M70" s="79">
        <v>200</v>
      </c>
      <c r="N70" s="60"/>
    </row>
    <row r="71" spans="1:14" x14ac:dyDescent="0.25">
      <c r="A71" s="59">
        <v>56</v>
      </c>
      <c r="B71" s="66" t="s">
        <v>134</v>
      </c>
      <c r="C71" s="76" t="s">
        <v>10</v>
      </c>
      <c r="D71" s="77">
        <v>42010</v>
      </c>
      <c r="E71" s="60"/>
      <c r="F71" s="60"/>
      <c r="G71" s="60"/>
      <c r="H71" s="66" t="s">
        <v>48</v>
      </c>
      <c r="I71" s="78">
        <v>5000</v>
      </c>
      <c r="J71" s="60" t="s">
        <v>135</v>
      </c>
      <c r="K71" s="60" t="s">
        <v>136</v>
      </c>
      <c r="L71" s="76"/>
      <c r="M71" s="79">
        <v>200</v>
      </c>
      <c r="N71" s="60"/>
    </row>
    <row r="72" spans="1:14" x14ac:dyDescent="0.25">
      <c r="A72" s="59">
        <v>57</v>
      </c>
      <c r="B72" s="66" t="s">
        <v>405</v>
      </c>
      <c r="C72" s="76" t="s">
        <v>10</v>
      </c>
      <c r="D72" s="77">
        <v>40918</v>
      </c>
      <c r="E72" s="60"/>
      <c r="F72" s="60"/>
      <c r="G72" s="60"/>
      <c r="H72" s="66" t="s">
        <v>48</v>
      </c>
      <c r="I72" s="78">
        <v>2500</v>
      </c>
      <c r="J72" s="60" t="s">
        <v>406</v>
      </c>
      <c r="K72" s="60" t="s">
        <v>407</v>
      </c>
      <c r="L72" s="76"/>
      <c r="M72" s="79">
        <v>200</v>
      </c>
      <c r="N72" s="60"/>
    </row>
    <row r="73" spans="1:14" x14ac:dyDescent="0.25">
      <c r="A73" s="59">
        <v>58</v>
      </c>
      <c r="B73" s="66" t="s">
        <v>137</v>
      </c>
      <c r="C73" s="76" t="s">
        <v>10</v>
      </c>
      <c r="D73" s="77">
        <v>42189</v>
      </c>
      <c r="E73" s="60"/>
      <c r="F73" s="60"/>
      <c r="G73" s="60" t="s">
        <v>138</v>
      </c>
      <c r="H73" s="66" t="s">
        <v>48</v>
      </c>
      <c r="I73" s="78">
        <v>5000</v>
      </c>
      <c r="J73" s="60" t="s">
        <v>139</v>
      </c>
      <c r="K73" s="60" t="s">
        <v>140</v>
      </c>
      <c r="L73" s="76"/>
      <c r="M73" s="79">
        <v>200</v>
      </c>
      <c r="N73" s="60"/>
    </row>
    <row r="74" spans="1:14" x14ac:dyDescent="0.25">
      <c r="A74" s="59">
        <v>59</v>
      </c>
      <c r="B74" s="66" t="s">
        <v>280</v>
      </c>
      <c r="C74" s="76" t="s">
        <v>10</v>
      </c>
      <c r="D74" s="77">
        <v>41906</v>
      </c>
      <c r="E74" s="60"/>
      <c r="F74" s="60"/>
      <c r="G74" s="60" t="s">
        <v>285</v>
      </c>
      <c r="H74" s="66" t="s">
        <v>46</v>
      </c>
      <c r="I74" s="78">
        <v>4000</v>
      </c>
      <c r="J74" s="60" t="s">
        <v>281</v>
      </c>
      <c r="K74" s="60" t="s">
        <v>282</v>
      </c>
      <c r="L74" s="76"/>
      <c r="M74" s="79">
        <v>200</v>
      </c>
      <c r="N74" s="60"/>
    </row>
    <row r="75" spans="1:14" x14ac:dyDescent="0.25">
      <c r="A75" s="59">
        <v>60</v>
      </c>
      <c r="B75" s="66" t="s">
        <v>454</v>
      </c>
      <c r="C75" s="76" t="s">
        <v>9</v>
      </c>
      <c r="D75" s="77">
        <v>40996</v>
      </c>
      <c r="E75" s="60"/>
      <c r="F75" s="60"/>
      <c r="G75" s="60" t="s">
        <v>455</v>
      </c>
      <c r="H75" s="66" t="s">
        <v>359</v>
      </c>
      <c r="I75" s="78">
        <v>2500</v>
      </c>
      <c r="J75" s="60"/>
      <c r="K75" s="60" t="s">
        <v>456</v>
      </c>
      <c r="L75" s="76"/>
      <c r="M75" s="79">
        <v>200</v>
      </c>
      <c r="N75" s="60"/>
    </row>
    <row r="76" spans="1:14" x14ac:dyDescent="0.25">
      <c r="A76" s="59">
        <v>61</v>
      </c>
      <c r="B76" s="66" t="s">
        <v>457</v>
      </c>
      <c r="C76" s="76" t="s">
        <v>9</v>
      </c>
      <c r="D76" s="77">
        <v>41034</v>
      </c>
      <c r="E76" s="60"/>
      <c r="F76" s="60"/>
      <c r="G76" s="60"/>
      <c r="H76" s="66" t="s">
        <v>277</v>
      </c>
      <c r="I76" s="78">
        <v>2500</v>
      </c>
      <c r="J76" s="60" t="s">
        <v>458</v>
      </c>
      <c r="K76" s="60" t="s">
        <v>459</v>
      </c>
      <c r="L76" s="76"/>
      <c r="M76" s="79">
        <v>200</v>
      </c>
      <c r="N76" s="60"/>
    </row>
    <row r="77" spans="1:14" x14ac:dyDescent="0.25">
      <c r="A77" s="59">
        <v>62</v>
      </c>
      <c r="B77" s="66" t="s">
        <v>197</v>
      </c>
      <c r="C77" s="76" t="s">
        <v>9</v>
      </c>
      <c r="D77" s="77">
        <v>41736</v>
      </c>
      <c r="E77" s="60"/>
      <c r="F77" s="60"/>
      <c r="G77" s="60" t="s">
        <v>198</v>
      </c>
      <c r="H77" s="66" t="s">
        <v>53</v>
      </c>
      <c r="I77" s="78">
        <v>4000</v>
      </c>
      <c r="J77" s="60" t="s">
        <v>200</v>
      </c>
      <c r="K77" s="60" t="s">
        <v>201</v>
      </c>
      <c r="L77" s="76"/>
      <c r="M77" s="79">
        <v>200</v>
      </c>
      <c r="N77" s="60"/>
    </row>
    <row r="78" spans="1:14" x14ac:dyDescent="0.25">
      <c r="A78" s="59">
        <v>63</v>
      </c>
      <c r="B78" s="66" t="s">
        <v>495</v>
      </c>
      <c r="C78" s="76" t="s">
        <v>10</v>
      </c>
      <c r="D78" s="77">
        <v>42084</v>
      </c>
      <c r="E78" s="60"/>
      <c r="F78" s="60"/>
      <c r="G78" s="60" t="s">
        <v>142</v>
      </c>
      <c r="H78" s="66" t="s">
        <v>143</v>
      </c>
      <c r="I78" s="78"/>
      <c r="J78" s="60"/>
      <c r="K78" s="60" t="s">
        <v>496</v>
      </c>
      <c r="L78" s="76"/>
      <c r="M78" s="79">
        <v>200</v>
      </c>
      <c r="N78" s="60"/>
    </row>
    <row r="79" spans="1:14" x14ac:dyDescent="0.25">
      <c r="A79" s="59">
        <v>64</v>
      </c>
      <c r="B79" s="66" t="s">
        <v>460</v>
      </c>
      <c r="C79" s="76" t="s">
        <v>9</v>
      </c>
      <c r="D79" s="77">
        <v>41232</v>
      </c>
      <c r="E79" s="60"/>
      <c r="F79" s="60"/>
      <c r="G79" s="60" t="s">
        <v>461</v>
      </c>
      <c r="H79" s="66" t="s">
        <v>53</v>
      </c>
      <c r="I79" s="78">
        <v>4000</v>
      </c>
      <c r="J79" s="60" t="s">
        <v>462</v>
      </c>
      <c r="K79" s="60" t="s">
        <v>463</v>
      </c>
      <c r="L79" s="76"/>
      <c r="M79" s="79">
        <v>200</v>
      </c>
      <c r="N79" s="60"/>
    </row>
    <row r="80" spans="1:14" x14ac:dyDescent="0.25">
      <c r="A80" s="59">
        <v>65</v>
      </c>
      <c r="B80" s="66" t="s">
        <v>187</v>
      </c>
      <c r="C80" s="76" t="s">
        <v>9</v>
      </c>
      <c r="D80" s="77">
        <v>41759</v>
      </c>
      <c r="E80" s="60"/>
      <c r="F80" s="60"/>
      <c r="G80" s="60"/>
      <c r="H80" s="66" t="s">
        <v>42</v>
      </c>
      <c r="I80" s="78">
        <v>4000</v>
      </c>
      <c r="J80" s="60" t="s">
        <v>188</v>
      </c>
      <c r="K80" s="60" t="s">
        <v>189</v>
      </c>
      <c r="L80" s="76"/>
      <c r="M80" s="79">
        <v>200</v>
      </c>
      <c r="N80" s="60"/>
    </row>
    <row r="81" spans="1:14" x14ac:dyDescent="0.25">
      <c r="A81" s="59">
        <v>66</v>
      </c>
      <c r="B81" s="66" t="s">
        <v>104</v>
      </c>
      <c r="C81" s="76" t="s">
        <v>10</v>
      </c>
      <c r="D81" s="77">
        <v>42072</v>
      </c>
      <c r="E81" s="60"/>
      <c r="F81" s="60" t="s">
        <v>105</v>
      </c>
      <c r="G81" s="60" t="s">
        <v>106</v>
      </c>
      <c r="H81" s="66" t="s">
        <v>46</v>
      </c>
      <c r="I81" s="78">
        <v>2500</v>
      </c>
      <c r="J81" s="60" t="s">
        <v>107</v>
      </c>
      <c r="K81" s="60" t="s">
        <v>108</v>
      </c>
      <c r="L81" s="76"/>
      <c r="M81" s="79">
        <v>200</v>
      </c>
      <c r="N81" s="60"/>
    </row>
    <row r="82" spans="1:14" x14ac:dyDescent="0.25">
      <c r="A82" s="59">
        <v>67</v>
      </c>
      <c r="B82" s="66" t="s">
        <v>408</v>
      </c>
      <c r="C82" s="76" t="s">
        <v>10</v>
      </c>
      <c r="D82" s="77">
        <v>41039</v>
      </c>
      <c r="E82" s="60"/>
      <c r="F82" s="60"/>
      <c r="G82" s="60"/>
      <c r="H82" s="66" t="s">
        <v>149</v>
      </c>
      <c r="I82" s="78">
        <v>4000</v>
      </c>
      <c r="J82" s="60" t="s">
        <v>409</v>
      </c>
      <c r="K82" s="60" t="s">
        <v>410</v>
      </c>
      <c r="L82" s="76"/>
      <c r="M82" s="79">
        <v>200</v>
      </c>
      <c r="N82" s="60"/>
    </row>
    <row r="83" spans="1:14" x14ac:dyDescent="0.25">
      <c r="A83" s="59">
        <v>68</v>
      </c>
      <c r="B83" s="66" t="s">
        <v>589</v>
      </c>
      <c r="C83" s="76" t="s">
        <v>9</v>
      </c>
      <c r="D83" s="77">
        <v>42260</v>
      </c>
      <c r="E83" s="60"/>
      <c r="F83" s="60" t="s">
        <v>590</v>
      </c>
      <c r="G83" s="60"/>
      <c r="H83" s="66" t="s">
        <v>41</v>
      </c>
      <c r="I83" s="78">
        <v>5000</v>
      </c>
      <c r="J83" s="60" t="s">
        <v>591</v>
      </c>
      <c r="K83" s="60" t="s">
        <v>592</v>
      </c>
      <c r="L83" s="76"/>
      <c r="M83" s="79">
        <v>200</v>
      </c>
      <c r="N83" s="60"/>
    </row>
    <row r="84" spans="1:14" x14ac:dyDescent="0.25">
      <c r="A84" s="59">
        <v>69</v>
      </c>
      <c r="B84" s="66" t="s">
        <v>518</v>
      </c>
      <c r="C84" s="76" t="s">
        <v>9</v>
      </c>
      <c r="D84" s="77">
        <v>41668</v>
      </c>
      <c r="E84" s="60"/>
      <c r="F84" s="60" t="s">
        <v>519</v>
      </c>
      <c r="G84" s="60" t="s">
        <v>520</v>
      </c>
      <c r="H84" s="66" t="s">
        <v>268</v>
      </c>
      <c r="I84" s="78">
        <v>2500</v>
      </c>
      <c r="J84" s="60" t="s">
        <v>521</v>
      </c>
      <c r="K84" s="60" t="s">
        <v>522</v>
      </c>
      <c r="L84" s="76"/>
      <c r="M84" s="79">
        <v>200</v>
      </c>
      <c r="N84" s="60"/>
    </row>
    <row r="85" spans="1:14" x14ac:dyDescent="0.25">
      <c r="A85" s="59">
        <v>70</v>
      </c>
      <c r="B85" s="66" t="s">
        <v>174</v>
      </c>
      <c r="C85" s="76" t="s">
        <v>10</v>
      </c>
      <c r="D85" s="77">
        <v>41966</v>
      </c>
      <c r="E85" s="60"/>
      <c r="F85" s="60"/>
      <c r="G85" s="60"/>
      <c r="H85" s="66" t="s">
        <v>40</v>
      </c>
      <c r="I85" s="78">
        <v>3000</v>
      </c>
      <c r="J85" s="60" t="s">
        <v>175</v>
      </c>
      <c r="K85" s="60" t="s">
        <v>176</v>
      </c>
      <c r="L85" s="76"/>
      <c r="M85" s="79">
        <v>200</v>
      </c>
      <c r="N85" s="60"/>
    </row>
    <row r="86" spans="1:14" x14ac:dyDescent="0.25">
      <c r="A86" s="59">
        <v>71</v>
      </c>
      <c r="B86" s="66" t="s">
        <v>215</v>
      </c>
      <c r="C86" s="76" t="s">
        <v>10</v>
      </c>
      <c r="D86" s="77">
        <v>41933</v>
      </c>
      <c r="E86" s="60"/>
      <c r="F86" s="60"/>
      <c r="G86" s="60"/>
      <c r="H86" s="66" t="s">
        <v>48</v>
      </c>
      <c r="I86" s="78">
        <v>2500</v>
      </c>
      <c r="J86" s="60" t="s">
        <v>216</v>
      </c>
      <c r="K86" s="60" t="s">
        <v>217</v>
      </c>
      <c r="L86" s="76"/>
      <c r="M86" s="79">
        <v>200</v>
      </c>
      <c r="N86" s="60"/>
    </row>
    <row r="87" spans="1:14" x14ac:dyDescent="0.25">
      <c r="A87" s="59">
        <v>72</v>
      </c>
      <c r="B87" s="66" t="s">
        <v>434</v>
      </c>
      <c r="C87" s="76" t="s">
        <v>9</v>
      </c>
      <c r="D87" s="77">
        <v>41148</v>
      </c>
      <c r="E87" s="60"/>
      <c r="F87" s="60"/>
      <c r="G87" s="60"/>
      <c r="H87" s="66" t="s">
        <v>46</v>
      </c>
      <c r="I87" s="78">
        <v>4000</v>
      </c>
      <c r="J87" s="60" t="s">
        <v>435</v>
      </c>
      <c r="K87" s="60" t="s">
        <v>436</v>
      </c>
      <c r="L87" s="76"/>
      <c r="M87" s="79">
        <v>200</v>
      </c>
      <c r="N87" s="60"/>
    </row>
    <row r="88" spans="1:14" x14ac:dyDescent="0.25">
      <c r="A88" s="59">
        <v>73</v>
      </c>
      <c r="B88" s="66" t="s">
        <v>163</v>
      </c>
      <c r="C88" s="76" t="s">
        <v>9</v>
      </c>
      <c r="D88" s="77">
        <v>42034</v>
      </c>
      <c r="E88" s="60"/>
      <c r="F88" s="60"/>
      <c r="G88" s="60" t="s">
        <v>164</v>
      </c>
      <c r="H88" s="66" t="s">
        <v>53</v>
      </c>
      <c r="I88" s="78">
        <v>5000</v>
      </c>
      <c r="J88" s="60" t="s">
        <v>168</v>
      </c>
      <c r="K88" s="60" t="s">
        <v>169</v>
      </c>
      <c r="L88" s="76"/>
      <c r="M88" s="79">
        <v>200</v>
      </c>
      <c r="N88" s="60"/>
    </row>
    <row r="89" spans="1:14" x14ac:dyDescent="0.25">
      <c r="A89" s="59">
        <v>74</v>
      </c>
      <c r="B89" s="66" t="s">
        <v>243</v>
      </c>
      <c r="C89" s="76" t="s">
        <v>10</v>
      </c>
      <c r="D89" s="77">
        <v>41957</v>
      </c>
      <c r="E89" s="60"/>
      <c r="F89" s="60"/>
      <c r="G89" s="60" t="s">
        <v>244</v>
      </c>
      <c r="H89" s="66" t="s">
        <v>48</v>
      </c>
      <c r="I89" s="78">
        <v>2500</v>
      </c>
      <c r="J89" s="60" t="s">
        <v>245</v>
      </c>
      <c r="K89" s="60" t="s">
        <v>246</v>
      </c>
      <c r="L89" s="76"/>
      <c r="M89" s="79">
        <v>200</v>
      </c>
      <c r="N89" s="60"/>
    </row>
    <row r="90" spans="1:14" x14ac:dyDescent="0.25">
      <c r="A90" s="59">
        <v>75</v>
      </c>
      <c r="B90" s="66" t="s">
        <v>247</v>
      </c>
      <c r="C90" s="76" t="s">
        <v>9</v>
      </c>
      <c r="D90" s="77">
        <v>41815</v>
      </c>
      <c r="E90" s="60"/>
      <c r="F90" s="60"/>
      <c r="G90" s="60"/>
      <c r="H90" s="66" t="s">
        <v>48</v>
      </c>
      <c r="I90" s="78">
        <v>3000</v>
      </c>
      <c r="J90" s="60" t="s">
        <v>248</v>
      </c>
      <c r="K90" s="60" t="s">
        <v>249</v>
      </c>
      <c r="L90" s="76"/>
      <c r="M90" s="79">
        <v>200</v>
      </c>
      <c r="N90" s="60"/>
    </row>
    <row r="91" spans="1:14" x14ac:dyDescent="0.25">
      <c r="A91" s="59">
        <v>76</v>
      </c>
      <c r="B91" s="66" t="s">
        <v>85</v>
      </c>
      <c r="C91" s="76" t="s">
        <v>10</v>
      </c>
      <c r="D91" s="77">
        <v>42512</v>
      </c>
      <c r="E91" s="60"/>
      <c r="F91" s="60"/>
      <c r="G91" s="60"/>
      <c r="H91" s="66" t="s">
        <v>48</v>
      </c>
      <c r="I91" s="78">
        <v>3000</v>
      </c>
      <c r="J91" s="60" t="s">
        <v>86</v>
      </c>
      <c r="K91" s="60" t="s">
        <v>87</v>
      </c>
      <c r="L91" s="76"/>
      <c r="M91" s="79">
        <v>200</v>
      </c>
      <c r="N91" s="60"/>
    </row>
    <row r="92" spans="1:14" x14ac:dyDescent="0.25">
      <c r="A92" s="59">
        <v>77</v>
      </c>
      <c r="B92" s="66" t="s">
        <v>145</v>
      </c>
      <c r="C92" s="76" t="s">
        <v>10</v>
      </c>
      <c r="D92" s="77">
        <v>42125</v>
      </c>
      <c r="E92" s="60"/>
      <c r="F92" s="60"/>
      <c r="G92" s="60">
        <v>1727</v>
      </c>
      <c r="H92" s="66" t="s">
        <v>47</v>
      </c>
      <c r="I92" s="78">
        <v>3000</v>
      </c>
      <c r="J92" s="60" t="s">
        <v>146</v>
      </c>
      <c r="K92" s="60" t="s">
        <v>147</v>
      </c>
      <c r="L92" s="76"/>
      <c r="M92" s="79">
        <v>200</v>
      </c>
      <c r="N92" s="60"/>
    </row>
    <row r="93" spans="1:14" x14ac:dyDescent="0.25">
      <c r="A93" s="59">
        <v>78</v>
      </c>
      <c r="B93" s="66" t="s">
        <v>93</v>
      </c>
      <c r="C93" s="76" t="s">
        <v>9</v>
      </c>
      <c r="D93" s="77">
        <v>42403</v>
      </c>
      <c r="E93" s="60"/>
      <c r="F93" s="60"/>
      <c r="G93" s="60"/>
      <c r="H93" s="66" t="s">
        <v>48</v>
      </c>
      <c r="I93" s="78">
        <v>3000</v>
      </c>
      <c r="J93" s="60" t="s">
        <v>94</v>
      </c>
      <c r="K93" s="60" t="s">
        <v>95</v>
      </c>
      <c r="L93" s="76"/>
      <c r="M93" s="79">
        <v>200</v>
      </c>
      <c r="N93" s="60"/>
    </row>
    <row r="94" spans="1:14" x14ac:dyDescent="0.25">
      <c r="A94" s="59">
        <v>79</v>
      </c>
      <c r="B94" s="66" t="s">
        <v>464</v>
      </c>
      <c r="C94" s="76" t="s">
        <v>9</v>
      </c>
      <c r="D94" s="77">
        <v>41066</v>
      </c>
      <c r="E94" s="60"/>
      <c r="F94" s="60"/>
      <c r="G94" s="60" t="s">
        <v>465</v>
      </c>
      <c r="H94" s="66" t="s">
        <v>48</v>
      </c>
      <c r="I94" s="78">
        <v>4000</v>
      </c>
      <c r="J94" s="60" t="s">
        <v>466</v>
      </c>
      <c r="K94" s="60" t="s">
        <v>467</v>
      </c>
      <c r="L94" s="76"/>
      <c r="M94" s="79">
        <v>200</v>
      </c>
      <c r="N94" s="60"/>
    </row>
    <row r="95" spans="1:14" x14ac:dyDescent="0.25">
      <c r="A95" s="59">
        <v>80</v>
      </c>
      <c r="B95" s="66" t="s">
        <v>256</v>
      </c>
      <c r="C95" s="76" t="s">
        <v>10</v>
      </c>
      <c r="D95" s="77">
        <v>41793</v>
      </c>
      <c r="E95" s="60"/>
      <c r="F95" s="60"/>
      <c r="G95" s="60"/>
      <c r="H95" s="66" t="s">
        <v>48</v>
      </c>
      <c r="I95" s="78">
        <v>5000</v>
      </c>
      <c r="J95" s="60" t="s">
        <v>257</v>
      </c>
      <c r="K95" s="60" t="s">
        <v>258</v>
      </c>
      <c r="L95" s="76"/>
      <c r="M95" s="79">
        <v>200</v>
      </c>
      <c r="N95" s="60"/>
    </row>
    <row r="96" spans="1:14" x14ac:dyDescent="0.25">
      <c r="A96" s="59">
        <v>81</v>
      </c>
      <c r="B96" s="66" t="s">
        <v>468</v>
      </c>
      <c r="C96" s="76" t="s">
        <v>9</v>
      </c>
      <c r="D96" s="77">
        <v>41163</v>
      </c>
      <c r="E96" s="60"/>
      <c r="F96" s="60"/>
      <c r="G96" s="60"/>
      <c r="H96" s="66" t="s">
        <v>53</v>
      </c>
      <c r="I96" s="78">
        <v>2500</v>
      </c>
      <c r="J96" s="60" t="s">
        <v>469</v>
      </c>
      <c r="K96" s="60" t="s">
        <v>470</v>
      </c>
      <c r="L96" s="76"/>
      <c r="M96" s="79">
        <v>200</v>
      </c>
      <c r="N96" s="60"/>
    </row>
    <row r="97" spans="1:14" x14ac:dyDescent="0.25">
      <c r="A97" s="59">
        <v>82</v>
      </c>
      <c r="B97" s="66" t="s">
        <v>594</v>
      </c>
      <c r="C97" s="76" t="s">
        <v>9</v>
      </c>
      <c r="D97" s="77">
        <v>42223</v>
      </c>
      <c r="E97" s="60"/>
      <c r="F97" s="60" t="s">
        <v>595</v>
      </c>
      <c r="G97" s="60"/>
      <c r="H97" s="66" t="s">
        <v>48</v>
      </c>
      <c r="I97" s="78">
        <v>2500</v>
      </c>
      <c r="J97" s="60" t="s">
        <v>596</v>
      </c>
      <c r="K97" s="60" t="s">
        <v>597</v>
      </c>
      <c r="L97" s="76"/>
      <c r="M97" s="79">
        <v>200</v>
      </c>
      <c r="N97" s="60"/>
    </row>
    <row r="98" spans="1:14" x14ac:dyDescent="0.25">
      <c r="A98" s="59">
        <v>83</v>
      </c>
      <c r="B98" s="66" t="s">
        <v>79</v>
      </c>
      <c r="C98" s="76" t="s">
        <v>10</v>
      </c>
      <c r="D98" s="77">
        <v>42496</v>
      </c>
      <c r="E98" s="60"/>
      <c r="F98" s="60"/>
      <c r="G98" s="60"/>
      <c r="H98" s="66" t="s">
        <v>48</v>
      </c>
      <c r="I98" s="78">
        <v>3000</v>
      </c>
      <c r="J98" s="60" t="s">
        <v>80</v>
      </c>
      <c r="K98" s="60" t="s">
        <v>81</v>
      </c>
      <c r="L98" s="76"/>
      <c r="M98" s="79">
        <v>200</v>
      </c>
      <c r="N98" s="60"/>
    </row>
    <row r="99" spans="1:14" s="64" customFormat="1" x14ac:dyDescent="0.25">
      <c r="A99" s="59">
        <v>84</v>
      </c>
      <c r="B99" s="66" t="s">
        <v>415</v>
      </c>
      <c r="C99" s="76" t="s">
        <v>10</v>
      </c>
      <c r="D99" s="77">
        <v>40984</v>
      </c>
      <c r="E99" s="60"/>
      <c r="F99" s="60"/>
      <c r="G99" s="98" t="s">
        <v>416</v>
      </c>
      <c r="H99" s="66" t="s">
        <v>54</v>
      </c>
      <c r="I99" s="78">
        <v>2500</v>
      </c>
      <c r="J99" s="60" t="s">
        <v>417</v>
      </c>
      <c r="K99" s="60" t="s">
        <v>418</v>
      </c>
      <c r="L99" s="76"/>
      <c r="M99" s="79">
        <v>200</v>
      </c>
      <c r="N99" s="60"/>
    </row>
    <row r="100" spans="1:14" x14ac:dyDescent="0.25">
      <c r="A100" s="59">
        <v>85</v>
      </c>
      <c r="B100" s="66" t="s">
        <v>126</v>
      </c>
      <c r="C100" s="76" t="s">
        <v>9</v>
      </c>
      <c r="D100" s="77">
        <v>42107</v>
      </c>
      <c r="E100" s="60"/>
      <c r="F100" s="60"/>
      <c r="G100" s="60" t="s">
        <v>127</v>
      </c>
      <c r="H100" s="66" t="s">
        <v>125</v>
      </c>
      <c r="I100" s="78">
        <v>3000</v>
      </c>
      <c r="J100" s="60" t="s">
        <v>129</v>
      </c>
      <c r="K100" s="60" t="s">
        <v>130</v>
      </c>
      <c r="L100" s="76"/>
      <c r="M100" s="79">
        <v>200</v>
      </c>
      <c r="N100" s="60"/>
    </row>
    <row r="101" spans="1:14" x14ac:dyDescent="0.25">
      <c r="A101" s="59">
        <v>86</v>
      </c>
      <c r="B101" s="66" t="s">
        <v>170</v>
      </c>
      <c r="C101" s="76" t="s">
        <v>9</v>
      </c>
      <c r="D101" s="77">
        <v>42172</v>
      </c>
      <c r="E101" s="60"/>
      <c r="F101" s="60"/>
      <c r="G101" s="60"/>
      <c r="H101" s="66" t="s">
        <v>171</v>
      </c>
      <c r="I101" s="78">
        <v>4000</v>
      </c>
      <c r="J101" s="60" t="s">
        <v>172</v>
      </c>
      <c r="K101" s="60" t="s">
        <v>173</v>
      </c>
      <c r="L101" s="76"/>
      <c r="M101" s="79">
        <v>200</v>
      </c>
      <c r="N101" s="60"/>
    </row>
    <row r="102" spans="1:14" x14ac:dyDescent="0.25">
      <c r="A102" s="59">
        <v>87</v>
      </c>
      <c r="B102" s="66" t="s">
        <v>506</v>
      </c>
      <c r="C102" s="76" t="s">
        <v>9</v>
      </c>
      <c r="D102" s="77">
        <v>41175</v>
      </c>
      <c r="E102" s="60"/>
      <c r="F102" s="60"/>
      <c r="G102" s="60" t="s">
        <v>465</v>
      </c>
      <c r="H102" s="66" t="s">
        <v>49</v>
      </c>
      <c r="I102" s="78">
        <v>4000</v>
      </c>
      <c r="J102" s="60" t="s">
        <v>471</v>
      </c>
      <c r="K102" s="60" t="s">
        <v>472</v>
      </c>
      <c r="L102" s="76"/>
      <c r="M102" s="79">
        <v>200</v>
      </c>
      <c r="N102" s="60"/>
    </row>
    <row r="103" spans="1:14" x14ac:dyDescent="0.25">
      <c r="A103" s="59">
        <v>88</v>
      </c>
      <c r="B103" s="66" t="s">
        <v>224</v>
      </c>
      <c r="C103" s="76" t="s">
        <v>9</v>
      </c>
      <c r="D103" s="77">
        <v>41686</v>
      </c>
      <c r="E103" s="60"/>
      <c r="F103" s="60"/>
      <c r="G103" s="60"/>
      <c r="H103" s="66" t="s">
        <v>160</v>
      </c>
      <c r="I103" s="78">
        <v>4000</v>
      </c>
      <c r="J103" s="60" t="s">
        <v>225</v>
      </c>
      <c r="K103" s="60" t="s">
        <v>226</v>
      </c>
      <c r="L103" s="76"/>
      <c r="M103" s="79">
        <v>200</v>
      </c>
      <c r="N103" s="60"/>
    </row>
    <row r="104" spans="1:14" x14ac:dyDescent="0.25">
      <c r="A104" s="59">
        <v>89</v>
      </c>
      <c r="B104" s="66" t="s">
        <v>320</v>
      </c>
      <c r="C104" s="76" t="s">
        <v>10</v>
      </c>
      <c r="D104" s="77">
        <v>41527</v>
      </c>
      <c r="E104" s="60"/>
      <c r="F104" s="60"/>
      <c r="G104" s="60" t="s">
        <v>321</v>
      </c>
      <c r="H104" s="66" t="s">
        <v>48</v>
      </c>
      <c r="I104" s="78">
        <v>2500</v>
      </c>
      <c r="J104" s="60" t="s">
        <v>322</v>
      </c>
      <c r="K104" s="60" t="s">
        <v>323</v>
      </c>
      <c r="L104" s="76"/>
      <c r="M104" s="79">
        <v>200</v>
      </c>
      <c r="N104" s="60"/>
    </row>
    <row r="105" spans="1:14" x14ac:dyDescent="0.25">
      <c r="A105" s="59">
        <v>90</v>
      </c>
      <c r="B105" s="66" t="s">
        <v>419</v>
      </c>
      <c r="C105" s="76" t="s">
        <v>10</v>
      </c>
      <c r="D105" s="77">
        <v>41026</v>
      </c>
      <c r="E105" s="60"/>
      <c r="F105" s="60"/>
      <c r="G105" s="60" t="s">
        <v>420</v>
      </c>
      <c r="H105" s="66" t="s">
        <v>48</v>
      </c>
      <c r="I105" s="78">
        <v>2500</v>
      </c>
      <c r="J105" s="60" t="s">
        <v>421</v>
      </c>
      <c r="K105" s="60" t="s">
        <v>422</v>
      </c>
      <c r="L105" s="76"/>
      <c r="M105" s="79">
        <v>200</v>
      </c>
      <c r="N105" s="60"/>
    </row>
    <row r="106" spans="1:14" x14ac:dyDescent="0.25">
      <c r="A106" s="59">
        <v>91</v>
      </c>
      <c r="B106" s="66" t="s">
        <v>480</v>
      </c>
      <c r="C106" s="76" t="s">
        <v>10</v>
      </c>
      <c r="D106" s="77">
        <v>41327</v>
      </c>
      <c r="E106" s="60"/>
      <c r="F106" s="60"/>
      <c r="G106" s="60" t="s">
        <v>295</v>
      </c>
      <c r="H106" s="66" t="s">
        <v>160</v>
      </c>
      <c r="I106" s="78">
        <v>2500</v>
      </c>
      <c r="J106" s="60" t="s">
        <v>296</v>
      </c>
      <c r="K106" s="60" t="s">
        <v>297</v>
      </c>
      <c r="L106" s="76"/>
      <c r="M106" s="79">
        <v>200</v>
      </c>
      <c r="N106" s="60"/>
    </row>
    <row r="107" spans="1:14" x14ac:dyDescent="0.25">
      <c r="A107" s="59">
        <v>92</v>
      </c>
      <c r="B107" s="66" t="s">
        <v>283</v>
      </c>
      <c r="C107" s="76" t="s">
        <v>10</v>
      </c>
      <c r="D107" s="77">
        <v>41816</v>
      </c>
      <c r="E107" s="60"/>
      <c r="F107" s="60"/>
      <c r="G107" s="60" t="s">
        <v>284</v>
      </c>
      <c r="H107" s="66" t="s">
        <v>92</v>
      </c>
      <c r="I107" s="78">
        <v>4000</v>
      </c>
      <c r="J107" s="60" t="s">
        <v>286</v>
      </c>
      <c r="K107" s="60" t="s">
        <v>287</v>
      </c>
      <c r="L107" s="76"/>
      <c r="M107" s="79">
        <v>200</v>
      </c>
      <c r="N107" s="60"/>
    </row>
    <row r="108" spans="1:14" x14ac:dyDescent="0.25">
      <c r="A108" s="59">
        <v>93</v>
      </c>
      <c r="B108" s="66" t="s">
        <v>423</v>
      </c>
      <c r="C108" s="76" t="s">
        <v>10</v>
      </c>
      <c r="D108" s="77">
        <v>41030</v>
      </c>
      <c r="E108" s="60"/>
      <c r="F108" s="60"/>
      <c r="G108" s="60" t="s">
        <v>424</v>
      </c>
      <c r="H108" s="66" t="s">
        <v>359</v>
      </c>
      <c r="I108" s="78">
        <v>2500</v>
      </c>
      <c r="J108" s="60" t="s">
        <v>425</v>
      </c>
      <c r="K108" s="60" t="s">
        <v>426</v>
      </c>
      <c r="L108" s="76"/>
      <c r="M108" s="79">
        <v>200</v>
      </c>
      <c r="N108" s="60"/>
    </row>
    <row r="109" spans="1:14" x14ac:dyDescent="0.25">
      <c r="A109" s="59">
        <v>94</v>
      </c>
      <c r="B109" s="66" t="s">
        <v>96</v>
      </c>
      <c r="C109" s="76" t="s">
        <v>9</v>
      </c>
      <c r="D109" s="77">
        <v>42474</v>
      </c>
      <c r="E109" s="60"/>
      <c r="F109" s="60"/>
      <c r="G109" s="60" t="s">
        <v>97</v>
      </c>
      <c r="H109" s="66" t="s">
        <v>41</v>
      </c>
      <c r="I109" s="78">
        <v>3000</v>
      </c>
      <c r="J109" s="60" t="s">
        <v>98</v>
      </c>
      <c r="K109" s="60" t="s">
        <v>99</v>
      </c>
      <c r="L109" s="76"/>
      <c r="M109" s="79">
        <v>200</v>
      </c>
      <c r="N109" s="60"/>
    </row>
    <row r="110" spans="1:14" x14ac:dyDescent="0.25">
      <c r="A110" s="59">
        <v>95</v>
      </c>
      <c r="B110" s="66" t="s">
        <v>177</v>
      </c>
      <c r="C110" s="76" t="s">
        <v>9</v>
      </c>
      <c r="D110" s="77">
        <v>41908</v>
      </c>
      <c r="E110" s="60"/>
      <c r="F110" s="60" t="s">
        <v>178</v>
      </c>
      <c r="G110" s="60"/>
      <c r="H110" s="66" t="s">
        <v>47</v>
      </c>
      <c r="I110" s="78">
        <v>2500</v>
      </c>
      <c r="J110" s="60" t="s">
        <v>179</v>
      </c>
      <c r="K110" s="60" t="s">
        <v>180</v>
      </c>
      <c r="L110" s="76"/>
      <c r="M110" s="79">
        <v>200</v>
      </c>
      <c r="N110" s="60"/>
    </row>
    <row r="111" spans="1:14" x14ac:dyDescent="0.25">
      <c r="A111" s="59">
        <v>96</v>
      </c>
      <c r="B111" s="66" t="s">
        <v>235</v>
      </c>
      <c r="C111" s="76" t="s">
        <v>9</v>
      </c>
      <c r="D111" s="77">
        <v>41961</v>
      </c>
      <c r="E111" s="60"/>
      <c r="F111" s="60"/>
      <c r="G111" s="60" t="s">
        <v>236</v>
      </c>
      <c r="H111" s="66" t="s">
        <v>51</v>
      </c>
      <c r="I111" s="78">
        <v>4000</v>
      </c>
      <c r="J111" s="60" t="s">
        <v>237</v>
      </c>
      <c r="K111" s="60" t="s">
        <v>238</v>
      </c>
      <c r="L111" s="76"/>
      <c r="M111" s="79">
        <v>200</v>
      </c>
      <c r="N111" s="60"/>
    </row>
    <row r="112" spans="1:14" x14ac:dyDescent="0.25">
      <c r="A112" s="59">
        <v>97</v>
      </c>
      <c r="B112" s="66" t="s">
        <v>316</v>
      </c>
      <c r="C112" s="76" t="s">
        <v>10</v>
      </c>
      <c r="D112" s="77">
        <v>41379</v>
      </c>
      <c r="E112" s="60"/>
      <c r="F112" s="60"/>
      <c r="G112" s="60" t="s">
        <v>317</v>
      </c>
      <c r="H112" s="66" t="s">
        <v>48</v>
      </c>
      <c r="I112" s="78">
        <v>2500</v>
      </c>
      <c r="J112" s="60" t="s">
        <v>318</v>
      </c>
      <c r="K112" s="60" t="s">
        <v>319</v>
      </c>
      <c r="L112" s="76"/>
      <c r="M112" s="79">
        <v>200</v>
      </c>
      <c r="N112" s="60"/>
    </row>
    <row r="113" spans="1:14" x14ac:dyDescent="0.25">
      <c r="A113" s="59">
        <v>98</v>
      </c>
      <c r="B113" s="66" t="s">
        <v>152</v>
      </c>
      <c r="C113" s="76" t="s">
        <v>10</v>
      </c>
      <c r="D113" s="77">
        <v>42037</v>
      </c>
      <c r="E113" s="60"/>
      <c r="F113" s="60"/>
      <c r="G113" s="60" t="s">
        <v>166</v>
      </c>
      <c r="H113" s="66" t="s">
        <v>153</v>
      </c>
      <c r="I113" s="78">
        <v>3000</v>
      </c>
      <c r="J113" s="60" t="s">
        <v>154</v>
      </c>
      <c r="K113" s="60" t="s">
        <v>155</v>
      </c>
      <c r="L113" s="76"/>
      <c r="M113" s="79">
        <v>200</v>
      </c>
      <c r="N113" s="60"/>
    </row>
    <row r="114" spans="1:14" x14ac:dyDescent="0.25">
      <c r="A114" s="59">
        <v>99</v>
      </c>
      <c r="B114" s="66" t="s">
        <v>371</v>
      </c>
      <c r="C114" s="76" t="s">
        <v>9</v>
      </c>
      <c r="D114" s="77">
        <v>41508</v>
      </c>
      <c r="E114" s="60"/>
      <c r="F114" s="60"/>
      <c r="G114" s="60"/>
      <c r="H114" s="66" t="s">
        <v>54</v>
      </c>
      <c r="I114" s="78">
        <v>4000</v>
      </c>
      <c r="J114" s="60" t="s">
        <v>372</v>
      </c>
      <c r="K114" s="60" t="s">
        <v>373</v>
      </c>
      <c r="L114" s="76"/>
      <c r="M114" s="79">
        <v>200</v>
      </c>
      <c r="N114" s="60"/>
    </row>
    <row r="115" spans="1:14" x14ac:dyDescent="0.25">
      <c r="A115" s="59">
        <v>100</v>
      </c>
      <c r="B115" s="66" t="s">
        <v>512</v>
      </c>
      <c r="C115" s="76" t="s">
        <v>10</v>
      </c>
      <c r="D115" s="77">
        <v>41263</v>
      </c>
      <c r="E115" s="60"/>
      <c r="F115" s="60"/>
      <c r="G115" s="60" t="s">
        <v>513</v>
      </c>
      <c r="H115" s="66" t="s">
        <v>92</v>
      </c>
      <c r="I115" s="78">
        <v>4000</v>
      </c>
      <c r="J115" s="60" t="s">
        <v>514</v>
      </c>
      <c r="K115" s="60" t="s">
        <v>515</v>
      </c>
      <c r="L115" s="76"/>
      <c r="M115" s="79">
        <v>200</v>
      </c>
      <c r="N115" s="60"/>
    </row>
    <row r="116" spans="1:14" x14ac:dyDescent="0.25">
      <c r="A116" s="59">
        <v>101</v>
      </c>
      <c r="B116" s="66" t="s">
        <v>156</v>
      </c>
      <c r="C116" s="76" t="s">
        <v>9</v>
      </c>
      <c r="D116" s="77">
        <v>42183</v>
      </c>
      <c r="E116" s="60"/>
      <c r="F116" s="60"/>
      <c r="G116" s="60" t="s">
        <v>167</v>
      </c>
      <c r="H116" s="66" t="s">
        <v>48</v>
      </c>
      <c r="I116" s="78">
        <v>4000</v>
      </c>
      <c r="J116" s="60" t="s">
        <v>157</v>
      </c>
      <c r="K116" s="60" t="s">
        <v>158</v>
      </c>
      <c r="L116" s="76"/>
      <c r="M116" s="79">
        <v>200</v>
      </c>
      <c r="N116" s="60"/>
    </row>
    <row r="117" spans="1:14" x14ac:dyDescent="0.25">
      <c r="A117" s="59">
        <v>102</v>
      </c>
      <c r="B117" s="66" t="s">
        <v>239</v>
      </c>
      <c r="C117" s="76" t="s">
        <v>9</v>
      </c>
      <c r="D117" s="77">
        <v>41769</v>
      </c>
      <c r="E117" s="60"/>
      <c r="F117" s="60"/>
      <c r="G117" s="60" t="s">
        <v>240</v>
      </c>
      <c r="H117" s="66" t="s">
        <v>54</v>
      </c>
      <c r="I117" s="78">
        <v>2500</v>
      </c>
      <c r="J117" s="60" t="s">
        <v>241</v>
      </c>
      <c r="K117" s="60" t="s">
        <v>242</v>
      </c>
      <c r="L117" s="76"/>
      <c r="M117" s="79">
        <v>200</v>
      </c>
      <c r="N117" s="60"/>
    </row>
    <row r="118" spans="1:14" x14ac:dyDescent="0.25">
      <c r="A118" s="59">
        <v>103</v>
      </c>
      <c r="B118" s="66" t="s">
        <v>120</v>
      </c>
      <c r="C118" s="76" t="s">
        <v>9</v>
      </c>
      <c r="D118" s="77">
        <v>42011</v>
      </c>
      <c r="E118" s="60"/>
      <c r="F118" s="60"/>
      <c r="G118" s="60" t="s">
        <v>117</v>
      </c>
      <c r="H118" s="66" t="s">
        <v>42</v>
      </c>
      <c r="I118" s="78">
        <v>5000</v>
      </c>
      <c r="J118" s="60" t="s">
        <v>118</v>
      </c>
      <c r="K118" s="60" t="s">
        <v>119</v>
      </c>
      <c r="L118" s="76"/>
      <c r="M118" s="79">
        <v>200</v>
      </c>
      <c r="N118" s="60"/>
    </row>
    <row r="119" spans="1:14" x14ac:dyDescent="0.25">
      <c r="A119" s="59">
        <v>104</v>
      </c>
      <c r="B119" s="66" t="s">
        <v>307</v>
      </c>
      <c r="C119" s="76" t="s">
        <v>10</v>
      </c>
      <c r="D119" s="77">
        <v>41295</v>
      </c>
      <c r="E119" s="60"/>
      <c r="F119" s="60"/>
      <c r="G119" s="60" t="s">
        <v>308</v>
      </c>
      <c r="H119" s="66" t="s">
        <v>48</v>
      </c>
      <c r="I119" s="78">
        <v>2500</v>
      </c>
      <c r="J119" s="60" t="s">
        <v>309</v>
      </c>
      <c r="K119" s="60" t="s">
        <v>310</v>
      </c>
      <c r="L119" s="76"/>
      <c r="M119" s="79">
        <v>200</v>
      </c>
      <c r="N119" s="60"/>
    </row>
    <row r="120" spans="1:14" x14ac:dyDescent="0.25">
      <c r="A120" s="59">
        <v>105</v>
      </c>
      <c r="B120" s="66" t="s">
        <v>100</v>
      </c>
      <c r="C120" s="76" t="s">
        <v>10</v>
      </c>
      <c r="D120" s="77">
        <v>42106</v>
      </c>
      <c r="E120" s="60"/>
      <c r="F120" s="60" t="s">
        <v>101</v>
      </c>
      <c r="G120" s="60"/>
      <c r="H120" s="66" t="s">
        <v>92</v>
      </c>
      <c r="I120" s="78">
        <v>4000</v>
      </c>
      <c r="J120" s="60" t="s">
        <v>103</v>
      </c>
      <c r="K120" s="60" t="s">
        <v>102</v>
      </c>
      <c r="L120" s="76"/>
      <c r="M120" s="79">
        <v>200</v>
      </c>
      <c r="N120" s="60"/>
    </row>
    <row r="121" spans="1:14" x14ac:dyDescent="0.25">
      <c r="A121" s="59">
        <v>106</v>
      </c>
      <c r="B121" s="66" t="s">
        <v>355</v>
      </c>
      <c r="C121" s="76" t="s">
        <v>9</v>
      </c>
      <c r="D121" s="77">
        <v>41299</v>
      </c>
      <c r="E121" s="60"/>
      <c r="F121" s="60"/>
      <c r="G121" s="60"/>
      <c r="H121" s="66" t="s">
        <v>143</v>
      </c>
      <c r="I121" s="78">
        <v>4000</v>
      </c>
      <c r="J121" s="60" t="s">
        <v>356</v>
      </c>
      <c r="K121" s="60" t="s">
        <v>357</v>
      </c>
      <c r="L121" s="76"/>
      <c r="M121" s="79">
        <v>200</v>
      </c>
      <c r="N121" s="60"/>
    </row>
    <row r="122" spans="1:14" x14ac:dyDescent="0.25">
      <c r="A122" s="59">
        <v>107</v>
      </c>
      <c r="B122" s="66" t="s">
        <v>181</v>
      </c>
      <c r="C122" s="76" t="s">
        <v>9</v>
      </c>
      <c r="D122" s="77">
        <v>41765</v>
      </c>
      <c r="E122" s="60"/>
      <c r="F122" s="60"/>
      <c r="G122" s="60"/>
      <c r="H122" s="66" t="s">
        <v>42</v>
      </c>
      <c r="I122" s="78">
        <v>3000</v>
      </c>
      <c r="J122" s="60" t="s">
        <v>182</v>
      </c>
      <c r="K122" s="60" t="s">
        <v>183</v>
      </c>
      <c r="L122" s="76"/>
      <c r="M122" s="79">
        <v>200</v>
      </c>
      <c r="N122" s="60"/>
    </row>
    <row r="123" spans="1:14" x14ac:dyDescent="0.25">
      <c r="A123" s="59">
        <v>108</v>
      </c>
      <c r="B123" s="66" t="s">
        <v>259</v>
      </c>
      <c r="C123" s="76" t="s">
        <v>9</v>
      </c>
      <c r="D123" s="77">
        <v>41908</v>
      </c>
      <c r="E123" s="60"/>
      <c r="F123" s="60"/>
      <c r="G123" s="60" t="s">
        <v>260</v>
      </c>
      <c r="H123" s="66" t="s">
        <v>40</v>
      </c>
      <c r="I123" s="78">
        <v>6000</v>
      </c>
      <c r="J123" s="60" t="s">
        <v>261</v>
      </c>
      <c r="K123" s="60" t="s">
        <v>262</v>
      </c>
      <c r="L123" s="76"/>
      <c r="M123" s="79">
        <v>200</v>
      </c>
      <c r="N123" s="60"/>
    </row>
    <row r="124" spans="1:14" x14ac:dyDescent="0.25">
      <c r="A124" s="59">
        <v>109</v>
      </c>
      <c r="B124" s="66" t="s">
        <v>148</v>
      </c>
      <c r="C124" s="76" t="s">
        <v>10</v>
      </c>
      <c r="D124" s="77">
        <v>42248</v>
      </c>
      <c r="E124" s="60"/>
      <c r="F124" s="60"/>
      <c r="G124" s="60" t="s">
        <v>165</v>
      </c>
      <c r="H124" s="66" t="s">
        <v>149</v>
      </c>
      <c r="I124" s="78">
        <v>3000</v>
      </c>
      <c r="J124" s="60" t="s">
        <v>150</v>
      </c>
      <c r="K124" s="60" t="s">
        <v>151</v>
      </c>
      <c r="L124" s="76"/>
      <c r="M124" s="79">
        <v>200</v>
      </c>
      <c r="N124" s="60"/>
    </row>
    <row r="125" spans="1:14" s="69" customFormat="1" x14ac:dyDescent="0.25">
      <c r="A125" s="59">
        <v>110</v>
      </c>
      <c r="B125" s="99" t="s">
        <v>609</v>
      </c>
      <c r="C125" s="76" t="s">
        <v>10</v>
      </c>
      <c r="D125" s="77">
        <v>41864</v>
      </c>
      <c r="E125" s="76"/>
      <c r="F125" s="76" t="s">
        <v>610</v>
      </c>
      <c r="G125" s="76" t="s">
        <v>611</v>
      </c>
      <c r="H125" s="99" t="s">
        <v>346</v>
      </c>
      <c r="I125" s="79">
        <v>2500</v>
      </c>
      <c r="J125" s="76" t="s">
        <v>612</v>
      </c>
      <c r="K125" s="76" t="s">
        <v>613</v>
      </c>
      <c r="L125" s="76"/>
      <c r="M125" s="79">
        <v>200</v>
      </c>
      <c r="N125" s="76"/>
    </row>
    <row r="126" spans="1:14" x14ac:dyDescent="0.25">
      <c r="A126" s="59">
        <v>111</v>
      </c>
      <c r="B126" s="66" t="s">
        <v>575</v>
      </c>
      <c r="C126" s="76" t="s">
        <v>10</v>
      </c>
      <c r="D126" s="77">
        <v>42053</v>
      </c>
      <c r="E126" s="60"/>
      <c r="F126" s="60" t="s">
        <v>579</v>
      </c>
      <c r="G126" s="60" t="s">
        <v>578</v>
      </c>
      <c r="H126" s="66" t="s">
        <v>359</v>
      </c>
      <c r="I126" s="78">
        <v>4000</v>
      </c>
      <c r="J126" s="60" t="s">
        <v>576</v>
      </c>
      <c r="K126" s="60" t="s">
        <v>577</v>
      </c>
      <c r="L126" s="76"/>
      <c r="M126" s="79">
        <v>200</v>
      </c>
      <c r="N126" s="60"/>
    </row>
    <row r="127" spans="1:14" x14ac:dyDescent="0.25">
      <c r="A127" s="59">
        <v>112</v>
      </c>
      <c r="B127" s="66" t="s">
        <v>202</v>
      </c>
      <c r="C127" s="76" t="s">
        <v>9</v>
      </c>
      <c r="D127" s="77">
        <v>41801</v>
      </c>
      <c r="E127" s="60"/>
      <c r="F127" s="60"/>
      <c r="G127" s="60" t="s">
        <v>203</v>
      </c>
      <c r="H127" s="66" t="s">
        <v>45</v>
      </c>
      <c r="I127" s="78">
        <v>2500</v>
      </c>
      <c r="J127" s="60"/>
      <c r="K127" s="60" t="s">
        <v>204</v>
      </c>
      <c r="L127" s="76"/>
      <c r="M127" s="79">
        <v>200</v>
      </c>
      <c r="N127" s="60"/>
    </row>
    <row r="128" spans="1:14" x14ac:dyDescent="0.25">
      <c r="A128" s="59">
        <v>113</v>
      </c>
      <c r="B128" s="66" t="s">
        <v>352</v>
      </c>
      <c r="C128" s="76" t="s">
        <v>9</v>
      </c>
      <c r="D128" s="77">
        <v>41505</v>
      </c>
      <c r="E128" s="60"/>
      <c r="F128" s="60"/>
      <c r="G128" s="60"/>
      <c r="H128" s="66" t="s">
        <v>359</v>
      </c>
      <c r="I128" s="78">
        <v>4500</v>
      </c>
      <c r="J128" s="60" t="s">
        <v>353</v>
      </c>
      <c r="K128" s="60" t="s">
        <v>354</v>
      </c>
      <c r="L128" s="76"/>
      <c r="M128" s="79">
        <v>200</v>
      </c>
      <c r="N128" s="60"/>
    </row>
    <row r="129" spans="1:14" x14ac:dyDescent="0.25">
      <c r="A129" s="59">
        <v>114</v>
      </c>
      <c r="B129" s="66" t="s">
        <v>266</v>
      </c>
      <c r="C129" s="76" t="s">
        <v>10</v>
      </c>
      <c r="D129" s="77">
        <v>41968</v>
      </c>
      <c r="E129" s="60"/>
      <c r="F129" s="60"/>
      <c r="G129" s="60" t="s">
        <v>267</v>
      </c>
      <c r="H129" s="66" t="s">
        <v>268</v>
      </c>
      <c r="I129" s="78">
        <v>2000</v>
      </c>
      <c r="J129" s="60" t="s">
        <v>269</v>
      </c>
      <c r="K129" s="60" t="s">
        <v>270</v>
      </c>
      <c r="L129" s="76"/>
      <c r="M129" s="79">
        <v>200</v>
      </c>
      <c r="N129" s="60"/>
    </row>
    <row r="130" spans="1:14" x14ac:dyDescent="0.25">
      <c r="A130" s="59">
        <v>115</v>
      </c>
      <c r="B130" s="66" t="s">
        <v>427</v>
      </c>
      <c r="C130" s="76" t="s">
        <v>10</v>
      </c>
      <c r="D130" s="77">
        <v>41184</v>
      </c>
      <c r="E130" s="60"/>
      <c r="F130" s="60"/>
      <c r="G130" s="60"/>
      <c r="H130" s="66" t="s">
        <v>48</v>
      </c>
      <c r="I130" s="78">
        <v>2500</v>
      </c>
      <c r="J130" s="60" t="s">
        <v>428</v>
      </c>
      <c r="K130" s="60" t="s">
        <v>429</v>
      </c>
      <c r="L130" s="76"/>
      <c r="M130" s="79">
        <v>200</v>
      </c>
      <c r="N130" s="60"/>
    </row>
    <row r="131" spans="1:14" x14ac:dyDescent="0.25">
      <c r="A131" s="59">
        <v>116</v>
      </c>
      <c r="B131" s="66" t="s">
        <v>368</v>
      </c>
      <c r="C131" s="76" t="s">
        <v>9</v>
      </c>
      <c r="D131" s="77">
        <v>41319</v>
      </c>
      <c r="E131" s="60"/>
      <c r="F131" s="60"/>
      <c r="G131" s="60"/>
      <c r="H131" s="66" t="s">
        <v>47</v>
      </c>
      <c r="I131" s="78">
        <v>4000</v>
      </c>
      <c r="J131" s="60" t="s">
        <v>369</v>
      </c>
      <c r="K131" s="60" t="s">
        <v>370</v>
      </c>
      <c r="L131" s="76"/>
      <c r="M131" s="79">
        <v>200</v>
      </c>
      <c r="N131" s="60"/>
    </row>
    <row r="132" spans="1:14" x14ac:dyDescent="0.25">
      <c r="A132" s="59">
        <v>117</v>
      </c>
      <c r="B132" s="99" t="s">
        <v>70</v>
      </c>
      <c r="C132" s="100" t="s">
        <v>9</v>
      </c>
      <c r="D132" s="77">
        <v>42509</v>
      </c>
      <c r="E132" s="77"/>
      <c r="F132" s="77" t="s">
        <v>546</v>
      </c>
      <c r="G132" s="100" t="s">
        <v>71</v>
      </c>
      <c r="H132" s="99" t="s">
        <v>42</v>
      </c>
      <c r="I132" s="79">
        <v>3000</v>
      </c>
      <c r="J132" s="101" t="s">
        <v>72</v>
      </c>
      <c r="K132" s="101" t="s">
        <v>73</v>
      </c>
      <c r="L132" s="100"/>
      <c r="M132" s="79">
        <v>200</v>
      </c>
      <c r="N132" s="59"/>
    </row>
    <row r="133" spans="1:14" x14ac:dyDescent="0.25">
      <c r="A133" s="59">
        <v>118</v>
      </c>
      <c r="B133" s="66" t="s">
        <v>159</v>
      </c>
      <c r="C133" s="76" t="s">
        <v>9</v>
      </c>
      <c r="D133" s="77">
        <v>42017</v>
      </c>
      <c r="E133" s="60"/>
      <c r="F133" s="60"/>
      <c r="G133" s="60"/>
      <c r="H133" s="66" t="s">
        <v>160</v>
      </c>
      <c r="I133" s="78">
        <v>3000</v>
      </c>
      <c r="J133" s="60" t="s">
        <v>161</v>
      </c>
      <c r="K133" s="60" t="s">
        <v>162</v>
      </c>
      <c r="L133" s="76"/>
      <c r="M133" s="79">
        <v>200</v>
      </c>
      <c r="N133" s="60"/>
    </row>
    <row r="134" spans="1:14" x14ac:dyDescent="0.25">
      <c r="A134" s="59">
        <v>119</v>
      </c>
      <c r="B134" s="66" t="s">
        <v>386</v>
      </c>
      <c r="C134" s="76" t="s">
        <v>9</v>
      </c>
      <c r="D134" s="77">
        <v>41439</v>
      </c>
      <c r="E134" s="60"/>
      <c r="F134" s="60"/>
      <c r="G134" s="60" t="s">
        <v>389</v>
      </c>
      <c r="H134" s="66" t="s">
        <v>53</v>
      </c>
      <c r="I134" s="78">
        <v>4000</v>
      </c>
      <c r="J134" s="60" t="s">
        <v>387</v>
      </c>
      <c r="K134" s="60" t="s">
        <v>388</v>
      </c>
      <c r="L134" s="76"/>
      <c r="M134" s="79">
        <v>200</v>
      </c>
      <c r="N134" s="60"/>
    </row>
    <row r="135" spans="1:14" x14ac:dyDescent="0.25">
      <c r="A135" s="59">
        <v>120</v>
      </c>
      <c r="B135" s="66" t="s">
        <v>190</v>
      </c>
      <c r="C135" s="76" t="s">
        <v>9</v>
      </c>
      <c r="D135" s="77">
        <v>41946</v>
      </c>
      <c r="E135" s="60"/>
      <c r="F135" s="60"/>
      <c r="G135" s="60"/>
      <c r="H135" s="66" t="s">
        <v>191</v>
      </c>
      <c r="I135" s="78">
        <v>4000</v>
      </c>
      <c r="J135" s="60" t="s">
        <v>192</v>
      </c>
      <c r="K135" s="60" t="s">
        <v>193</v>
      </c>
      <c r="L135" s="76"/>
      <c r="M135" s="79">
        <v>200</v>
      </c>
      <c r="N135" s="60"/>
    </row>
    <row r="136" spans="1:14" x14ac:dyDescent="0.25">
      <c r="A136" s="59">
        <v>121</v>
      </c>
      <c r="B136" s="66" t="s">
        <v>231</v>
      </c>
      <c r="C136" s="76" t="s">
        <v>9</v>
      </c>
      <c r="D136" s="77">
        <v>41697</v>
      </c>
      <c r="E136" s="60"/>
      <c r="F136" s="60"/>
      <c r="G136" s="60" t="s">
        <v>232</v>
      </c>
      <c r="H136" s="66" t="s">
        <v>54</v>
      </c>
      <c r="I136" s="78">
        <v>5000</v>
      </c>
      <c r="J136" s="60" t="s">
        <v>233</v>
      </c>
      <c r="K136" s="60" t="s">
        <v>234</v>
      </c>
      <c r="L136" s="76"/>
      <c r="M136" s="79">
        <v>200</v>
      </c>
      <c r="N136" s="60"/>
    </row>
    <row r="137" spans="1:14" x14ac:dyDescent="0.25">
      <c r="A137" s="59">
        <v>122</v>
      </c>
      <c r="B137" s="66" t="s">
        <v>358</v>
      </c>
      <c r="C137" s="76" t="s">
        <v>9</v>
      </c>
      <c r="D137" s="77">
        <v>41572</v>
      </c>
      <c r="E137" s="60"/>
      <c r="F137" s="60"/>
      <c r="G137" s="60"/>
      <c r="H137" s="66" t="s">
        <v>359</v>
      </c>
      <c r="I137" s="78">
        <v>5000</v>
      </c>
      <c r="J137" s="60" t="s">
        <v>360</v>
      </c>
      <c r="K137" s="60" t="s">
        <v>361</v>
      </c>
      <c r="L137" s="76"/>
      <c r="M137" s="79">
        <v>200</v>
      </c>
      <c r="N137" s="60"/>
    </row>
    <row r="138" spans="1:14" x14ac:dyDescent="0.25">
      <c r="A138" s="59">
        <v>123</v>
      </c>
      <c r="B138" s="66" t="s">
        <v>380</v>
      </c>
      <c r="C138" s="76" t="s">
        <v>9</v>
      </c>
      <c r="D138" s="77">
        <v>41557</v>
      </c>
      <c r="E138" s="60"/>
      <c r="F138" s="60"/>
      <c r="G138" s="60"/>
      <c r="H138" s="66" t="s">
        <v>359</v>
      </c>
      <c r="I138" s="78">
        <v>2500</v>
      </c>
      <c r="J138" s="60" t="s">
        <v>381</v>
      </c>
      <c r="K138" s="60" t="s">
        <v>382</v>
      </c>
      <c r="L138" s="76"/>
      <c r="M138" s="79">
        <v>200</v>
      </c>
      <c r="N138" s="60"/>
    </row>
    <row r="139" spans="1:14" x14ac:dyDescent="0.25">
      <c r="A139" s="59">
        <v>124</v>
      </c>
      <c r="B139" s="66" t="s">
        <v>532</v>
      </c>
      <c r="C139" s="76" t="s">
        <v>10</v>
      </c>
      <c r="D139" s="77">
        <v>42033</v>
      </c>
      <c r="E139" s="60"/>
      <c r="F139" s="60" t="s">
        <v>533</v>
      </c>
      <c r="G139" s="60"/>
      <c r="H139" s="66" t="s">
        <v>46</v>
      </c>
      <c r="I139" s="78">
        <v>2500</v>
      </c>
      <c r="J139" s="60" t="s">
        <v>534</v>
      </c>
      <c r="K139" s="60" t="s">
        <v>475</v>
      </c>
      <c r="L139" s="76"/>
      <c r="M139" s="79">
        <v>200</v>
      </c>
      <c r="N139" s="60"/>
    </row>
    <row r="140" spans="1:14" x14ac:dyDescent="0.25">
      <c r="A140" s="59">
        <v>125</v>
      </c>
      <c r="B140" s="66" t="s">
        <v>536</v>
      </c>
      <c r="C140" s="76" t="s">
        <v>9</v>
      </c>
      <c r="D140" s="77">
        <v>42244</v>
      </c>
      <c r="E140" s="60"/>
      <c r="F140" s="60" t="s">
        <v>535</v>
      </c>
      <c r="G140" s="60"/>
      <c r="H140" s="66" t="s">
        <v>48</v>
      </c>
      <c r="I140" s="78">
        <v>3000</v>
      </c>
      <c r="J140" s="60" t="s">
        <v>537</v>
      </c>
      <c r="K140" s="60" t="s">
        <v>538</v>
      </c>
      <c r="L140" s="76"/>
      <c r="M140" s="79">
        <v>200</v>
      </c>
      <c r="N140" s="60"/>
    </row>
    <row r="141" spans="1:14" x14ac:dyDescent="0.25">
      <c r="A141" s="59">
        <v>126</v>
      </c>
      <c r="B141" s="66" t="s">
        <v>473</v>
      </c>
      <c r="C141" s="76" t="s">
        <v>9</v>
      </c>
      <c r="D141" s="77">
        <v>40976</v>
      </c>
      <c r="E141" s="60"/>
      <c r="F141" s="60"/>
      <c r="G141" s="60"/>
      <c r="H141" s="66" t="s">
        <v>46</v>
      </c>
      <c r="I141" s="78">
        <v>2500</v>
      </c>
      <c r="J141" s="60" t="s">
        <v>474</v>
      </c>
      <c r="K141" s="60" t="s">
        <v>475</v>
      </c>
      <c r="L141" s="76"/>
      <c r="M141" s="79">
        <v>200</v>
      </c>
      <c r="N141" s="60"/>
    </row>
    <row r="142" spans="1:14" x14ac:dyDescent="0.25">
      <c r="A142" s="59">
        <v>127</v>
      </c>
      <c r="B142" s="66" t="s">
        <v>272</v>
      </c>
      <c r="C142" s="76" t="s">
        <v>10</v>
      </c>
      <c r="D142" s="77">
        <v>41817</v>
      </c>
      <c r="E142" s="60"/>
      <c r="F142" s="60"/>
      <c r="G142" s="60" t="s">
        <v>271</v>
      </c>
      <c r="H142" s="66" t="s">
        <v>47</v>
      </c>
      <c r="I142" s="78">
        <v>2500</v>
      </c>
      <c r="J142" s="60" t="s">
        <v>273</v>
      </c>
      <c r="K142" s="60" t="s">
        <v>274</v>
      </c>
      <c r="L142" s="76"/>
      <c r="M142" s="79">
        <v>200</v>
      </c>
      <c r="N142" s="60"/>
    </row>
    <row r="143" spans="1:14" x14ac:dyDescent="0.25">
      <c r="A143" s="59">
        <v>128</v>
      </c>
      <c r="B143" s="66" t="s">
        <v>430</v>
      </c>
      <c r="C143" s="76" t="s">
        <v>10</v>
      </c>
      <c r="D143" s="77">
        <v>40998</v>
      </c>
      <c r="E143" s="60"/>
      <c r="F143" s="60"/>
      <c r="G143" s="60" t="s">
        <v>431</v>
      </c>
      <c r="H143" s="66" t="s">
        <v>48</v>
      </c>
      <c r="I143" s="78">
        <v>2500</v>
      </c>
      <c r="J143" s="60" t="s">
        <v>432</v>
      </c>
      <c r="K143" s="60" t="s">
        <v>433</v>
      </c>
      <c r="L143" s="76"/>
      <c r="M143" s="79">
        <v>200</v>
      </c>
      <c r="N143" s="60"/>
    </row>
    <row r="144" spans="1:14" x14ac:dyDescent="0.25">
      <c r="A144" s="59">
        <v>129</v>
      </c>
      <c r="B144" s="66" t="s">
        <v>131</v>
      </c>
      <c r="C144" s="76" t="s">
        <v>9</v>
      </c>
      <c r="D144" s="77">
        <v>42100</v>
      </c>
      <c r="E144" s="60"/>
      <c r="F144" s="60"/>
      <c r="G144" s="60"/>
      <c r="H144" s="66" t="s">
        <v>47</v>
      </c>
      <c r="I144" s="78">
        <v>3000</v>
      </c>
      <c r="J144" s="60" t="s">
        <v>132</v>
      </c>
      <c r="K144" s="60" t="s">
        <v>133</v>
      </c>
      <c r="L144" s="76"/>
      <c r="M144" s="79">
        <v>200</v>
      </c>
      <c r="N144" s="60"/>
    </row>
    <row r="145" spans="1:14" x14ac:dyDescent="0.25">
      <c r="A145" s="59">
        <v>130</v>
      </c>
      <c r="B145" s="66" t="s">
        <v>292</v>
      </c>
      <c r="C145" s="76" t="s">
        <v>10</v>
      </c>
      <c r="D145" s="77">
        <v>41380</v>
      </c>
      <c r="E145" s="60"/>
      <c r="F145" s="60"/>
      <c r="G145" s="60" t="s">
        <v>502</v>
      </c>
      <c r="H145" s="66" t="s">
        <v>48</v>
      </c>
      <c r="I145" s="49">
        <v>2500</v>
      </c>
      <c r="J145" s="60" t="s">
        <v>293</v>
      </c>
      <c r="K145" s="60" t="s">
        <v>294</v>
      </c>
      <c r="L145" s="76"/>
      <c r="M145" s="79">
        <v>200</v>
      </c>
      <c r="N145" s="60"/>
    </row>
    <row r="146" spans="1:14" x14ac:dyDescent="0.25">
      <c r="A146" s="59">
        <v>131</v>
      </c>
      <c r="B146" s="66" t="s">
        <v>208</v>
      </c>
      <c r="C146" s="76" t="s">
        <v>10</v>
      </c>
      <c r="D146" s="77">
        <v>41825</v>
      </c>
      <c r="E146" s="60"/>
      <c r="F146" s="60"/>
      <c r="G146" s="60"/>
      <c r="H146" s="66" t="s">
        <v>42</v>
      </c>
      <c r="I146" s="78">
        <v>2500</v>
      </c>
      <c r="J146" s="60" t="s">
        <v>209</v>
      </c>
      <c r="K146" s="60" t="s">
        <v>210</v>
      </c>
      <c r="L146" s="76"/>
      <c r="M146" s="79">
        <v>200</v>
      </c>
      <c r="N146" s="60"/>
    </row>
    <row r="147" spans="1:14" x14ac:dyDescent="0.25">
      <c r="A147" s="59">
        <v>132</v>
      </c>
      <c r="B147" s="66" t="s">
        <v>598</v>
      </c>
      <c r="C147" s="76" t="s">
        <v>10</v>
      </c>
      <c r="D147" s="77">
        <v>41938</v>
      </c>
      <c r="E147" s="60"/>
      <c r="F147" s="60"/>
      <c r="G147" s="60"/>
      <c r="H147" s="66"/>
      <c r="I147" s="78"/>
      <c r="J147" s="60" t="s">
        <v>599</v>
      </c>
      <c r="K147" s="60" t="s">
        <v>600</v>
      </c>
      <c r="L147" s="76"/>
      <c r="M147" s="79">
        <v>200</v>
      </c>
      <c r="N147" s="60"/>
    </row>
    <row r="148" spans="1:14" x14ac:dyDescent="0.25">
      <c r="A148" s="59">
        <v>133</v>
      </c>
      <c r="B148" s="66" t="s">
        <v>253</v>
      </c>
      <c r="C148" s="76" t="s">
        <v>10</v>
      </c>
      <c r="D148" s="77">
        <v>41788</v>
      </c>
      <c r="E148" s="60"/>
      <c r="F148" s="60"/>
      <c r="G148" s="60"/>
      <c r="H148" s="66" t="s">
        <v>48</v>
      </c>
      <c r="I148" s="78">
        <v>3000</v>
      </c>
      <c r="J148" s="60" t="s">
        <v>254</v>
      </c>
      <c r="K148" s="60" t="s">
        <v>255</v>
      </c>
      <c r="L148" s="76"/>
      <c r="M148" s="79">
        <v>200</v>
      </c>
      <c r="N148" s="60"/>
    </row>
    <row r="149" spans="1:14" x14ac:dyDescent="0.25">
      <c r="A149" s="59">
        <v>134</v>
      </c>
      <c r="B149" s="66" t="s">
        <v>523</v>
      </c>
      <c r="C149" s="76" t="s">
        <v>9</v>
      </c>
      <c r="D149" s="77">
        <v>41877</v>
      </c>
      <c r="E149" s="60"/>
      <c r="F149" s="60" t="s">
        <v>524</v>
      </c>
      <c r="G149" s="60" t="s">
        <v>525</v>
      </c>
      <c r="H149" s="66" t="s">
        <v>46</v>
      </c>
      <c r="I149" s="78">
        <v>2500</v>
      </c>
      <c r="J149" s="60" t="s">
        <v>526</v>
      </c>
      <c r="K149" s="60" t="s">
        <v>527</v>
      </c>
      <c r="L149" s="76"/>
      <c r="M149" s="79">
        <v>200</v>
      </c>
      <c r="N149" s="60"/>
    </row>
    <row r="150" spans="1:14" x14ac:dyDescent="0.25">
      <c r="A150" s="59">
        <v>135</v>
      </c>
      <c r="B150" s="66" t="s">
        <v>113</v>
      </c>
      <c r="C150" s="76" t="s">
        <v>9</v>
      </c>
      <c r="D150" s="77">
        <v>42098</v>
      </c>
      <c r="E150" s="60"/>
      <c r="F150" s="60"/>
      <c r="G150" s="60" t="s">
        <v>114</v>
      </c>
      <c r="H150" s="66" t="s">
        <v>48</v>
      </c>
      <c r="I150" s="78">
        <v>4000</v>
      </c>
      <c r="J150" s="60" t="s">
        <v>115</v>
      </c>
      <c r="K150" s="60" t="s">
        <v>116</v>
      </c>
      <c r="L150" s="76"/>
      <c r="M150" s="79">
        <v>200</v>
      </c>
      <c r="N150" s="60"/>
    </row>
    <row r="151" spans="1:14" s="58" customFormat="1" x14ac:dyDescent="0.25">
      <c r="A151" s="59">
        <v>136</v>
      </c>
      <c r="B151" s="66" t="s">
        <v>539</v>
      </c>
      <c r="C151" s="76" t="s">
        <v>9</v>
      </c>
      <c r="D151" s="77">
        <v>41116</v>
      </c>
      <c r="E151" s="60"/>
      <c r="F151" s="60"/>
      <c r="G151" s="60" t="s">
        <v>540</v>
      </c>
      <c r="H151" s="66" t="s">
        <v>46</v>
      </c>
      <c r="I151" s="78">
        <v>2500</v>
      </c>
      <c r="J151" s="60"/>
      <c r="K151" s="60" t="s">
        <v>541</v>
      </c>
      <c r="L151" s="76"/>
      <c r="M151" s="79">
        <v>200</v>
      </c>
      <c r="N151" s="60"/>
    </row>
    <row r="152" spans="1:14" x14ac:dyDescent="0.25">
      <c r="A152" s="59">
        <v>137</v>
      </c>
      <c r="B152" s="66" t="s">
        <v>481</v>
      </c>
      <c r="C152" s="76" t="s">
        <v>9</v>
      </c>
      <c r="D152" s="77"/>
      <c r="E152" s="60"/>
      <c r="F152" s="60"/>
      <c r="G152" s="60"/>
      <c r="H152" s="66"/>
      <c r="I152" s="78">
        <v>3000</v>
      </c>
      <c r="J152" s="60"/>
      <c r="K152" s="60"/>
      <c r="L152" s="76"/>
      <c r="M152" s="79">
        <v>200</v>
      </c>
      <c r="N152" s="60"/>
    </row>
    <row r="153" spans="1:14" x14ac:dyDescent="0.25">
      <c r="A153" s="59">
        <v>138</v>
      </c>
      <c r="B153" s="66" t="s">
        <v>584</v>
      </c>
      <c r="C153" s="76" t="s">
        <v>10</v>
      </c>
      <c r="D153" s="77">
        <v>42773</v>
      </c>
      <c r="E153" s="60"/>
      <c r="F153" s="60" t="s">
        <v>585</v>
      </c>
      <c r="G153" s="60"/>
      <c r="H153" s="66" t="s">
        <v>46</v>
      </c>
      <c r="I153" s="78">
        <v>5000</v>
      </c>
      <c r="J153" s="60" t="s">
        <v>586</v>
      </c>
      <c r="K153" s="60" t="s">
        <v>587</v>
      </c>
      <c r="L153" s="76"/>
      <c r="M153" s="79">
        <v>200</v>
      </c>
      <c r="N153" s="60"/>
    </row>
    <row r="154" spans="1:14" x14ac:dyDescent="0.25">
      <c r="A154" s="59">
        <v>139</v>
      </c>
      <c r="B154" s="66" t="s">
        <v>503</v>
      </c>
      <c r="C154" s="76" t="s">
        <v>10</v>
      </c>
      <c r="D154" s="77">
        <v>41436</v>
      </c>
      <c r="E154" s="60"/>
      <c r="F154" s="60"/>
      <c r="G154" s="60"/>
      <c r="H154" s="66" t="s">
        <v>48</v>
      </c>
      <c r="I154" s="78">
        <v>4000</v>
      </c>
      <c r="J154" s="60" t="s">
        <v>363</v>
      </c>
      <c r="K154" s="60" t="s">
        <v>315</v>
      </c>
      <c r="L154" s="76"/>
      <c r="M154" s="79">
        <v>200</v>
      </c>
      <c r="N154" s="60"/>
    </row>
    <row r="155" spans="1:14" x14ac:dyDescent="0.25">
      <c r="A155" s="59">
        <v>140</v>
      </c>
      <c r="B155" s="66" t="s">
        <v>362</v>
      </c>
      <c r="C155" s="76" t="s">
        <v>9</v>
      </c>
      <c r="D155" s="77">
        <v>41436</v>
      </c>
      <c r="E155" s="60"/>
      <c r="F155" s="60"/>
      <c r="G155" s="60"/>
      <c r="H155" s="66" t="s">
        <v>48</v>
      </c>
      <c r="I155" s="78">
        <v>4000</v>
      </c>
      <c r="J155" s="60" t="s">
        <v>363</v>
      </c>
      <c r="K155" s="60" t="s">
        <v>315</v>
      </c>
      <c r="L155" s="76"/>
      <c r="M155" s="79">
        <v>200</v>
      </c>
      <c r="N155" s="60"/>
    </row>
    <row r="156" spans="1:14" x14ac:dyDescent="0.25">
      <c r="A156" s="59">
        <v>141</v>
      </c>
      <c r="B156" s="66" t="s">
        <v>364</v>
      </c>
      <c r="C156" s="76" t="s">
        <v>9</v>
      </c>
      <c r="D156" s="77">
        <v>41481</v>
      </c>
      <c r="E156" s="60"/>
      <c r="F156" s="60"/>
      <c r="G156" s="60"/>
      <c r="H156" s="66" t="s">
        <v>48</v>
      </c>
      <c r="I156" s="78">
        <v>4000</v>
      </c>
      <c r="J156" s="60" t="s">
        <v>219</v>
      </c>
      <c r="K156" s="60" t="s">
        <v>220</v>
      </c>
      <c r="L156" s="76"/>
      <c r="M156" s="79">
        <v>200</v>
      </c>
      <c r="N156" s="60"/>
    </row>
    <row r="157" spans="1:14" x14ac:dyDescent="0.25">
      <c r="A157" s="59">
        <v>142</v>
      </c>
      <c r="B157" s="66" t="s">
        <v>218</v>
      </c>
      <c r="C157" s="76" t="s">
        <v>10</v>
      </c>
      <c r="D157" s="77">
        <v>41946</v>
      </c>
      <c r="E157" s="60"/>
      <c r="F157" s="60"/>
      <c r="G157" s="60"/>
      <c r="H157" s="66" t="s">
        <v>48</v>
      </c>
      <c r="I157" s="78">
        <v>4000</v>
      </c>
      <c r="J157" s="60" t="s">
        <v>219</v>
      </c>
      <c r="K157" s="60" t="s">
        <v>220</v>
      </c>
      <c r="L157" s="76"/>
      <c r="M157" s="79">
        <v>200</v>
      </c>
      <c r="N157" s="60"/>
    </row>
    <row r="158" spans="1:14" x14ac:dyDescent="0.25">
      <c r="A158" s="59">
        <v>143</v>
      </c>
      <c r="B158" s="66" t="s">
        <v>476</v>
      </c>
      <c r="C158" s="76" t="s">
        <v>9</v>
      </c>
      <c r="D158" s="77">
        <v>41259</v>
      </c>
      <c r="E158" s="60"/>
      <c r="F158" s="60"/>
      <c r="G158" s="60"/>
      <c r="H158" s="66" t="s">
        <v>359</v>
      </c>
      <c r="I158" s="78">
        <v>2500</v>
      </c>
      <c r="J158" s="60" t="s">
        <v>477</v>
      </c>
      <c r="K158" s="60" t="s">
        <v>478</v>
      </c>
      <c r="L158" s="76"/>
      <c r="M158" s="79">
        <v>200</v>
      </c>
      <c r="N158" s="60"/>
    </row>
    <row r="159" spans="1:14" s="58" customFormat="1" x14ac:dyDescent="0.25">
      <c r="A159" s="59">
        <v>144</v>
      </c>
      <c r="B159" s="66" t="s">
        <v>365</v>
      </c>
      <c r="C159" s="76" t="s">
        <v>9</v>
      </c>
      <c r="D159" s="77">
        <v>41543</v>
      </c>
      <c r="E159" s="60"/>
      <c r="F159" s="60"/>
      <c r="G159" s="60"/>
      <c r="H159" s="66"/>
      <c r="I159" s="78">
        <v>2500</v>
      </c>
      <c r="J159" s="60" t="s">
        <v>366</v>
      </c>
      <c r="K159" s="60" t="s">
        <v>367</v>
      </c>
      <c r="L159" s="76"/>
      <c r="M159" s="79">
        <v>200</v>
      </c>
      <c r="N159" s="60"/>
    </row>
    <row r="160" spans="1:14" s="105" customFormat="1" x14ac:dyDescent="0.25">
      <c r="A160" s="59">
        <v>145</v>
      </c>
      <c r="B160" s="66" t="s">
        <v>383</v>
      </c>
      <c r="C160" s="76" t="s">
        <v>9</v>
      </c>
      <c r="D160" s="77">
        <v>41343</v>
      </c>
      <c r="E160" s="60"/>
      <c r="F160" s="60"/>
      <c r="G160" s="60"/>
      <c r="H160" s="66" t="s">
        <v>359</v>
      </c>
      <c r="I160" s="78">
        <v>2500</v>
      </c>
      <c r="J160" s="60" t="s">
        <v>384</v>
      </c>
      <c r="K160" s="60" t="s">
        <v>385</v>
      </c>
      <c r="L160" s="76"/>
      <c r="M160" s="79">
        <v>200</v>
      </c>
      <c r="N160" s="60"/>
    </row>
    <row r="161" spans="1:14" x14ac:dyDescent="0.25">
      <c r="A161" s="59">
        <v>146</v>
      </c>
      <c r="B161" s="66" t="s">
        <v>614</v>
      </c>
      <c r="C161" s="76" t="s">
        <v>9</v>
      </c>
      <c r="D161" s="77">
        <v>42234</v>
      </c>
      <c r="E161" s="60"/>
      <c r="F161" s="60" t="s">
        <v>615</v>
      </c>
      <c r="G161" s="60"/>
      <c r="H161" s="66" t="s">
        <v>53</v>
      </c>
      <c r="I161" s="78">
        <v>4000</v>
      </c>
      <c r="J161" s="60" t="s">
        <v>616</v>
      </c>
      <c r="K161" s="60" t="s">
        <v>617</v>
      </c>
      <c r="L161" s="76"/>
      <c r="M161" s="79">
        <v>200</v>
      </c>
      <c r="N161" s="60"/>
    </row>
    <row r="162" spans="1:14" x14ac:dyDescent="0.25">
      <c r="A162" s="59">
        <v>147</v>
      </c>
      <c r="B162" s="66" t="s">
        <v>618</v>
      </c>
      <c r="C162" s="76" t="s">
        <v>9</v>
      </c>
      <c r="D162" s="77" t="s">
        <v>619</v>
      </c>
      <c r="E162" s="60"/>
      <c r="F162" s="60" t="s">
        <v>620</v>
      </c>
      <c r="G162" s="60" t="s">
        <v>623</v>
      </c>
      <c r="H162" s="66" t="s">
        <v>53</v>
      </c>
      <c r="I162" s="78">
        <v>2500</v>
      </c>
      <c r="J162" s="60" t="s">
        <v>621</v>
      </c>
      <c r="K162" s="60" t="s">
        <v>622</v>
      </c>
      <c r="L162" s="76"/>
      <c r="M162" s="79">
        <v>200</v>
      </c>
      <c r="N162" s="60"/>
    </row>
    <row r="163" spans="1:14" x14ac:dyDescent="0.25">
      <c r="A163" s="59">
        <v>148</v>
      </c>
      <c r="B163" s="66" t="s">
        <v>672</v>
      </c>
      <c r="C163" s="76" t="s">
        <v>9</v>
      </c>
      <c r="D163" s="77">
        <v>42872</v>
      </c>
      <c r="E163" s="60"/>
      <c r="F163" s="60"/>
      <c r="G163" s="60"/>
      <c r="H163" s="66"/>
      <c r="I163" s="78">
        <v>5000</v>
      </c>
      <c r="J163" s="60" t="s">
        <v>673</v>
      </c>
      <c r="K163" s="60" t="s">
        <v>674</v>
      </c>
      <c r="L163" s="76"/>
      <c r="M163" s="79">
        <v>200</v>
      </c>
      <c r="N163" s="60"/>
    </row>
    <row r="164" spans="1:14" x14ac:dyDescent="0.25">
      <c r="A164" s="59">
        <v>149</v>
      </c>
      <c r="B164" s="66" t="s">
        <v>676</v>
      </c>
      <c r="C164" s="76" t="s">
        <v>9</v>
      </c>
      <c r="D164" s="77">
        <v>41943</v>
      </c>
      <c r="E164" s="60"/>
      <c r="F164" s="60" t="s">
        <v>677</v>
      </c>
      <c r="G164" s="60" t="s">
        <v>678</v>
      </c>
      <c r="H164" s="66" t="s">
        <v>92</v>
      </c>
      <c r="I164" s="78">
        <v>2500</v>
      </c>
      <c r="J164" s="60" t="s">
        <v>679</v>
      </c>
      <c r="K164" s="60" t="s">
        <v>680</v>
      </c>
      <c r="L164" s="76"/>
      <c r="M164" s="79">
        <v>200</v>
      </c>
      <c r="N164" s="60"/>
    </row>
    <row r="165" spans="1:14" x14ac:dyDescent="0.25">
      <c r="A165" s="59">
        <v>150</v>
      </c>
      <c r="B165" s="66" t="s">
        <v>681</v>
      </c>
      <c r="C165" s="76" t="s">
        <v>9</v>
      </c>
      <c r="D165" s="77">
        <v>42815</v>
      </c>
      <c r="E165" s="60"/>
      <c r="F165" s="60" t="s">
        <v>682</v>
      </c>
      <c r="G165" s="60" t="s">
        <v>683</v>
      </c>
      <c r="H165" s="66" t="s">
        <v>684</v>
      </c>
      <c r="I165" s="78">
        <v>5000</v>
      </c>
      <c r="J165" s="60" t="s">
        <v>685</v>
      </c>
      <c r="K165" s="60" t="s">
        <v>686</v>
      </c>
      <c r="L165" s="76"/>
      <c r="M165" s="79">
        <v>200</v>
      </c>
      <c r="N165" s="60"/>
    </row>
    <row r="166" spans="1:14" x14ac:dyDescent="0.25">
      <c r="A166" s="59">
        <v>151</v>
      </c>
      <c r="B166" s="66" t="s">
        <v>688</v>
      </c>
      <c r="C166" s="76" t="s">
        <v>10</v>
      </c>
      <c r="D166" s="77">
        <v>41470</v>
      </c>
      <c r="E166" s="60"/>
      <c r="F166" s="60" t="s">
        <v>689</v>
      </c>
      <c r="G166" s="60" t="s">
        <v>690</v>
      </c>
      <c r="H166" s="66" t="s">
        <v>53</v>
      </c>
      <c r="I166" s="78">
        <v>2500</v>
      </c>
      <c r="J166" s="60" t="s">
        <v>691</v>
      </c>
      <c r="K166" s="60" t="s">
        <v>692</v>
      </c>
      <c r="L166" s="76"/>
      <c r="M166" s="79">
        <v>200</v>
      </c>
      <c r="N166" s="60"/>
    </row>
    <row r="167" spans="1:14" x14ac:dyDescent="0.25">
      <c r="A167" s="59">
        <v>152</v>
      </c>
      <c r="B167" s="66" t="s">
        <v>734</v>
      </c>
      <c r="C167" s="76" t="s">
        <v>10</v>
      </c>
      <c r="D167" s="77">
        <v>40991</v>
      </c>
      <c r="E167" s="60"/>
      <c r="F167" s="60"/>
      <c r="G167" s="60" t="s">
        <v>735</v>
      </c>
      <c r="H167" s="66" t="s">
        <v>53</v>
      </c>
      <c r="I167" s="78"/>
      <c r="J167" s="60" t="s">
        <v>736</v>
      </c>
      <c r="K167" s="60" t="s">
        <v>737</v>
      </c>
      <c r="L167" s="76"/>
      <c r="M167" s="79">
        <v>200</v>
      </c>
      <c r="N167" s="60" t="s">
        <v>738</v>
      </c>
    </row>
    <row r="168" spans="1:14" x14ac:dyDescent="0.25">
      <c r="A168" s="59">
        <v>153</v>
      </c>
      <c r="B168" s="66"/>
      <c r="C168" s="76"/>
      <c r="D168" s="77"/>
      <c r="E168" s="60"/>
      <c r="F168" s="60"/>
      <c r="G168" s="60"/>
      <c r="H168" s="66"/>
      <c r="I168" s="78"/>
      <c r="J168" s="60"/>
      <c r="K168" s="60"/>
      <c r="L168" s="76"/>
      <c r="M168" s="79">
        <v>0</v>
      </c>
      <c r="N168" s="60"/>
    </row>
    <row r="169" spans="1:14" x14ac:dyDescent="0.25">
      <c r="A169" s="59">
        <v>154</v>
      </c>
      <c r="B169" s="66"/>
      <c r="C169" s="76"/>
      <c r="D169" s="77"/>
      <c r="E169" s="60"/>
      <c r="F169" s="60"/>
      <c r="G169" s="60"/>
      <c r="H169" s="66"/>
      <c r="I169" s="78"/>
      <c r="J169" s="60"/>
      <c r="K169" s="60"/>
      <c r="L169" s="76"/>
      <c r="M169" s="79">
        <v>0</v>
      </c>
      <c r="N169" s="60"/>
    </row>
    <row r="170" spans="1:14" x14ac:dyDescent="0.25">
      <c r="A170" s="59">
        <v>155</v>
      </c>
      <c r="B170" s="66"/>
      <c r="C170" s="76"/>
      <c r="D170" s="77"/>
      <c r="E170" s="60"/>
      <c r="F170" s="60"/>
      <c r="G170" s="60"/>
      <c r="H170" s="66"/>
      <c r="I170" s="78"/>
      <c r="J170" s="60"/>
      <c r="K170" s="60"/>
      <c r="L170" s="76"/>
      <c r="M170" s="79">
        <v>0</v>
      </c>
      <c r="N170" s="60"/>
    </row>
    <row r="171" spans="1:14" x14ac:dyDescent="0.25">
      <c r="A171" s="59">
        <v>156</v>
      </c>
      <c r="B171" s="66"/>
      <c r="C171" s="76"/>
      <c r="D171" s="77"/>
      <c r="E171" s="60"/>
      <c r="F171" s="60"/>
      <c r="G171" s="60"/>
      <c r="H171" s="66"/>
      <c r="I171" s="78"/>
      <c r="J171" s="60"/>
      <c r="K171" s="60"/>
      <c r="L171" s="76"/>
      <c r="M171" s="79">
        <v>0</v>
      </c>
      <c r="N171" s="60"/>
    </row>
    <row r="172" spans="1:14" x14ac:dyDescent="0.25">
      <c r="A172" s="59">
        <v>157</v>
      </c>
      <c r="B172" s="66"/>
      <c r="C172" s="76"/>
      <c r="D172" s="77"/>
      <c r="E172" s="60"/>
      <c r="F172" s="60"/>
      <c r="G172" s="60"/>
      <c r="H172" s="66"/>
      <c r="I172" s="78"/>
      <c r="J172" s="60"/>
      <c r="K172" s="60"/>
      <c r="L172" s="76"/>
      <c r="M172" s="79">
        <v>0</v>
      </c>
      <c r="N172" s="60"/>
    </row>
    <row r="173" spans="1:14" x14ac:dyDescent="0.25">
      <c r="A173" s="59">
        <v>158</v>
      </c>
      <c r="B173" s="66"/>
      <c r="C173" s="76"/>
      <c r="D173" s="77"/>
      <c r="E173" s="60"/>
      <c r="F173" s="60"/>
      <c r="G173" s="60"/>
      <c r="H173" s="66"/>
      <c r="I173" s="78"/>
      <c r="J173" s="60"/>
      <c r="K173" s="60"/>
      <c r="L173" s="76"/>
      <c r="M173" s="79">
        <v>0</v>
      </c>
      <c r="N173" s="60"/>
    </row>
    <row r="174" spans="1:14" x14ac:dyDescent="0.25">
      <c r="A174" s="59">
        <v>159</v>
      </c>
      <c r="B174" s="66"/>
      <c r="C174" s="76"/>
      <c r="D174" s="77"/>
      <c r="E174" s="60"/>
      <c r="F174" s="60"/>
      <c r="G174" s="60"/>
      <c r="H174" s="66"/>
      <c r="I174" s="78"/>
      <c r="J174" s="60"/>
      <c r="K174" s="60"/>
      <c r="L174" s="76"/>
      <c r="M174" s="79">
        <v>0</v>
      </c>
      <c r="N174" s="60"/>
    </row>
    <row r="175" spans="1:14" x14ac:dyDescent="0.25">
      <c r="A175" s="59">
        <v>160</v>
      </c>
      <c r="B175" s="66"/>
      <c r="C175" s="76"/>
      <c r="D175" s="77"/>
      <c r="E175" s="60"/>
      <c r="F175" s="60"/>
      <c r="G175" s="60"/>
      <c r="H175" s="66"/>
      <c r="I175" s="78"/>
      <c r="J175" s="60"/>
      <c r="K175" s="60"/>
      <c r="L175" s="76"/>
      <c r="M175" s="79">
        <v>0</v>
      </c>
      <c r="N175" s="60"/>
    </row>
    <row r="176" spans="1:14" x14ac:dyDescent="0.25">
      <c r="A176" s="59">
        <v>161</v>
      </c>
      <c r="B176" s="66"/>
      <c r="C176" s="76"/>
      <c r="D176" s="77"/>
      <c r="E176" s="60"/>
      <c r="F176" s="60"/>
      <c r="G176" s="60"/>
      <c r="H176" s="66"/>
      <c r="I176" s="78"/>
      <c r="J176" s="60"/>
      <c r="K176" s="60"/>
      <c r="L176" s="76"/>
      <c r="M176" s="79">
        <v>0</v>
      </c>
      <c r="N176" s="60"/>
    </row>
    <row r="177" spans="1:14" x14ac:dyDescent="0.25">
      <c r="A177" s="59">
        <v>162</v>
      </c>
      <c r="B177" s="66"/>
      <c r="C177" s="76"/>
      <c r="D177" s="77"/>
      <c r="E177" s="60"/>
      <c r="F177" s="60"/>
      <c r="G177" s="60"/>
      <c r="H177" s="66"/>
      <c r="I177" s="78"/>
      <c r="J177" s="60"/>
      <c r="K177" s="60"/>
      <c r="L177" s="76"/>
      <c r="M177" s="79">
        <v>0</v>
      </c>
      <c r="N177" s="60"/>
    </row>
    <row r="178" spans="1:14" x14ac:dyDescent="0.25">
      <c r="A178" s="59">
        <v>163</v>
      </c>
      <c r="B178" s="66"/>
      <c r="C178" s="76"/>
      <c r="D178" s="77"/>
      <c r="E178" s="60"/>
      <c r="F178" s="60"/>
      <c r="G178" s="60"/>
      <c r="H178" s="66"/>
      <c r="I178" s="78"/>
      <c r="J178" s="60"/>
      <c r="K178" s="60"/>
      <c r="L178" s="76"/>
      <c r="M178" s="79">
        <v>0</v>
      </c>
      <c r="N178" s="60"/>
    </row>
    <row r="179" spans="1:14" x14ac:dyDescent="0.25">
      <c r="A179" s="59">
        <v>164</v>
      </c>
      <c r="B179" s="66"/>
      <c r="C179" s="76"/>
      <c r="D179" s="77"/>
      <c r="E179" s="60"/>
      <c r="F179" s="60"/>
      <c r="G179" s="60"/>
      <c r="H179" s="66"/>
      <c r="I179" s="78"/>
      <c r="J179" s="60"/>
      <c r="K179" s="60"/>
      <c r="L179" s="76"/>
      <c r="M179" s="79">
        <v>0</v>
      </c>
      <c r="N179" s="60"/>
    </row>
    <row r="180" spans="1:14" x14ac:dyDescent="0.25">
      <c r="A180" s="59">
        <v>165</v>
      </c>
      <c r="B180" s="66"/>
      <c r="C180" s="76"/>
      <c r="D180" s="77"/>
      <c r="E180" s="60"/>
      <c r="F180" s="60"/>
      <c r="G180" s="60"/>
      <c r="H180" s="66"/>
      <c r="I180" s="78"/>
      <c r="J180" s="60"/>
      <c r="K180" s="60"/>
      <c r="L180" s="76"/>
      <c r="M180" s="79">
        <v>0</v>
      </c>
      <c r="N180" s="60"/>
    </row>
    <row r="182" spans="1:14" hidden="1" x14ac:dyDescent="0.25">
      <c r="B182" s="206" t="s">
        <v>701</v>
      </c>
      <c r="C182" s="206"/>
    </row>
    <row r="183" spans="1:14" hidden="1" x14ac:dyDescent="0.25">
      <c r="B183" s="7" t="s">
        <v>9</v>
      </c>
      <c r="C183" s="7">
        <f>COUNTIF(C16:C180,"Masculino")</f>
        <v>82</v>
      </c>
    </row>
    <row r="184" spans="1:14" hidden="1" x14ac:dyDescent="0.25">
      <c r="B184" s="7" t="s">
        <v>10</v>
      </c>
      <c r="C184" s="7">
        <f>COUNTIF(C17:C181,"Feminino")</f>
        <v>69</v>
      </c>
    </row>
    <row r="185" spans="1:14" hidden="1" x14ac:dyDescent="0.25"/>
    <row r="186" spans="1:14" hidden="1" x14ac:dyDescent="0.25">
      <c r="B186" s="221" t="s">
        <v>702</v>
      </c>
      <c r="C186" s="221"/>
    </row>
    <row r="187" spans="1:14" hidden="1" x14ac:dyDescent="0.25">
      <c r="A187" s="123"/>
      <c r="B187" s="132" t="s">
        <v>703</v>
      </c>
      <c r="C187" s="132" t="s">
        <v>555</v>
      </c>
    </row>
    <row r="188" spans="1:14" hidden="1" x14ac:dyDescent="0.25">
      <c r="B188" s="133" t="s">
        <v>41</v>
      </c>
      <c r="C188" s="134">
        <f>COUNTIF(H16:H180,B188)</f>
        <v>2</v>
      </c>
    </row>
    <row r="189" spans="1:14" hidden="1" x14ac:dyDescent="0.25">
      <c r="B189" s="133" t="s">
        <v>40</v>
      </c>
      <c r="C189" s="134">
        <f>COUNTIF(H16:H180,B189)</f>
        <v>2</v>
      </c>
    </row>
    <row r="190" spans="1:14" hidden="1" x14ac:dyDescent="0.25">
      <c r="B190" s="133" t="s">
        <v>42</v>
      </c>
      <c r="C190" s="134">
        <f>COUNTIF(H16:H180,B190)</f>
        <v>6</v>
      </c>
    </row>
    <row r="191" spans="1:14" hidden="1" x14ac:dyDescent="0.25">
      <c r="B191" s="133" t="s">
        <v>49</v>
      </c>
      <c r="C191" s="134">
        <f>COUNTIF(H16:H180,B191)</f>
        <v>1</v>
      </c>
    </row>
    <row r="192" spans="1:14" hidden="1" x14ac:dyDescent="0.25">
      <c r="B192" s="133" t="s">
        <v>125</v>
      </c>
      <c r="C192" s="134">
        <f>COUNTIF(H16:H180,B192)</f>
        <v>2</v>
      </c>
    </row>
    <row r="193" spans="2:3" hidden="1" x14ac:dyDescent="0.25">
      <c r="B193" s="133" t="s">
        <v>122</v>
      </c>
      <c r="C193" s="134">
        <f>COUNTIF(H16:H180,B193)</f>
        <v>1</v>
      </c>
    </row>
    <row r="194" spans="2:3" hidden="1" x14ac:dyDescent="0.25">
      <c r="B194" s="133" t="s">
        <v>47</v>
      </c>
      <c r="C194" s="134">
        <f>COUNTIF(H16:H180,B194)</f>
        <v>6</v>
      </c>
    </row>
    <row r="195" spans="2:3" hidden="1" x14ac:dyDescent="0.25">
      <c r="B195" s="133" t="s">
        <v>277</v>
      </c>
      <c r="C195" s="134">
        <f>COUNTIF(H16:H180,B195)</f>
        <v>4</v>
      </c>
    </row>
    <row r="196" spans="2:3" hidden="1" x14ac:dyDescent="0.25">
      <c r="B196" s="133" t="s">
        <v>212</v>
      </c>
      <c r="C196" s="134">
        <f>COUNTIF(H16:H180,B196)</f>
        <v>1</v>
      </c>
    </row>
    <row r="197" spans="2:3" hidden="1" x14ac:dyDescent="0.25">
      <c r="B197" s="133" t="s">
        <v>194</v>
      </c>
      <c r="C197" s="134">
        <f>COUNTIF(H16:H180,B197)</f>
        <v>1</v>
      </c>
    </row>
    <row r="198" spans="2:3" hidden="1" x14ac:dyDescent="0.25">
      <c r="B198" s="133" t="s">
        <v>149</v>
      </c>
      <c r="C198" s="134">
        <f>COUNTIF(H16:H180,B198)</f>
        <v>2</v>
      </c>
    </row>
    <row r="199" spans="2:3" hidden="1" x14ac:dyDescent="0.25">
      <c r="B199" s="133" t="s">
        <v>44</v>
      </c>
      <c r="C199" s="134">
        <f>COUNTIF(H16:H180,B199)</f>
        <v>1</v>
      </c>
    </row>
    <row r="200" spans="2:3" hidden="1" x14ac:dyDescent="0.25">
      <c r="B200" s="133" t="s">
        <v>346</v>
      </c>
      <c r="C200" s="134">
        <f>COUNTIF(H16:H180,B200)</f>
        <v>2</v>
      </c>
    </row>
    <row r="201" spans="2:3" hidden="1" x14ac:dyDescent="0.25">
      <c r="B201" s="133" t="s">
        <v>48</v>
      </c>
      <c r="C201" s="134">
        <f>COUNTIF(H16:H180,B201)</f>
        <v>33</v>
      </c>
    </row>
    <row r="202" spans="2:3" hidden="1" x14ac:dyDescent="0.25">
      <c r="B202" s="133" t="s">
        <v>268</v>
      </c>
      <c r="C202" s="134">
        <f>COUNTIF(H16:H180,B202)</f>
        <v>5</v>
      </c>
    </row>
    <row r="203" spans="2:3" hidden="1" x14ac:dyDescent="0.25">
      <c r="B203" s="133" t="s">
        <v>342</v>
      </c>
      <c r="C203" s="134">
        <f>COUNTIF(H16:H180,B203)</f>
        <v>1</v>
      </c>
    </row>
    <row r="204" spans="2:3" hidden="1" x14ac:dyDescent="0.25">
      <c r="B204" s="133" t="s">
        <v>359</v>
      </c>
      <c r="C204" s="134">
        <f>COUNTIF(H16:H180,B204)</f>
        <v>10</v>
      </c>
    </row>
    <row r="205" spans="2:3" hidden="1" x14ac:dyDescent="0.25">
      <c r="B205" s="133" t="s">
        <v>143</v>
      </c>
      <c r="C205" s="134">
        <f>COUNTIF(H16:H180,B205)</f>
        <v>6</v>
      </c>
    </row>
    <row r="206" spans="2:3" hidden="1" x14ac:dyDescent="0.25">
      <c r="B206" s="133" t="s">
        <v>153</v>
      </c>
      <c r="C206" s="134">
        <f>COUNTIF(H16:H180,B206)</f>
        <v>2</v>
      </c>
    </row>
    <row r="207" spans="2:3" hidden="1" x14ac:dyDescent="0.25">
      <c r="B207" s="133" t="s">
        <v>51</v>
      </c>
      <c r="C207" s="134">
        <f>COUNTIF(H16:H180,B207)</f>
        <v>1</v>
      </c>
    </row>
    <row r="208" spans="2:3" hidden="1" x14ac:dyDescent="0.25">
      <c r="B208" s="133" t="s">
        <v>76</v>
      </c>
      <c r="C208" s="134">
        <f>COUNTIF(H16:H180,B208)</f>
        <v>1</v>
      </c>
    </row>
    <row r="209" spans="2:3" hidden="1" x14ac:dyDescent="0.25">
      <c r="B209" s="133" t="s">
        <v>160</v>
      </c>
      <c r="C209" s="134">
        <f>COUNTIF(H16:H180,B209)</f>
        <v>3</v>
      </c>
    </row>
    <row r="210" spans="2:3" hidden="1" x14ac:dyDescent="0.25">
      <c r="B210" s="133" t="s">
        <v>43</v>
      </c>
      <c r="C210" s="134">
        <f>COUNTIF(H16:H180,B210)</f>
        <v>0</v>
      </c>
    </row>
    <row r="211" spans="2:3" hidden="1" x14ac:dyDescent="0.25">
      <c r="B211" s="133" t="s">
        <v>92</v>
      </c>
      <c r="C211" s="134">
        <f>COUNTIF(H16:H180,B211)</f>
        <v>6</v>
      </c>
    </row>
    <row r="212" spans="2:3" hidden="1" x14ac:dyDescent="0.25">
      <c r="B212" s="133" t="s">
        <v>53</v>
      </c>
      <c r="C212" s="134">
        <f>COUNTIF(H16:H180,B212)</f>
        <v>17</v>
      </c>
    </row>
    <row r="213" spans="2:3" hidden="1" x14ac:dyDescent="0.25">
      <c r="B213" s="133" t="s">
        <v>171</v>
      </c>
      <c r="C213" s="134">
        <f>COUNTIF(H16:H180,B213)</f>
        <v>2</v>
      </c>
    </row>
    <row r="214" spans="2:3" hidden="1" x14ac:dyDescent="0.25">
      <c r="B214" s="133" t="s">
        <v>54</v>
      </c>
      <c r="C214" s="134">
        <f>COUNTIF(H16:H180,B214)</f>
        <v>7</v>
      </c>
    </row>
    <row r="215" spans="2:3" hidden="1" x14ac:dyDescent="0.25">
      <c r="B215" s="133" t="s">
        <v>191</v>
      </c>
      <c r="C215" s="134">
        <f>COUNTIF(H16:H180,B215)</f>
        <v>4</v>
      </c>
    </row>
    <row r="216" spans="2:3" hidden="1" x14ac:dyDescent="0.25">
      <c r="B216" s="133" t="s">
        <v>52</v>
      </c>
      <c r="C216" s="134">
        <f>COUNTIF(H16:H180,B216)</f>
        <v>0</v>
      </c>
    </row>
    <row r="217" spans="2:3" hidden="1" x14ac:dyDescent="0.25">
      <c r="B217" s="133" t="s">
        <v>50</v>
      </c>
      <c r="C217" s="134">
        <f>COUNTIF(H16:H180,B217)</f>
        <v>0</v>
      </c>
    </row>
    <row r="218" spans="2:3" hidden="1" x14ac:dyDescent="0.25">
      <c r="B218" s="133" t="s">
        <v>46</v>
      </c>
      <c r="C218" s="134">
        <f>COUNTIF(H16:H180,B218)</f>
        <v>9</v>
      </c>
    </row>
    <row r="219" spans="2:3" hidden="1" x14ac:dyDescent="0.25">
      <c r="B219" s="133" t="s">
        <v>603</v>
      </c>
      <c r="C219" s="134">
        <f>COUNTIF(H16:H180,B219)</f>
        <v>1</v>
      </c>
    </row>
    <row r="220" spans="2:3" hidden="1" x14ac:dyDescent="0.25">
      <c r="B220" s="133" t="s">
        <v>684</v>
      </c>
      <c r="C220" s="134">
        <f>COUNTIF(H16:H180,B220)</f>
        <v>1</v>
      </c>
    </row>
    <row r="221" spans="2:3" hidden="1" x14ac:dyDescent="0.25"/>
    <row r="222" spans="2:3" hidden="1" x14ac:dyDescent="0.25"/>
    <row r="223" spans="2:3" hidden="1" x14ac:dyDescent="0.25"/>
    <row r="224" spans="2:3" hidden="1" x14ac:dyDescent="0.25"/>
    <row r="225" hidden="1" x14ac:dyDescent="0.25"/>
  </sheetData>
  <autoFilter ref="A15:N180"/>
  <sortState ref="A16:N180">
    <sortCondition ref="B16"/>
  </sortState>
  <dataConsolidate/>
  <mergeCells count="4">
    <mergeCell ref="B1:B10"/>
    <mergeCell ref="B11:J12"/>
    <mergeCell ref="B182:C182"/>
    <mergeCell ref="B186:C186"/>
  </mergeCells>
  <dataValidations count="2">
    <dataValidation type="list" allowBlank="1" showInputMessage="1" showErrorMessage="1" sqref="L16:L180">
      <formula1>Encarregado_Educacao</formula1>
    </dataValidation>
    <dataValidation type="whole" allowBlank="1" showInputMessage="1" showErrorMessage="1" sqref="M16:M180">
      <formula1>0</formula1>
      <formula2>10000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Configurações!$A$3:$A$4</xm:f>
          </x14:formula1>
          <xm:sqref>C16:C180</xm:sqref>
        </x14:dataValidation>
        <x14:dataValidation type="list" allowBlank="1" showInputMessage="1" showErrorMessage="1">
          <x14:formula1>
            <xm:f>Configurações!$B$2:$B$62</xm:f>
          </x14:formula1>
          <xm:sqref>H16:H180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rgb="FF00B050"/>
  </sheetPr>
  <dimension ref="A1:N115"/>
  <sheetViews>
    <sheetView showGridLines="0" topLeftCell="A4" workbookViewId="0">
      <selection activeCell="H22" sqref="H22"/>
    </sheetView>
  </sheetViews>
  <sheetFormatPr defaultRowHeight="15" x14ac:dyDescent="0.25"/>
  <cols>
    <col min="1" max="1" width="9.140625" style="6"/>
    <col min="2" max="2" width="33.28515625" style="7" customWidth="1"/>
    <col min="3" max="3" width="10.5703125" style="7" bestFit="1" customWidth="1"/>
    <col min="4" max="4" width="18" style="7" bestFit="1" customWidth="1"/>
    <col min="5" max="7" width="18" style="7" customWidth="1"/>
    <col min="8" max="8" width="32" style="7" customWidth="1"/>
    <col min="9" max="9" width="9.140625" style="7"/>
    <col min="10" max="10" width="19.85546875" style="7" customWidth="1"/>
    <col min="11" max="11" width="15.140625" style="7" customWidth="1"/>
    <col min="12" max="16384" width="9.140625" style="7"/>
  </cols>
  <sheetData>
    <row r="1" spans="1:14" x14ac:dyDescent="0.25">
      <c r="B1" s="206"/>
    </row>
    <row r="2" spans="1:14" x14ac:dyDescent="0.25">
      <c r="B2" s="20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s="20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B4" s="20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B5" s="206"/>
    </row>
    <row r="6" spans="1:14" x14ac:dyDescent="0.25">
      <c r="B6" s="206"/>
    </row>
    <row r="7" spans="1:14" x14ac:dyDescent="0.25">
      <c r="B7" s="206"/>
    </row>
    <row r="8" spans="1:14" x14ac:dyDescent="0.25">
      <c r="B8" s="206"/>
    </row>
    <row r="9" spans="1:14" x14ac:dyDescent="0.25">
      <c r="B9" s="206"/>
    </row>
    <row r="10" spans="1:14" x14ac:dyDescent="0.25">
      <c r="B10" s="206"/>
    </row>
    <row r="11" spans="1:14" x14ac:dyDescent="0.25">
      <c r="B11" s="220" t="s">
        <v>8</v>
      </c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</row>
    <row r="12" spans="1:14" x14ac:dyDescent="0.25"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</row>
    <row r="15" spans="1:14" ht="15.75" x14ac:dyDescent="0.25">
      <c r="A15" s="3" t="s">
        <v>7</v>
      </c>
      <c r="B15" s="3" t="s">
        <v>0</v>
      </c>
      <c r="C15" s="3" t="s">
        <v>1</v>
      </c>
      <c r="D15" s="3" t="s">
        <v>2</v>
      </c>
      <c r="E15" s="3" t="s">
        <v>13</v>
      </c>
      <c r="F15" s="3" t="s">
        <v>33</v>
      </c>
      <c r="G15" s="3" t="s">
        <v>34</v>
      </c>
      <c r="H15" s="3" t="s">
        <v>3</v>
      </c>
      <c r="I15" s="3" t="s">
        <v>4</v>
      </c>
      <c r="J15" s="3" t="s">
        <v>5</v>
      </c>
      <c r="K15" s="3" t="s">
        <v>6</v>
      </c>
      <c r="L15" s="3" t="s">
        <v>12</v>
      </c>
    </row>
    <row r="16" spans="1:14" ht="15.75" x14ac:dyDescent="0.25">
      <c r="A16" s="4">
        <v>1</v>
      </c>
      <c r="B16" s="2" t="s">
        <v>11</v>
      </c>
      <c r="C16" s="2" t="s">
        <v>9</v>
      </c>
      <c r="D16" s="5">
        <v>43018</v>
      </c>
      <c r="E16" s="5"/>
      <c r="F16" s="5"/>
      <c r="G16" s="5"/>
      <c r="H16" s="2"/>
      <c r="I16" s="2"/>
      <c r="J16" s="2"/>
      <c r="K16" s="2"/>
      <c r="L16" s="9"/>
    </row>
    <row r="17" spans="1:12" ht="15.75" x14ac:dyDescent="0.25">
      <c r="A17" s="10">
        <v>2</v>
      </c>
      <c r="B17" s="9" t="s">
        <v>694</v>
      </c>
      <c r="C17" s="2" t="s">
        <v>10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 ht="15.75" x14ac:dyDescent="0.25">
      <c r="A18" s="10">
        <v>3</v>
      </c>
      <c r="B18" s="9" t="str">
        <f>Salas!B20</f>
        <v>Adrielle Eulicia Almeida Pereira</v>
      </c>
      <c r="C18" s="2" t="s">
        <v>9</v>
      </c>
      <c r="D18" s="9"/>
      <c r="E18" s="9"/>
      <c r="F18" s="9"/>
      <c r="G18" s="9"/>
      <c r="H18" s="9"/>
      <c r="I18" s="9"/>
      <c r="J18" s="9"/>
      <c r="K18" s="9"/>
      <c r="L18" s="9"/>
    </row>
    <row r="19" spans="1:12" ht="15.75" x14ac:dyDescent="0.25">
      <c r="A19" s="10">
        <v>4</v>
      </c>
      <c r="B19" s="9" t="s">
        <v>695</v>
      </c>
      <c r="C19" s="2" t="s">
        <v>10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5.75" x14ac:dyDescent="0.25">
      <c r="A20" s="10">
        <v>5</v>
      </c>
      <c r="B20" s="9" t="s">
        <v>697</v>
      </c>
      <c r="C20" s="2" t="s">
        <v>9</v>
      </c>
      <c r="D20" s="9"/>
      <c r="E20" s="9"/>
      <c r="F20" s="9"/>
      <c r="G20" s="9"/>
      <c r="H20" s="9"/>
      <c r="I20" s="9"/>
      <c r="J20" s="9"/>
      <c r="K20" s="9"/>
      <c r="L20" s="9"/>
    </row>
    <row r="21" spans="1:12" ht="15.75" x14ac:dyDescent="0.25">
      <c r="A21" s="10">
        <v>6</v>
      </c>
      <c r="B21" s="9" t="s">
        <v>696</v>
      </c>
      <c r="C21" s="2" t="s">
        <v>10</v>
      </c>
      <c r="D21" s="9"/>
      <c r="E21" s="9"/>
      <c r="F21" s="9"/>
      <c r="G21" s="9"/>
      <c r="H21" s="9"/>
      <c r="I21" s="9"/>
      <c r="J21" s="9"/>
      <c r="K21" s="9"/>
      <c r="L21" s="9"/>
    </row>
    <row r="22" spans="1:12" ht="15.75" x14ac:dyDescent="0.25">
      <c r="A22" s="10">
        <v>7</v>
      </c>
      <c r="B22" s="9"/>
      <c r="C22" s="2"/>
      <c r="D22" s="9"/>
      <c r="E22" s="9"/>
      <c r="F22" s="9"/>
      <c r="G22" s="9"/>
      <c r="H22" s="9"/>
      <c r="I22" s="9"/>
      <c r="J22" s="9"/>
      <c r="K22" s="9"/>
      <c r="L22" s="9"/>
    </row>
    <row r="23" spans="1:12" ht="15.75" x14ac:dyDescent="0.25">
      <c r="A23" s="10">
        <v>8</v>
      </c>
      <c r="B23" s="9"/>
      <c r="C23" s="2"/>
      <c r="D23" s="9"/>
      <c r="E23" s="9"/>
      <c r="F23" s="9"/>
      <c r="G23" s="9"/>
      <c r="H23" s="9"/>
      <c r="I23" s="9"/>
      <c r="J23" s="9"/>
      <c r="K23" s="9"/>
      <c r="L23" s="9"/>
    </row>
    <row r="24" spans="1:12" ht="15.75" x14ac:dyDescent="0.25">
      <c r="A24" s="10">
        <v>9</v>
      </c>
      <c r="B24" s="9"/>
      <c r="C24" s="2"/>
      <c r="D24" s="9"/>
      <c r="E24" s="9"/>
      <c r="F24" s="9"/>
      <c r="G24" s="9"/>
      <c r="H24" s="9"/>
      <c r="I24" s="9"/>
      <c r="J24" s="9"/>
      <c r="K24" s="9"/>
      <c r="L24" s="9"/>
    </row>
    <row r="25" spans="1:12" ht="15.75" x14ac:dyDescent="0.25">
      <c r="A25" s="10">
        <v>10</v>
      </c>
      <c r="B25" s="9"/>
      <c r="C25" s="2"/>
      <c r="D25" s="9"/>
      <c r="E25" s="9"/>
      <c r="F25" s="9"/>
      <c r="G25" s="9"/>
      <c r="H25" s="9"/>
      <c r="I25" s="9"/>
      <c r="J25" s="9"/>
      <c r="K25" s="9"/>
      <c r="L25" s="9"/>
    </row>
    <row r="26" spans="1:12" ht="15.75" x14ac:dyDescent="0.25">
      <c r="A26" s="10">
        <v>11</v>
      </c>
      <c r="B26" s="9" t="s">
        <v>442</v>
      </c>
      <c r="C26" s="2"/>
      <c r="D26" s="9"/>
      <c r="E26" s="9"/>
      <c r="F26" s="9"/>
      <c r="G26" s="9"/>
      <c r="H26" s="9"/>
      <c r="I26" s="9"/>
      <c r="J26" s="9"/>
      <c r="K26" s="9"/>
      <c r="L26" s="9"/>
    </row>
    <row r="27" spans="1:12" ht="15.75" x14ac:dyDescent="0.25">
      <c r="A27" s="10">
        <v>12</v>
      </c>
      <c r="B27" s="9" t="s">
        <v>442</v>
      </c>
      <c r="C27" s="2"/>
      <c r="D27" s="9"/>
      <c r="E27" s="9"/>
      <c r="F27" s="9"/>
      <c r="G27" s="9"/>
      <c r="H27" s="9"/>
      <c r="I27" s="9"/>
      <c r="J27" s="9"/>
      <c r="K27" s="9"/>
      <c r="L27" s="9"/>
    </row>
    <row r="28" spans="1:12" ht="15.75" x14ac:dyDescent="0.25">
      <c r="A28" s="10">
        <v>13</v>
      </c>
      <c r="B28" s="9" t="s">
        <v>580</v>
      </c>
      <c r="C28" s="2"/>
      <c r="D28" s="9"/>
      <c r="E28" s="9"/>
      <c r="F28" s="9"/>
      <c r="G28" s="9"/>
      <c r="H28" s="9"/>
      <c r="I28" s="9"/>
      <c r="J28" s="9"/>
      <c r="K28" s="9"/>
      <c r="L28" s="9"/>
    </row>
    <row r="29" spans="1:12" ht="15.75" x14ac:dyDescent="0.25">
      <c r="A29" s="10">
        <v>14</v>
      </c>
      <c r="B29" s="9" t="s">
        <v>442</v>
      </c>
      <c r="C29" s="2"/>
      <c r="D29" s="9"/>
      <c r="E29" s="9"/>
      <c r="F29" s="9"/>
      <c r="G29" s="9"/>
      <c r="H29" s="9"/>
      <c r="I29" s="9"/>
      <c r="J29" s="9"/>
      <c r="K29" s="9"/>
      <c r="L29" s="9"/>
    </row>
    <row r="30" spans="1:12" ht="15.75" x14ac:dyDescent="0.25">
      <c r="A30" s="10">
        <v>15</v>
      </c>
      <c r="B30" s="9" t="s">
        <v>442</v>
      </c>
      <c r="C30" s="2"/>
      <c r="D30" s="9"/>
      <c r="E30" s="9"/>
      <c r="F30" s="9"/>
      <c r="G30" s="9"/>
      <c r="H30" s="9"/>
      <c r="I30" s="9"/>
      <c r="J30" s="9"/>
      <c r="K30" s="9"/>
      <c r="L30" s="9"/>
    </row>
    <row r="31" spans="1:12" ht="15.75" x14ac:dyDescent="0.25">
      <c r="A31" s="10">
        <v>16</v>
      </c>
      <c r="B31" s="9"/>
      <c r="C31" s="2"/>
      <c r="D31" s="9"/>
      <c r="E31" s="9"/>
      <c r="F31" s="9"/>
      <c r="G31" s="9">
        <f>COUNT(B16:B21,C16:C21)</f>
        <v>0</v>
      </c>
      <c r="H31" s="9"/>
      <c r="I31" s="9"/>
      <c r="J31" s="9"/>
      <c r="K31" s="9"/>
      <c r="L31" s="9"/>
    </row>
    <row r="32" spans="1:12" ht="15.75" x14ac:dyDescent="0.25">
      <c r="A32" s="10">
        <v>17</v>
      </c>
      <c r="B32" s="9"/>
      <c r="C32" s="2"/>
      <c r="D32" s="9">
        <f>CODE(C16)</f>
        <v>77</v>
      </c>
      <c r="E32" s="9"/>
      <c r="F32" s="9"/>
      <c r="G32" s="9"/>
      <c r="H32" s="9"/>
      <c r="I32" s="9"/>
      <c r="J32" s="9"/>
      <c r="K32" s="9"/>
      <c r="L32" s="9"/>
    </row>
    <row r="33" spans="1:12" ht="15.75" x14ac:dyDescent="0.25">
      <c r="A33" s="10">
        <v>18</v>
      </c>
      <c r="B33" s="9"/>
      <c r="C33" s="2"/>
      <c r="D33" s="9"/>
      <c r="E33" s="9"/>
      <c r="F33" s="9"/>
      <c r="G33" s="9"/>
      <c r="H33" s="9"/>
      <c r="I33" s="9"/>
      <c r="J33" s="9"/>
      <c r="K33" s="9"/>
      <c r="L33" s="9"/>
    </row>
    <row r="34" spans="1:12" ht="15.75" x14ac:dyDescent="0.25">
      <c r="A34" s="10">
        <v>19</v>
      </c>
      <c r="B34" s="9"/>
      <c r="C34" s="2"/>
      <c r="D34" s="9"/>
      <c r="E34" s="9"/>
      <c r="F34" s="9"/>
      <c r="G34" s="9">
        <f>COUNT(B16:B21,C16)</f>
        <v>0</v>
      </c>
      <c r="H34" s="9"/>
      <c r="I34" s="9"/>
      <c r="J34" s="9"/>
      <c r="K34" s="9"/>
      <c r="L34" s="9"/>
    </row>
    <row r="35" spans="1:12" ht="15.75" x14ac:dyDescent="0.25">
      <c r="A35" s="10">
        <v>20</v>
      </c>
      <c r="B35" s="9"/>
      <c r="C35" s="2"/>
      <c r="D35" s="9"/>
      <c r="E35" s="9"/>
      <c r="F35" s="9"/>
      <c r="G35" s="9"/>
      <c r="H35" s="9"/>
      <c r="I35" s="9"/>
      <c r="J35" s="9"/>
      <c r="K35" s="9"/>
      <c r="L35" s="9"/>
    </row>
    <row r="36" spans="1:12" ht="15.75" x14ac:dyDescent="0.25">
      <c r="A36" s="10">
        <v>21</v>
      </c>
      <c r="B36" s="9"/>
      <c r="C36" s="2"/>
      <c r="D36" s="9"/>
      <c r="E36" s="9"/>
      <c r="F36" s="9"/>
      <c r="G36" s="9"/>
      <c r="H36" s="9"/>
      <c r="I36" s="9"/>
      <c r="J36" s="9"/>
      <c r="K36" s="9"/>
      <c r="L36" s="9"/>
    </row>
    <row r="37" spans="1:12" ht="15.75" x14ac:dyDescent="0.25">
      <c r="A37" s="10">
        <v>22</v>
      </c>
      <c r="B37" s="9" t="b">
        <f>EXACT(C16,C17)</f>
        <v>0</v>
      </c>
      <c r="C37" s="2"/>
      <c r="D37" s="9"/>
      <c r="E37" s="9"/>
      <c r="F37" s="9"/>
      <c r="G37" s="9"/>
      <c r="H37" s="9"/>
      <c r="I37" s="9"/>
      <c r="J37" s="9"/>
      <c r="K37" s="9"/>
      <c r="L37" s="9"/>
    </row>
    <row r="38" spans="1:12" ht="15.75" x14ac:dyDescent="0.25">
      <c r="A38" s="10">
        <v>23</v>
      </c>
      <c r="B38" s="9"/>
      <c r="C38" s="2"/>
      <c r="D38" s="9"/>
      <c r="E38" s="9"/>
      <c r="F38" s="9"/>
      <c r="G38" s="9"/>
      <c r="H38" s="9"/>
      <c r="I38" s="9"/>
      <c r="J38" s="9"/>
      <c r="K38" s="9"/>
      <c r="L38" s="9"/>
    </row>
    <row r="39" spans="1:12" ht="15.75" x14ac:dyDescent="0.25">
      <c r="A39" s="10">
        <v>24</v>
      </c>
      <c r="B39" s="9"/>
      <c r="C39" s="2"/>
      <c r="D39" s="9"/>
      <c r="E39" s="9"/>
      <c r="F39" s="9"/>
      <c r="G39" s="9"/>
      <c r="H39" s="9"/>
      <c r="I39" s="9"/>
      <c r="J39" s="9"/>
      <c r="K39" s="9"/>
      <c r="L39" s="9"/>
    </row>
    <row r="40" spans="1:12" ht="15.75" x14ac:dyDescent="0.25">
      <c r="A40" s="10">
        <v>25</v>
      </c>
      <c r="B40" s="9"/>
      <c r="C40" s="2"/>
      <c r="D40" s="9"/>
      <c r="E40" s="9"/>
      <c r="F40" s="9"/>
      <c r="G40" s="9"/>
      <c r="H40" s="9"/>
      <c r="I40" s="9"/>
      <c r="J40" s="9"/>
      <c r="K40" s="9"/>
      <c r="L40" s="9"/>
    </row>
    <row r="41" spans="1:12" ht="15.75" x14ac:dyDescent="0.25">
      <c r="A41" s="10">
        <v>26</v>
      </c>
      <c r="B41" s="9"/>
      <c r="C41" s="2"/>
      <c r="D41" s="9"/>
      <c r="E41" s="9"/>
      <c r="F41" s="9"/>
      <c r="G41" s="9"/>
      <c r="H41" s="9"/>
      <c r="I41" s="9"/>
      <c r="J41" s="9"/>
      <c r="K41" s="9"/>
      <c r="L41" s="9"/>
    </row>
    <row r="42" spans="1:12" ht="15.75" x14ac:dyDescent="0.25">
      <c r="A42" s="10">
        <v>27</v>
      </c>
      <c r="B42" s="9"/>
      <c r="C42" s="2"/>
      <c r="D42" s="9"/>
      <c r="E42" s="9"/>
      <c r="F42" s="9"/>
      <c r="G42" s="9"/>
      <c r="H42" s="9"/>
      <c r="I42" s="9"/>
      <c r="J42" s="9"/>
      <c r="K42" s="9"/>
      <c r="L42" s="9"/>
    </row>
    <row r="43" spans="1:12" ht="15.75" x14ac:dyDescent="0.25">
      <c r="A43" s="10">
        <v>28</v>
      </c>
      <c r="B43" s="9"/>
      <c r="C43" s="2"/>
      <c r="D43" s="9"/>
      <c r="E43" s="9"/>
      <c r="F43" s="9"/>
      <c r="G43" s="9"/>
      <c r="H43" s="9"/>
      <c r="I43" s="9"/>
      <c r="J43" s="9"/>
      <c r="K43" s="9"/>
      <c r="L43" s="9"/>
    </row>
    <row r="44" spans="1:12" ht="15.75" x14ac:dyDescent="0.25">
      <c r="A44" s="10">
        <v>29</v>
      </c>
      <c r="B44" s="9"/>
      <c r="C44" s="2"/>
      <c r="D44" s="9"/>
      <c r="E44" s="9"/>
      <c r="F44" s="9"/>
      <c r="G44" s="9"/>
      <c r="H44" s="9"/>
      <c r="I44" s="9"/>
      <c r="J44" s="9"/>
      <c r="K44" s="9"/>
      <c r="L44" s="9"/>
    </row>
    <row r="45" spans="1:12" ht="15.75" x14ac:dyDescent="0.25">
      <c r="A45" s="10">
        <v>30</v>
      </c>
      <c r="B45" s="9"/>
      <c r="C45" s="2"/>
      <c r="D45" s="9"/>
      <c r="E45" s="9"/>
      <c r="F45" s="9"/>
      <c r="G45" s="9"/>
      <c r="H45" s="9"/>
      <c r="I45" s="9"/>
      <c r="J45" s="9"/>
      <c r="K45" s="9"/>
      <c r="L45" s="9"/>
    </row>
    <row r="46" spans="1:12" ht="15.75" x14ac:dyDescent="0.25">
      <c r="A46" s="10">
        <v>31</v>
      </c>
      <c r="B46" s="9"/>
      <c r="C46" s="2"/>
      <c r="D46" s="9"/>
      <c r="E46" s="9"/>
      <c r="F46" s="9"/>
      <c r="G46" s="9"/>
      <c r="H46" s="9"/>
      <c r="I46" s="9"/>
      <c r="J46" s="9"/>
      <c r="K46" s="9"/>
      <c r="L46" s="9"/>
    </row>
    <row r="47" spans="1:12" ht="15.75" x14ac:dyDescent="0.25">
      <c r="A47" s="10">
        <v>32</v>
      </c>
      <c r="B47" s="9"/>
      <c r="C47" s="2"/>
      <c r="D47" s="9"/>
      <c r="E47" s="9"/>
      <c r="F47" s="9"/>
      <c r="G47" s="9"/>
      <c r="H47" s="9"/>
      <c r="I47" s="9"/>
      <c r="J47" s="9"/>
      <c r="K47" s="9"/>
      <c r="L47" s="9"/>
    </row>
    <row r="48" spans="1:12" ht="15.75" x14ac:dyDescent="0.25">
      <c r="A48" s="10">
        <v>33</v>
      </c>
      <c r="B48" s="9"/>
      <c r="C48" s="2"/>
      <c r="D48" s="9"/>
      <c r="E48" s="9"/>
      <c r="F48" s="9"/>
      <c r="G48" s="9"/>
      <c r="H48" s="9"/>
      <c r="I48" s="9"/>
      <c r="J48" s="9"/>
      <c r="K48" s="9"/>
      <c r="L48" s="9"/>
    </row>
    <row r="49" spans="1:12" ht="15.75" x14ac:dyDescent="0.25">
      <c r="A49" s="10">
        <v>34</v>
      </c>
      <c r="B49" s="9"/>
      <c r="C49" s="2"/>
      <c r="D49" s="9"/>
      <c r="E49" s="9"/>
      <c r="F49" s="9"/>
      <c r="G49" s="9"/>
      <c r="H49" s="9"/>
      <c r="I49" s="9"/>
      <c r="J49" s="9"/>
      <c r="K49" s="9"/>
      <c r="L49" s="9"/>
    </row>
    <row r="50" spans="1:12" ht="15.75" x14ac:dyDescent="0.25">
      <c r="A50" s="10">
        <v>35</v>
      </c>
      <c r="B50" s="9"/>
      <c r="C50" s="2"/>
      <c r="D50" s="9"/>
      <c r="E50" s="9"/>
      <c r="F50" s="9"/>
      <c r="G50" s="9"/>
      <c r="H50" s="9"/>
      <c r="I50" s="9"/>
      <c r="J50" s="9"/>
      <c r="K50" s="9"/>
      <c r="L50" s="9"/>
    </row>
    <row r="51" spans="1:12" ht="15.75" x14ac:dyDescent="0.25">
      <c r="A51" s="10">
        <v>36</v>
      </c>
      <c r="B51" s="9"/>
      <c r="C51" s="2"/>
      <c r="D51" s="9"/>
      <c r="E51" s="9"/>
      <c r="F51" s="9"/>
      <c r="G51" s="9"/>
      <c r="H51" s="9"/>
      <c r="I51" s="9"/>
      <c r="J51" s="9"/>
      <c r="K51" s="9"/>
      <c r="L51" s="9"/>
    </row>
    <row r="52" spans="1:12" ht="15.75" x14ac:dyDescent="0.25">
      <c r="A52" s="10">
        <v>37</v>
      </c>
      <c r="B52" s="9"/>
      <c r="C52" s="2"/>
      <c r="D52" s="9"/>
      <c r="E52" s="9"/>
      <c r="F52" s="9"/>
      <c r="G52" s="9"/>
      <c r="H52" s="9"/>
      <c r="I52" s="9"/>
      <c r="J52" s="9"/>
      <c r="K52" s="9"/>
      <c r="L52" s="9"/>
    </row>
    <row r="53" spans="1:12" ht="15.75" x14ac:dyDescent="0.25">
      <c r="A53" s="10">
        <v>38</v>
      </c>
      <c r="B53" s="9"/>
      <c r="C53" s="2"/>
      <c r="D53" s="9"/>
      <c r="E53" s="9"/>
      <c r="F53" s="9"/>
      <c r="G53" s="9"/>
      <c r="H53" s="9"/>
      <c r="I53" s="9"/>
      <c r="J53" s="9"/>
      <c r="K53" s="9"/>
      <c r="L53" s="9"/>
    </row>
    <row r="54" spans="1:12" ht="15.75" x14ac:dyDescent="0.25">
      <c r="A54" s="10">
        <v>39</v>
      </c>
      <c r="B54" s="9"/>
      <c r="C54" s="2"/>
      <c r="D54" s="9"/>
      <c r="E54" s="9"/>
      <c r="F54" s="9"/>
      <c r="G54" s="9"/>
      <c r="H54" s="9"/>
      <c r="I54" s="9"/>
      <c r="J54" s="9"/>
      <c r="K54" s="9"/>
      <c r="L54" s="9"/>
    </row>
    <row r="55" spans="1:12" ht="15.75" x14ac:dyDescent="0.25">
      <c r="A55" s="10">
        <v>40</v>
      </c>
      <c r="B55" s="9"/>
      <c r="C55" s="2"/>
      <c r="D55" s="9"/>
      <c r="E55" s="9"/>
      <c r="F55" s="9"/>
      <c r="G55" s="9"/>
      <c r="H55" s="9"/>
      <c r="I55" s="9"/>
      <c r="J55" s="9"/>
      <c r="K55" s="9"/>
      <c r="L55" s="9"/>
    </row>
    <row r="56" spans="1:12" ht="15.75" x14ac:dyDescent="0.25">
      <c r="A56" s="10">
        <v>41</v>
      </c>
      <c r="B56" s="9"/>
      <c r="C56" s="2"/>
      <c r="D56" s="9"/>
      <c r="E56" s="9"/>
      <c r="F56" s="9"/>
      <c r="G56" s="9"/>
      <c r="H56" s="9"/>
      <c r="I56" s="9"/>
      <c r="J56" s="9"/>
      <c r="K56" s="9"/>
      <c r="L56" s="9"/>
    </row>
    <row r="57" spans="1:12" ht="15.75" x14ac:dyDescent="0.25">
      <c r="A57" s="10">
        <v>42</v>
      </c>
      <c r="B57" s="9"/>
      <c r="C57" s="2"/>
      <c r="D57" s="9"/>
      <c r="E57" s="9"/>
      <c r="F57" s="9"/>
      <c r="G57" s="9"/>
      <c r="H57" s="9"/>
      <c r="I57" s="9"/>
      <c r="J57" s="9"/>
      <c r="K57" s="9"/>
      <c r="L57" s="9"/>
    </row>
    <row r="58" spans="1:12" ht="15.75" x14ac:dyDescent="0.25">
      <c r="A58" s="10">
        <v>43</v>
      </c>
      <c r="B58" s="9"/>
      <c r="C58" s="2"/>
      <c r="D58" s="9"/>
      <c r="E58" s="9"/>
      <c r="F58" s="9"/>
      <c r="G58" s="9"/>
      <c r="H58" s="9"/>
      <c r="I58" s="9"/>
      <c r="J58" s="9"/>
      <c r="K58" s="9"/>
      <c r="L58" s="9"/>
    </row>
    <row r="59" spans="1:12" ht="15.75" x14ac:dyDescent="0.25">
      <c r="A59" s="10">
        <v>44</v>
      </c>
      <c r="B59" s="9"/>
      <c r="C59" s="2"/>
      <c r="D59" s="9"/>
      <c r="E59" s="9"/>
      <c r="F59" s="9"/>
      <c r="G59" s="9"/>
      <c r="H59" s="9"/>
      <c r="I59" s="9"/>
      <c r="J59" s="9"/>
      <c r="K59" s="9"/>
      <c r="L59" s="9"/>
    </row>
    <row r="60" spans="1:12" ht="15.75" x14ac:dyDescent="0.25">
      <c r="A60" s="10">
        <v>45</v>
      </c>
      <c r="B60" s="9"/>
      <c r="C60" s="2"/>
      <c r="D60" s="9"/>
      <c r="E60" s="9"/>
      <c r="F60" s="9"/>
      <c r="G60" s="9"/>
      <c r="H60" s="9"/>
      <c r="I60" s="9"/>
      <c r="J60" s="9"/>
      <c r="K60" s="9"/>
      <c r="L60" s="9"/>
    </row>
    <row r="61" spans="1:12" ht="15.75" x14ac:dyDescent="0.25">
      <c r="A61" s="10">
        <v>46</v>
      </c>
      <c r="B61" s="9"/>
      <c r="C61" s="2"/>
      <c r="D61" s="9"/>
      <c r="E61" s="9"/>
      <c r="F61" s="9"/>
      <c r="G61" s="9"/>
      <c r="H61" s="9"/>
      <c r="I61" s="9"/>
      <c r="J61" s="9"/>
      <c r="K61" s="9"/>
      <c r="L61" s="9"/>
    </row>
    <row r="62" spans="1:12" ht="15.75" x14ac:dyDescent="0.25">
      <c r="A62" s="10">
        <v>47</v>
      </c>
      <c r="B62" s="9"/>
      <c r="C62" s="2"/>
      <c r="D62" s="9"/>
      <c r="E62" s="9"/>
      <c r="F62" s="9"/>
      <c r="G62" s="9"/>
      <c r="H62" s="9"/>
      <c r="I62" s="9"/>
      <c r="J62" s="9"/>
      <c r="K62" s="9"/>
      <c r="L62" s="9"/>
    </row>
    <row r="63" spans="1:12" ht="15.75" x14ac:dyDescent="0.25">
      <c r="A63" s="10">
        <v>48</v>
      </c>
      <c r="B63" s="9"/>
      <c r="C63" s="2"/>
      <c r="D63" s="9"/>
      <c r="E63" s="9"/>
      <c r="F63" s="9"/>
      <c r="G63" s="9"/>
      <c r="H63" s="9"/>
      <c r="I63" s="9"/>
      <c r="J63" s="9"/>
      <c r="K63" s="9"/>
      <c r="L63" s="9"/>
    </row>
    <row r="64" spans="1:12" ht="15.75" x14ac:dyDescent="0.25">
      <c r="A64" s="10">
        <v>49</v>
      </c>
      <c r="B64" s="9"/>
      <c r="C64" s="2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A65" s="10">
        <v>50</v>
      </c>
      <c r="B65" s="9"/>
      <c r="C65" s="2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A66" s="10">
        <v>51</v>
      </c>
      <c r="B66" s="9"/>
      <c r="C66" s="2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A67" s="10">
        <v>52</v>
      </c>
      <c r="B67" s="9"/>
      <c r="C67" s="2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A68" s="10">
        <v>53</v>
      </c>
      <c r="B68" s="9"/>
      <c r="C68" s="2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A69" s="10">
        <v>54</v>
      </c>
      <c r="B69" s="9"/>
      <c r="C69" s="2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A70" s="10">
        <v>55</v>
      </c>
      <c r="B70" s="9"/>
      <c r="C70" s="2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10">
        <v>56</v>
      </c>
      <c r="B71" s="9"/>
      <c r="C71" s="2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10">
        <v>57</v>
      </c>
      <c r="B72" s="9"/>
      <c r="C72" s="2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10">
        <v>58</v>
      </c>
      <c r="B73" s="9"/>
      <c r="C73" s="2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10">
        <v>59</v>
      </c>
      <c r="B74" s="9"/>
      <c r="C74" s="2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10">
        <v>60</v>
      </c>
      <c r="B75" s="9"/>
      <c r="C75" s="2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10">
        <v>61</v>
      </c>
      <c r="B76" s="9"/>
      <c r="C76" s="2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10">
        <v>62</v>
      </c>
      <c r="B77" s="9"/>
      <c r="C77" s="2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10">
        <v>63</v>
      </c>
      <c r="B78" s="9"/>
      <c r="C78" s="2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10">
        <v>64</v>
      </c>
      <c r="B79" s="9"/>
      <c r="C79" s="2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10">
        <v>65</v>
      </c>
      <c r="B80" s="9"/>
      <c r="C80" s="2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10">
        <v>66</v>
      </c>
      <c r="B81" s="9"/>
      <c r="C81" s="2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10">
        <v>67</v>
      </c>
      <c r="B82" s="9"/>
      <c r="C82" s="2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10">
        <v>68</v>
      </c>
      <c r="B83" s="9"/>
      <c r="C83" s="2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10">
        <v>69</v>
      </c>
      <c r="B84" s="9"/>
      <c r="C84" s="2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10">
        <v>70</v>
      </c>
      <c r="B85" s="9"/>
      <c r="C85" s="2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10">
        <v>71</v>
      </c>
      <c r="B86" s="9"/>
      <c r="C86" s="2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10">
        <v>72</v>
      </c>
      <c r="B87" s="9"/>
      <c r="C87" s="2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10">
        <v>73</v>
      </c>
      <c r="B88" s="9"/>
      <c r="C88" s="2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10">
        <v>74</v>
      </c>
      <c r="B89" s="9"/>
      <c r="C89" s="2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10">
        <v>75</v>
      </c>
      <c r="B90" s="9"/>
      <c r="C90" s="2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10">
        <v>76</v>
      </c>
      <c r="B91" s="9"/>
      <c r="C91" s="2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10">
        <v>77</v>
      </c>
      <c r="B92" s="9"/>
      <c r="C92" s="2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10">
        <v>78</v>
      </c>
      <c r="B93" s="9"/>
      <c r="C93" s="2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10">
        <v>79</v>
      </c>
      <c r="B94" s="9"/>
      <c r="C94" s="2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10">
        <v>80</v>
      </c>
      <c r="B95" s="9"/>
      <c r="C95" s="2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10">
        <v>81</v>
      </c>
      <c r="B96" s="9"/>
      <c r="C96" s="2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10">
        <v>82</v>
      </c>
      <c r="B97" s="9"/>
      <c r="C97" s="2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10">
        <v>83</v>
      </c>
      <c r="B98" s="9"/>
      <c r="C98" s="2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10">
        <v>84</v>
      </c>
      <c r="B99" s="9"/>
      <c r="C99" s="2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10">
        <v>85</v>
      </c>
      <c r="B100" s="9"/>
      <c r="C100" s="2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10">
        <v>86</v>
      </c>
      <c r="B101" s="9"/>
      <c r="C101" s="2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10">
        <v>87</v>
      </c>
      <c r="B102" s="9"/>
      <c r="C102" s="2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10">
        <v>88</v>
      </c>
      <c r="B103" s="9"/>
      <c r="C103" s="2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10">
        <v>89</v>
      </c>
      <c r="B104" s="9"/>
      <c r="C104" s="2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10">
        <v>90</v>
      </c>
      <c r="B105" s="9"/>
      <c r="C105" s="2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10">
        <v>91</v>
      </c>
      <c r="B106" s="9"/>
      <c r="C106" s="2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10">
        <v>92</v>
      </c>
      <c r="B107" s="9"/>
      <c r="C107" s="2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10">
        <v>93</v>
      </c>
      <c r="B108" s="9"/>
      <c r="C108" s="2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10">
        <v>94</v>
      </c>
      <c r="B109" s="9"/>
      <c r="C109" s="2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10">
        <v>95</v>
      </c>
      <c r="B110" s="9"/>
      <c r="C110" s="2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10">
        <v>96</v>
      </c>
      <c r="B111" s="9"/>
      <c r="C111" s="2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10">
        <v>97</v>
      </c>
      <c r="B112" s="9"/>
      <c r="C112" s="2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10">
        <v>98</v>
      </c>
      <c r="B113" s="9"/>
      <c r="C113" s="2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10">
        <v>99</v>
      </c>
      <c r="B114" s="9"/>
      <c r="C114" s="2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10">
        <v>100</v>
      </c>
      <c r="B115" s="9"/>
      <c r="C115" s="2"/>
      <c r="D115" s="9"/>
      <c r="E115" s="9"/>
      <c r="F115" s="9"/>
      <c r="G115" s="9"/>
      <c r="H115" s="9"/>
      <c r="I115" s="9"/>
      <c r="J115" s="9"/>
      <c r="K115" s="9"/>
      <c r="L115" s="9"/>
    </row>
  </sheetData>
  <mergeCells count="2">
    <mergeCell ref="B1:B10"/>
    <mergeCell ref="B11:M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Configurações!$A$3:$A$4</xm:f>
          </x14:formula1>
          <xm:sqref>C16:C115</xm:sqref>
        </x14:dataValidation>
        <x14:dataValidation type="list" allowBlank="1" showInputMessage="1" showErrorMessage="1">
          <x14:formula1>
            <xm:f>Salas!$B$20:$B$49</xm:f>
          </x14:formula1>
          <xm:sqref>B26:B30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B050"/>
  </sheetPr>
  <dimension ref="A1:P72"/>
  <sheetViews>
    <sheetView topLeftCell="A8" workbookViewId="0">
      <selection activeCell="C54" sqref="C54:D54"/>
    </sheetView>
  </sheetViews>
  <sheetFormatPr defaultRowHeight="15" x14ac:dyDescent="0.25"/>
  <cols>
    <col min="1" max="1" width="12.85546875" style="109" customWidth="1"/>
    <col min="2" max="2" width="33.28515625" style="7" customWidth="1"/>
    <col min="3" max="3" width="18" style="7" customWidth="1"/>
    <col min="4" max="4" width="10.42578125" style="7" bestFit="1" customWidth="1"/>
    <col min="5" max="5" width="10.42578125" style="7" customWidth="1"/>
    <col min="6" max="6" width="9.140625" style="7"/>
    <col min="7" max="7" width="10.42578125" style="7" bestFit="1" customWidth="1"/>
    <col min="8" max="8" width="12.28515625" style="7" bestFit="1" customWidth="1"/>
    <col min="9" max="9" width="41" style="7" bestFit="1" customWidth="1"/>
    <col min="10" max="10" width="10.140625" style="7" bestFit="1" customWidth="1"/>
    <col min="11" max="11" width="10.42578125" style="7" customWidth="1"/>
    <col min="12" max="12" width="9.140625" style="7"/>
    <col min="13" max="13" width="10.42578125" style="7" bestFit="1" customWidth="1"/>
    <col min="14" max="14" width="12.28515625" style="7" bestFit="1" customWidth="1"/>
    <col min="15" max="15" width="43.140625" style="7" bestFit="1" customWidth="1"/>
    <col min="16" max="16" width="11.28515625" style="7" bestFit="1" customWidth="1"/>
    <col min="17" max="16384" width="9.140625" style="7"/>
  </cols>
  <sheetData>
    <row r="1" spans="1:16" x14ac:dyDescent="0.25">
      <c r="B1" s="206"/>
    </row>
    <row r="2" spans="1:16" x14ac:dyDescent="0.25">
      <c r="B2" s="206"/>
      <c r="C2" s="8"/>
    </row>
    <row r="3" spans="1:16" x14ac:dyDescent="0.25">
      <c r="B3" s="206"/>
      <c r="C3" s="8"/>
    </row>
    <row r="4" spans="1:16" x14ac:dyDescent="0.25">
      <c r="B4" s="206"/>
      <c r="C4" s="8"/>
    </row>
    <row r="5" spans="1:16" x14ac:dyDescent="0.25">
      <c r="B5" s="206"/>
    </row>
    <row r="6" spans="1:16" x14ac:dyDescent="0.25">
      <c r="B6" s="206"/>
    </row>
    <row r="7" spans="1:16" x14ac:dyDescent="0.25">
      <c r="B7" s="206"/>
    </row>
    <row r="8" spans="1:16" x14ac:dyDescent="0.25">
      <c r="B8" s="206"/>
    </row>
    <row r="9" spans="1:16" x14ac:dyDescent="0.25">
      <c r="B9" s="206"/>
    </row>
    <row r="10" spans="1:16" x14ac:dyDescent="0.25">
      <c r="B10" s="206"/>
    </row>
    <row r="11" spans="1:16" x14ac:dyDescent="0.25">
      <c r="B11" s="207" t="s">
        <v>8</v>
      </c>
      <c r="C11" s="207"/>
    </row>
    <row r="12" spans="1:16" x14ac:dyDescent="0.25">
      <c r="B12" s="207"/>
      <c r="C12" s="207"/>
    </row>
    <row r="13" spans="1:16" x14ac:dyDescent="0.25">
      <c r="B13" s="110"/>
      <c r="C13" s="110"/>
    </row>
    <row r="14" spans="1:16" x14ac:dyDescent="0.25">
      <c r="A14" s="10"/>
      <c r="B14" s="22"/>
      <c r="C14" s="22"/>
      <c r="H14" s="10"/>
      <c r="I14" s="22"/>
      <c r="J14" s="22"/>
    </row>
    <row r="15" spans="1:16" x14ac:dyDescent="0.25">
      <c r="A15" s="19"/>
      <c r="B15" s="39"/>
      <c r="C15" s="41"/>
      <c r="H15" s="19"/>
      <c r="I15" s="39"/>
      <c r="J15" s="41"/>
      <c r="N15" s="19"/>
      <c r="O15" s="39"/>
      <c r="P15" s="41"/>
    </row>
    <row r="16" spans="1:16" ht="23.25" x14ac:dyDescent="0.35">
      <c r="A16" s="54"/>
      <c r="B16" s="54" t="s">
        <v>635</v>
      </c>
      <c r="C16" s="54"/>
      <c r="H16" s="54"/>
      <c r="I16" s="54" t="s">
        <v>628</v>
      </c>
      <c r="J16" s="54"/>
      <c r="N16" s="54"/>
      <c r="O16" s="54" t="s">
        <v>636</v>
      </c>
      <c r="P16" s="54"/>
    </row>
    <row r="17" spans="1:16" s="69" customFormat="1" ht="23.25" x14ac:dyDescent="0.35">
      <c r="A17" s="67"/>
      <c r="B17" s="67"/>
      <c r="C17" s="67"/>
      <c r="H17" s="67"/>
      <c r="I17" s="67"/>
      <c r="J17" s="67"/>
      <c r="N17" s="67"/>
      <c r="O17" s="67"/>
      <c r="P17" s="67"/>
    </row>
    <row r="18" spans="1:16" ht="15.75" x14ac:dyDescent="0.25">
      <c r="A18" s="15" t="s">
        <v>625</v>
      </c>
      <c r="B18" s="15" t="s">
        <v>626</v>
      </c>
      <c r="C18" s="15" t="s">
        <v>555</v>
      </c>
      <c r="D18" s="15" t="s">
        <v>631</v>
      </c>
      <c r="E18" s="117"/>
      <c r="G18" s="15" t="s">
        <v>631</v>
      </c>
      <c r="H18" s="15" t="s">
        <v>625</v>
      </c>
      <c r="I18" s="15" t="s">
        <v>626</v>
      </c>
      <c r="J18" s="15" t="s">
        <v>555</v>
      </c>
      <c r="K18" s="117"/>
      <c r="M18" s="15" t="s">
        <v>631</v>
      </c>
      <c r="N18" s="15" t="s">
        <v>625</v>
      </c>
      <c r="O18" s="15" t="s">
        <v>626</v>
      </c>
      <c r="P18" s="15" t="s">
        <v>555</v>
      </c>
    </row>
    <row r="19" spans="1:16" ht="15.75" x14ac:dyDescent="0.25">
      <c r="A19" s="111"/>
      <c r="B19" s="20" t="s">
        <v>630</v>
      </c>
      <c r="C19" s="24">
        <v>1929</v>
      </c>
      <c r="D19" s="112">
        <v>43117</v>
      </c>
      <c r="E19" s="118"/>
      <c r="G19" s="112">
        <v>43158</v>
      </c>
      <c r="H19" s="116" t="s">
        <v>650</v>
      </c>
      <c r="I19" s="20" t="s">
        <v>651</v>
      </c>
      <c r="J19" s="24">
        <v>220</v>
      </c>
      <c r="K19" s="118"/>
      <c r="M19" s="112">
        <v>43160</v>
      </c>
      <c r="N19" s="111"/>
      <c r="O19" s="20" t="s">
        <v>638</v>
      </c>
      <c r="P19" s="24">
        <v>80</v>
      </c>
    </row>
    <row r="20" spans="1:16" ht="15.75" x14ac:dyDescent="0.25">
      <c r="A20" s="7"/>
      <c r="B20" s="20" t="s">
        <v>630</v>
      </c>
      <c r="C20" s="24">
        <v>1979</v>
      </c>
      <c r="D20" s="112">
        <v>43121</v>
      </c>
      <c r="E20" s="118"/>
      <c r="G20" s="112">
        <v>43159</v>
      </c>
      <c r="H20" s="82"/>
      <c r="I20" s="20" t="s">
        <v>630</v>
      </c>
      <c r="J20" s="24">
        <v>298</v>
      </c>
      <c r="K20" s="118"/>
      <c r="M20" s="112">
        <v>43160</v>
      </c>
      <c r="N20" s="16"/>
      <c r="O20" s="20" t="s">
        <v>630</v>
      </c>
      <c r="P20" s="24">
        <v>1972</v>
      </c>
    </row>
    <row r="21" spans="1:16" ht="15.75" x14ac:dyDescent="0.25">
      <c r="A21" s="111"/>
      <c r="B21" s="20" t="s">
        <v>630</v>
      </c>
      <c r="C21" s="24">
        <v>374</v>
      </c>
      <c r="D21" s="112">
        <v>43130</v>
      </c>
      <c r="E21" s="118"/>
      <c r="G21" s="112">
        <v>43159</v>
      </c>
      <c r="H21" s="111" t="s">
        <v>653</v>
      </c>
      <c r="I21" s="20" t="s">
        <v>652</v>
      </c>
      <c r="J21" s="24">
        <v>1300</v>
      </c>
      <c r="K21" s="118"/>
      <c r="M21" s="112">
        <v>43160</v>
      </c>
      <c r="N21" s="111"/>
      <c r="O21" s="20" t="s">
        <v>638</v>
      </c>
      <c r="P21" s="24">
        <v>40</v>
      </c>
    </row>
    <row r="22" spans="1:16" ht="15.75" x14ac:dyDescent="0.25">
      <c r="A22" s="111"/>
      <c r="B22" s="20" t="s">
        <v>630</v>
      </c>
      <c r="C22" s="24">
        <v>1776</v>
      </c>
      <c r="D22" s="112">
        <v>43130</v>
      </c>
      <c r="E22" s="118"/>
      <c r="G22" s="112">
        <v>43159</v>
      </c>
      <c r="H22" s="111"/>
      <c r="I22" s="20" t="s">
        <v>630</v>
      </c>
      <c r="J22" s="24">
        <v>100</v>
      </c>
      <c r="K22" s="118"/>
      <c r="M22" s="112">
        <v>43161</v>
      </c>
      <c r="N22" s="111"/>
      <c r="O22" s="20" t="s">
        <v>630</v>
      </c>
      <c r="P22" s="24">
        <v>2025</v>
      </c>
    </row>
    <row r="23" spans="1:16" ht="15.75" x14ac:dyDescent="0.25">
      <c r="A23" s="111"/>
      <c r="B23" s="20" t="s">
        <v>630</v>
      </c>
      <c r="C23" s="24">
        <v>2374</v>
      </c>
      <c r="D23" s="112">
        <v>43129</v>
      </c>
      <c r="E23" s="118"/>
      <c r="G23" s="112">
        <v>43159</v>
      </c>
      <c r="H23" s="111"/>
      <c r="I23" s="20" t="s">
        <v>630</v>
      </c>
      <c r="J23" s="24">
        <v>2145</v>
      </c>
      <c r="K23" s="118"/>
      <c r="M23" s="114">
        <v>43162</v>
      </c>
      <c r="N23" s="111"/>
      <c r="O23" s="20" t="s">
        <v>630</v>
      </c>
      <c r="P23" s="24">
        <v>179</v>
      </c>
    </row>
    <row r="24" spans="1:16" ht="15.75" x14ac:dyDescent="0.25">
      <c r="A24" s="111"/>
      <c r="B24" s="20" t="s">
        <v>663</v>
      </c>
      <c r="C24" s="24">
        <v>43592</v>
      </c>
      <c r="D24" s="112">
        <v>43129</v>
      </c>
      <c r="E24" s="118"/>
      <c r="G24" s="112">
        <v>43158</v>
      </c>
      <c r="H24" s="111"/>
      <c r="I24" s="20" t="s">
        <v>630</v>
      </c>
      <c r="J24" s="24">
        <v>2130</v>
      </c>
      <c r="K24" s="118"/>
      <c r="M24" s="114">
        <v>43162</v>
      </c>
      <c r="N24" s="111"/>
      <c r="O24" s="20" t="s">
        <v>630</v>
      </c>
      <c r="P24" s="24">
        <v>2128</v>
      </c>
    </row>
    <row r="25" spans="1:16" ht="15.75" x14ac:dyDescent="0.25">
      <c r="A25" s="111" t="s">
        <v>664</v>
      </c>
      <c r="B25" s="20" t="s">
        <v>665</v>
      </c>
      <c r="C25" s="24">
        <v>12000</v>
      </c>
      <c r="D25" s="112">
        <v>43129</v>
      </c>
      <c r="E25" s="118"/>
      <c r="G25" s="112">
        <v>43158</v>
      </c>
      <c r="H25" s="111"/>
      <c r="I25" s="20" t="s">
        <v>639</v>
      </c>
      <c r="J25" s="24">
        <v>209</v>
      </c>
      <c r="K25" s="118"/>
      <c r="M25" s="114">
        <v>43164</v>
      </c>
      <c r="N25" s="111"/>
      <c r="O25" s="20" t="s">
        <v>634</v>
      </c>
      <c r="P25" s="24">
        <v>150</v>
      </c>
    </row>
    <row r="26" spans="1:16" ht="15.75" x14ac:dyDescent="0.25">
      <c r="A26" s="111"/>
      <c r="B26" s="20" t="s">
        <v>630</v>
      </c>
      <c r="C26" s="24">
        <v>2062</v>
      </c>
      <c r="D26" s="112">
        <v>43126</v>
      </c>
      <c r="E26" s="118"/>
      <c r="G26" s="112">
        <v>43157</v>
      </c>
      <c r="H26" s="111"/>
      <c r="I26" s="20" t="s">
        <v>630</v>
      </c>
      <c r="J26" s="24">
        <v>2218</v>
      </c>
      <c r="K26" s="118"/>
      <c r="M26" s="114">
        <v>43164</v>
      </c>
      <c r="N26" s="111"/>
      <c r="O26" s="20" t="s">
        <v>630</v>
      </c>
      <c r="P26" s="24">
        <v>1618</v>
      </c>
    </row>
    <row r="27" spans="1:16" ht="15.75" x14ac:dyDescent="0.25">
      <c r="A27" s="111"/>
      <c r="B27" s="20" t="s">
        <v>642</v>
      </c>
      <c r="C27" s="24">
        <v>382</v>
      </c>
      <c r="D27" s="112">
        <v>43125</v>
      </c>
      <c r="E27" s="118"/>
      <c r="G27" s="112">
        <v>43147</v>
      </c>
      <c r="H27" s="112" t="s">
        <v>655</v>
      </c>
      <c r="I27" s="20" t="s">
        <v>654</v>
      </c>
      <c r="J27" s="24">
        <v>13000</v>
      </c>
      <c r="K27" s="118"/>
      <c r="M27" s="114">
        <v>43164</v>
      </c>
      <c r="N27" s="111"/>
      <c r="O27" s="20" t="s">
        <v>638</v>
      </c>
      <c r="P27" s="24">
        <v>106</v>
      </c>
    </row>
    <row r="28" spans="1:16" ht="15.75" x14ac:dyDescent="0.25">
      <c r="A28" s="111"/>
      <c r="B28" s="20" t="s">
        <v>630</v>
      </c>
      <c r="C28" s="24">
        <v>1916</v>
      </c>
      <c r="D28" s="112">
        <v>43124</v>
      </c>
      <c r="E28" s="119"/>
      <c r="G28" s="112">
        <v>43147</v>
      </c>
      <c r="H28" s="16">
        <v>9920</v>
      </c>
      <c r="I28" s="20" t="s">
        <v>656</v>
      </c>
      <c r="J28" s="24">
        <v>1472</v>
      </c>
      <c r="K28" s="119"/>
      <c r="M28" s="114">
        <v>43164</v>
      </c>
      <c r="N28" s="16"/>
      <c r="O28" s="20" t="s">
        <v>630</v>
      </c>
      <c r="P28" s="24">
        <v>130</v>
      </c>
    </row>
    <row r="29" spans="1:16" ht="15.75" x14ac:dyDescent="0.25">
      <c r="A29" s="111"/>
      <c r="B29" s="20" t="s">
        <v>630</v>
      </c>
      <c r="C29" s="24">
        <v>2081</v>
      </c>
      <c r="D29" s="112">
        <v>43125</v>
      </c>
      <c r="E29" s="119"/>
      <c r="G29" s="112">
        <v>43153</v>
      </c>
      <c r="H29" s="111"/>
      <c r="I29" s="20" t="s">
        <v>630</v>
      </c>
      <c r="J29" s="24">
        <v>2027</v>
      </c>
      <c r="K29" s="119"/>
      <c r="M29" s="114">
        <v>43164</v>
      </c>
      <c r="N29" s="111"/>
      <c r="O29" s="20" t="s">
        <v>642</v>
      </c>
      <c r="P29" s="24">
        <v>1540</v>
      </c>
    </row>
    <row r="30" spans="1:16" ht="15.75" x14ac:dyDescent="0.25">
      <c r="A30" s="111"/>
      <c r="B30" s="20" t="s">
        <v>666</v>
      </c>
      <c r="C30" s="24">
        <v>300</v>
      </c>
      <c r="D30" s="112">
        <v>43123</v>
      </c>
      <c r="E30" s="119"/>
      <c r="G30" s="112">
        <v>43152</v>
      </c>
      <c r="H30" s="111"/>
      <c r="I30" s="20" t="s">
        <v>630</v>
      </c>
      <c r="J30" s="24">
        <v>1803</v>
      </c>
      <c r="K30" s="119"/>
      <c r="M30" s="114">
        <v>43165</v>
      </c>
      <c r="N30" s="111"/>
      <c r="O30" s="20" t="s">
        <v>639</v>
      </c>
      <c r="P30" s="24">
        <v>379</v>
      </c>
    </row>
    <row r="31" spans="1:16" s="64" customFormat="1" ht="15.75" x14ac:dyDescent="0.25">
      <c r="A31" s="111"/>
      <c r="B31" s="20" t="s">
        <v>642</v>
      </c>
      <c r="C31" s="24">
        <v>1676</v>
      </c>
      <c r="D31" s="112">
        <v>43119</v>
      </c>
      <c r="E31" s="120"/>
      <c r="G31" s="112">
        <v>43151</v>
      </c>
      <c r="H31" s="111"/>
      <c r="I31" s="20" t="s">
        <v>630</v>
      </c>
      <c r="J31" s="24">
        <v>1855</v>
      </c>
      <c r="K31" s="120"/>
      <c r="M31" s="114">
        <v>43166</v>
      </c>
      <c r="N31" s="111"/>
      <c r="O31" s="20" t="s">
        <v>630</v>
      </c>
      <c r="P31" s="24">
        <v>2197</v>
      </c>
    </row>
    <row r="32" spans="1:16" ht="15.75" x14ac:dyDescent="0.25">
      <c r="A32" s="111"/>
      <c r="B32" s="20" t="s">
        <v>630</v>
      </c>
      <c r="C32" s="24">
        <v>90</v>
      </c>
      <c r="D32" s="112">
        <v>43123</v>
      </c>
      <c r="E32" s="119"/>
      <c r="G32" s="112">
        <v>43148</v>
      </c>
      <c r="H32" s="111"/>
      <c r="I32" s="20" t="s">
        <v>630</v>
      </c>
      <c r="J32" s="24">
        <v>1876</v>
      </c>
      <c r="K32" s="119"/>
      <c r="M32" s="114">
        <v>43167</v>
      </c>
      <c r="N32" s="111"/>
      <c r="O32" s="20" t="s">
        <v>630</v>
      </c>
      <c r="P32" s="24">
        <v>180</v>
      </c>
    </row>
    <row r="33" spans="1:16" ht="15.75" x14ac:dyDescent="0.25">
      <c r="A33" s="111"/>
      <c r="B33" s="20" t="s">
        <v>630</v>
      </c>
      <c r="C33" s="24">
        <v>1646</v>
      </c>
      <c r="D33" s="112">
        <v>43123</v>
      </c>
      <c r="E33" s="119"/>
      <c r="G33" s="112">
        <v>43146</v>
      </c>
      <c r="H33" s="111"/>
      <c r="I33" s="20" t="s">
        <v>630</v>
      </c>
      <c r="J33" s="24">
        <v>2049</v>
      </c>
      <c r="K33" s="119"/>
      <c r="M33" s="114">
        <v>43167</v>
      </c>
      <c r="N33" s="111"/>
      <c r="O33" s="20" t="s">
        <v>630</v>
      </c>
      <c r="P33" s="24">
        <v>2305</v>
      </c>
    </row>
    <row r="34" spans="1:16" ht="15.75" x14ac:dyDescent="0.25">
      <c r="A34" s="16"/>
      <c r="B34" s="20" t="s">
        <v>630</v>
      </c>
      <c r="C34" s="24">
        <v>1749</v>
      </c>
      <c r="D34" s="112">
        <v>43122</v>
      </c>
      <c r="E34" s="119"/>
      <c r="G34" s="112">
        <v>43146</v>
      </c>
      <c r="H34" s="111"/>
      <c r="I34" s="20" t="s">
        <v>630</v>
      </c>
      <c r="J34" s="24">
        <v>1454</v>
      </c>
      <c r="K34" s="119"/>
      <c r="M34" s="114">
        <v>43168</v>
      </c>
      <c r="N34" s="111"/>
      <c r="O34" s="20" t="s">
        <v>630</v>
      </c>
      <c r="P34" s="24">
        <v>1173</v>
      </c>
    </row>
    <row r="35" spans="1:16" ht="15.75" x14ac:dyDescent="0.25">
      <c r="A35" s="16"/>
      <c r="B35" s="20" t="s">
        <v>667</v>
      </c>
      <c r="C35" s="24">
        <v>600</v>
      </c>
      <c r="D35" s="112">
        <v>43119</v>
      </c>
      <c r="E35" s="119"/>
      <c r="G35" s="112">
        <v>43144</v>
      </c>
      <c r="H35" s="111"/>
      <c r="I35" s="20" t="s">
        <v>630</v>
      </c>
      <c r="J35" s="24">
        <v>149</v>
      </c>
      <c r="K35" s="119"/>
      <c r="M35" s="114">
        <v>43170</v>
      </c>
      <c r="N35" s="111"/>
      <c r="O35" s="20" t="s">
        <v>647</v>
      </c>
      <c r="P35" s="24">
        <v>100</v>
      </c>
    </row>
    <row r="36" spans="1:16" s="64" customFormat="1" ht="15.75" x14ac:dyDescent="0.25">
      <c r="A36" s="16"/>
      <c r="B36" s="20" t="s">
        <v>630</v>
      </c>
      <c r="C36" s="24">
        <v>1548</v>
      </c>
      <c r="D36" s="112">
        <v>43119</v>
      </c>
      <c r="E36" s="120"/>
      <c r="G36" s="112">
        <v>43146</v>
      </c>
      <c r="H36" s="111"/>
      <c r="I36" s="20" t="s">
        <v>630</v>
      </c>
      <c r="J36" s="24">
        <v>782</v>
      </c>
      <c r="K36" s="120"/>
      <c r="M36" s="114">
        <v>43171</v>
      </c>
      <c r="N36" s="111"/>
      <c r="O36" s="20" t="s">
        <v>646</v>
      </c>
      <c r="P36" s="24">
        <v>2480</v>
      </c>
    </row>
    <row r="37" spans="1:16" ht="15.75" x14ac:dyDescent="0.25">
      <c r="A37" s="16"/>
      <c r="B37" s="20" t="s">
        <v>630</v>
      </c>
      <c r="C37" s="24">
        <v>552</v>
      </c>
      <c r="D37" s="112">
        <v>43118</v>
      </c>
      <c r="E37" s="119"/>
      <c r="G37" s="112">
        <v>43143</v>
      </c>
      <c r="H37" s="111"/>
      <c r="I37" s="20" t="s">
        <v>630</v>
      </c>
      <c r="J37" s="24">
        <v>2155</v>
      </c>
      <c r="K37" s="119"/>
      <c r="M37" s="114">
        <v>43171</v>
      </c>
      <c r="N37" s="111"/>
      <c r="O37" s="20" t="s">
        <v>630</v>
      </c>
      <c r="P37" s="24">
        <v>2125</v>
      </c>
    </row>
    <row r="38" spans="1:16" s="64" customFormat="1" ht="15.75" x14ac:dyDescent="0.25">
      <c r="A38" s="16"/>
      <c r="B38" s="20" t="s">
        <v>630</v>
      </c>
      <c r="C38" s="24">
        <v>2315</v>
      </c>
      <c r="D38" s="112">
        <v>43117</v>
      </c>
      <c r="E38" s="120"/>
      <c r="G38" s="112">
        <v>43141</v>
      </c>
      <c r="H38" s="111"/>
      <c r="I38" s="20" t="s">
        <v>630</v>
      </c>
      <c r="J38" s="24">
        <v>2037</v>
      </c>
      <c r="K38" s="120"/>
      <c r="M38" s="114">
        <v>43171</v>
      </c>
      <c r="N38" s="111"/>
      <c r="O38" s="20" t="s">
        <v>630</v>
      </c>
      <c r="P38" s="24">
        <v>2125</v>
      </c>
    </row>
    <row r="39" spans="1:16" s="64" customFormat="1" ht="15.75" x14ac:dyDescent="0.25">
      <c r="A39" s="16"/>
      <c r="B39" s="20" t="s">
        <v>630</v>
      </c>
      <c r="C39" s="24">
        <v>77</v>
      </c>
      <c r="D39" s="112">
        <v>43105</v>
      </c>
      <c r="E39" s="120"/>
      <c r="G39" s="112">
        <v>43144</v>
      </c>
      <c r="H39" s="111"/>
      <c r="I39" s="20" t="s">
        <v>630</v>
      </c>
      <c r="J39" s="24">
        <v>1724</v>
      </c>
      <c r="K39" s="120"/>
      <c r="M39" s="114">
        <v>43171</v>
      </c>
      <c r="N39" s="111"/>
      <c r="O39" s="20" t="s">
        <v>648</v>
      </c>
      <c r="P39" s="24">
        <v>240</v>
      </c>
    </row>
    <row r="40" spans="1:16" s="64" customFormat="1" ht="15.75" x14ac:dyDescent="0.25">
      <c r="A40" s="16"/>
      <c r="B40" s="20" t="s">
        <v>630</v>
      </c>
      <c r="C40" s="24">
        <v>588</v>
      </c>
      <c r="D40" s="112">
        <v>43105</v>
      </c>
      <c r="E40" s="120"/>
      <c r="G40" s="112">
        <v>43143</v>
      </c>
      <c r="H40" s="111"/>
      <c r="I40" s="20" t="s">
        <v>657</v>
      </c>
      <c r="J40" s="24">
        <v>2055</v>
      </c>
      <c r="K40" s="120"/>
      <c r="M40" s="114">
        <v>43172</v>
      </c>
      <c r="N40" s="111"/>
      <c r="O40" s="20" t="s">
        <v>644</v>
      </c>
      <c r="P40" s="24">
        <v>360</v>
      </c>
    </row>
    <row r="41" spans="1:16" s="64" customFormat="1" ht="15.75" x14ac:dyDescent="0.25">
      <c r="A41" s="16" t="s">
        <v>669</v>
      </c>
      <c r="B41" s="60" t="s">
        <v>668</v>
      </c>
      <c r="C41" s="24">
        <v>66</v>
      </c>
      <c r="D41" s="112">
        <v>43118</v>
      </c>
      <c r="E41" s="120"/>
      <c r="G41" s="112">
        <v>43143</v>
      </c>
      <c r="H41" s="111"/>
      <c r="I41" s="20" t="s">
        <v>658</v>
      </c>
      <c r="J41" s="24">
        <v>120</v>
      </c>
      <c r="K41" s="120"/>
      <c r="M41" s="114">
        <v>43172</v>
      </c>
      <c r="N41" s="111"/>
      <c r="O41" s="20" t="s">
        <v>639</v>
      </c>
      <c r="P41" s="24">
        <v>90</v>
      </c>
    </row>
    <row r="42" spans="1:16" s="64" customFormat="1" ht="15.75" x14ac:dyDescent="0.25">
      <c r="A42" s="16"/>
      <c r="B42" s="20" t="s">
        <v>630</v>
      </c>
      <c r="C42" s="24">
        <v>2055</v>
      </c>
      <c r="D42" s="112">
        <v>43118</v>
      </c>
      <c r="E42" s="120"/>
      <c r="G42" s="112">
        <v>43141</v>
      </c>
      <c r="H42" s="111"/>
      <c r="I42" s="20" t="s">
        <v>627</v>
      </c>
      <c r="J42" s="24">
        <v>1468</v>
      </c>
      <c r="K42" s="120"/>
      <c r="M42" s="114">
        <v>43172</v>
      </c>
      <c r="N42" s="111"/>
      <c r="O42" s="20" t="s">
        <v>639</v>
      </c>
      <c r="P42" s="24">
        <v>130</v>
      </c>
    </row>
    <row r="43" spans="1:16" s="64" customFormat="1" ht="15.75" x14ac:dyDescent="0.25">
      <c r="A43" s="16"/>
      <c r="B43" s="20" t="s">
        <v>630</v>
      </c>
      <c r="C43" s="24">
        <v>149</v>
      </c>
      <c r="D43" s="112">
        <v>43117</v>
      </c>
      <c r="E43" s="120"/>
      <c r="G43" s="112">
        <v>43141</v>
      </c>
      <c r="H43" s="111" t="s">
        <v>659</v>
      </c>
      <c r="I43" s="20" t="s">
        <v>652</v>
      </c>
      <c r="J43" s="24">
        <v>480</v>
      </c>
      <c r="K43" s="120"/>
      <c r="M43" s="114">
        <v>43172</v>
      </c>
      <c r="N43" s="111"/>
      <c r="O43" s="20" t="s">
        <v>645</v>
      </c>
      <c r="P43" s="24">
        <v>3665</v>
      </c>
    </row>
    <row r="44" spans="1:16" s="64" customFormat="1" ht="15.75" x14ac:dyDescent="0.25">
      <c r="A44" s="111"/>
      <c r="B44" s="20" t="s">
        <v>630</v>
      </c>
      <c r="C44" s="24">
        <v>1534</v>
      </c>
      <c r="D44" s="112">
        <v>43117</v>
      </c>
      <c r="E44" s="120"/>
      <c r="G44" s="112">
        <v>43141</v>
      </c>
      <c r="H44" s="111"/>
      <c r="I44" s="20" t="s">
        <v>660</v>
      </c>
      <c r="J44" s="24">
        <v>1495</v>
      </c>
      <c r="K44" s="120"/>
      <c r="M44" s="114">
        <v>43172</v>
      </c>
      <c r="N44" s="111"/>
      <c r="O44" s="20" t="s">
        <v>630</v>
      </c>
      <c r="P44" s="24">
        <v>1653</v>
      </c>
    </row>
    <row r="45" spans="1:16" ht="15.75" x14ac:dyDescent="0.25">
      <c r="A45" s="111"/>
      <c r="B45" s="20" t="s">
        <v>639</v>
      </c>
      <c r="C45" s="24">
        <v>96</v>
      </c>
      <c r="D45" s="112">
        <v>43116</v>
      </c>
      <c r="E45" s="119"/>
      <c r="G45" s="112">
        <v>43141</v>
      </c>
      <c r="H45" s="111">
        <v>11421</v>
      </c>
      <c r="I45" s="20" t="s">
        <v>661</v>
      </c>
      <c r="J45" s="24">
        <v>1160</v>
      </c>
      <c r="K45" s="119"/>
      <c r="M45" s="112">
        <v>43174</v>
      </c>
      <c r="N45" s="111"/>
      <c r="O45" s="20" t="s">
        <v>630</v>
      </c>
      <c r="P45" s="24">
        <v>1998</v>
      </c>
    </row>
    <row r="46" spans="1:16" ht="15.75" x14ac:dyDescent="0.25">
      <c r="A46" s="111"/>
      <c r="B46" s="20" t="s">
        <v>642</v>
      </c>
      <c r="C46" s="24">
        <v>805</v>
      </c>
      <c r="D46" s="112">
        <v>43115</v>
      </c>
      <c r="E46" s="119"/>
      <c r="G46" s="112">
        <v>43140</v>
      </c>
      <c r="H46" s="111"/>
      <c r="I46" s="20" t="s">
        <v>627</v>
      </c>
      <c r="J46" s="24">
        <v>23112</v>
      </c>
      <c r="K46" s="119"/>
      <c r="M46" s="114">
        <v>43174</v>
      </c>
      <c r="N46" s="111"/>
      <c r="O46" s="20" t="s">
        <v>642</v>
      </c>
      <c r="P46" s="24">
        <v>739</v>
      </c>
    </row>
    <row r="47" spans="1:16" ht="15.75" x14ac:dyDescent="0.25">
      <c r="A47" s="111"/>
      <c r="B47" s="20" t="s">
        <v>630</v>
      </c>
      <c r="C47" s="24">
        <v>2637</v>
      </c>
      <c r="D47" s="112">
        <v>43114</v>
      </c>
      <c r="E47" s="119"/>
      <c r="G47" s="112">
        <v>43139</v>
      </c>
      <c r="H47" s="111"/>
      <c r="I47" s="20" t="s">
        <v>662</v>
      </c>
      <c r="J47" s="24">
        <v>3243</v>
      </c>
      <c r="K47" s="119"/>
      <c r="M47" s="112">
        <v>43175</v>
      </c>
      <c r="N47" s="111"/>
      <c r="O47" s="20" t="s">
        <v>640</v>
      </c>
      <c r="P47" s="24">
        <v>2001</v>
      </c>
    </row>
    <row r="48" spans="1:16" ht="15.75" x14ac:dyDescent="0.25">
      <c r="A48" s="111"/>
      <c r="B48" s="20" t="s">
        <v>670</v>
      </c>
      <c r="C48" s="24">
        <v>354</v>
      </c>
      <c r="D48" s="112">
        <v>43104</v>
      </c>
      <c r="E48" s="119"/>
      <c r="G48" s="112">
        <v>43141</v>
      </c>
      <c r="H48" s="111"/>
      <c r="I48" s="20" t="s">
        <v>661</v>
      </c>
      <c r="J48" s="24">
        <v>1160</v>
      </c>
      <c r="K48" s="119"/>
      <c r="M48" s="114">
        <v>43175</v>
      </c>
      <c r="N48" s="111"/>
      <c r="O48" s="20" t="s">
        <v>630</v>
      </c>
      <c r="P48" s="24">
        <v>59</v>
      </c>
    </row>
    <row r="49" spans="1:16" ht="15.75" x14ac:dyDescent="0.25">
      <c r="A49" s="111"/>
      <c r="B49" s="20" t="s">
        <v>640</v>
      </c>
      <c r="C49" s="24">
        <v>3275</v>
      </c>
      <c r="D49" s="112">
        <v>43112</v>
      </c>
      <c r="E49" s="119"/>
      <c r="G49" s="112">
        <v>43147</v>
      </c>
      <c r="H49" s="111"/>
      <c r="I49" s="20" t="s">
        <v>642</v>
      </c>
      <c r="J49" s="24">
        <v>1629</v>
      </c>
      <c r="K49" s="119"/>
      <c r="M49" s="114">
        <v>43175</v>
      </c>
      <c r="N49" s="111"/>
      <c r="O49" s="20" t="s">
        <v>630</v>
      </c>
      <c r="P49" s="24">
        <v>2018</v>
      </c>
    </row>
    <row r="50" spans="1:16" ht="15.75" x14ac:dyDescent="0.25">
      <c r="A50" s="111"/>
      <c r="B50" s="20" t="s">
        <v>630</v>
      </c>
      <c r="C50" s="24">
        <v>1809</v>
      </c>
      <c r="D50" s="112">
        <v>43113</v>
      </c>
      <c r="E50" s="119"/>
      <c r="G50" s="112">
        <v>43140</v>
      </c>
      <c r="H50" s="111"/>
      <c r="I50" s="20" t="s">
        <v>630</v>
      </c>
      <c r="J50" s="24">
        <v>2247</v>
      </c>
      <c r="K50" s="119"/>
      <c r="M50" s="114">
        <v>43177</v>
      </c>
      <c r="N50" s="111"/>
      <c r="O50" s="20" t="s">
        <v>630</v>
      </c>
      <c r="P50" s="24">
        <v>310</v>
      </c>
    </row>
    <row r="51" spans="1:16" ht="15.75" x14ac:dyDescent="0.25">
      <c r="A51" s="111"/>
      <c r="B51" s="20" t="s">
        <v>642</v>
      </c>
      <c r="C51" s="24">
        <v>350</v>
      </c>
      <c r="D51" s="112">
        <v>43110</v>
      </c>
      <c r="E51" s="119"/>
      <c r="G51" s="112">
        <v>43138</v>
      </c>
      <c r="H51" s="111"/>
      <c r="I51" s="20" t="s">
        <v>639</v>
      </c>
      <c r="J51" s="24">
        <v>373</v>
      </c>
      <c r="K51" s="119"/>
      <c r="M51" s="114">
        <v>43177</v>
      </c>
      <c r="N51" s="111"/>
      <c r="O51" s="20" t="s">
        <v>630</v>
      </c>
      <c r="P51" s="24">
        <v>956</v>
      </c>
    </row>
    <row r="52" spans="1:16" ht="15.75" x14ac:dyDescent="0.25">
      <c r="A52" s="111"/>
      <c r="B52" s="20" t="s">
        <v>640</v>
      </c>
      <c r="C52" s="24">
        <v>880</v>
      </c>
      <c r="D52" s="112">
        <v>43111</v>
      </c>
      <c r="E52" s="119"/>
      <c r="G52" s="112">
        <v>43137</v>
      </c>
      <c r="H52" s="111"/>
      <c r="I52" s="20" t="s">
        <v>641</v>
      </c>
      <c r="J52" s="24">
        <v>4244</v>
      </c>
      <c r="K52" s="119"/>
      <c r="M52" s="114">
        <v>43177</v>
      </c>
      <c r="N52" s="111"/>
      <c r="O52" s="20" t="s">
        <v>630</v>
      </c>
      <c r="P52" s="24">
        <v>2240</v>
      </c>
    </row>
    <row r="53" spans="1:16" ht="15.75" x14ac:dyDescent="0.25">
      <c r="A53" s="111"/>
      <c r="B53" s="20" t="s">
        <v>630</v>
      </c>
      <c r="C53" s="24">
        <v>1293</v>
      </c>
      <c r="D53" s="112">
        <v>43111</v>
      </c>
      <c r="E53" s="119"/>
      <c r="G53" s="112">
        <v>43134</v>
      </c>
      <c r="H53" s="111"/>
      <c r="I53" s="20" t="s">
        <v>630</v>
      </c>
      <c r="J53" s="24">
        <v>555</v>
      </c>
      <c r="K53" s="119"/>
      <c r="M53" s="112">
        <v>43178</v>
      </c>
      <c r="N53" s="111"/>
      <c r="O53" s="20" t="s">
        <v>641</v>
      </c>
      <c r="P53" s="24">
        <v>1496</v>
      </c>
    </row>
    <row r="54" spans="1:16" ht="15.75" x14ac:dyDescent="0.25">
      <c r="A54" s="111"/>
      <c r="B54" s="20" t="s">
        <v>640</v>
      </c>
      <c r="C54" s="24">
        <v>23656</v>
      </c>
      <c r="D54" s="112">
        <v>43111</v>
      </c>
      <c r="E54" s="119"/>
      <c r="G54" s="112">
        <v>43134</v>
      </c>
      <c r="H54" s="111"/>
      <c r="I54" s="20" t="s">
        <v>630</v>
      </c>
      <c r="J54" s="24">
        <v>1217</v>
      </c>
      <c r="K54" s="119"/>
      <c r="M54" s="112">
        <v>43179</v>
      </c>
      <c r="N54" s="111"/>
      <c r="O54" s="20" t="s">
        <v>630</v>
      </c>
      <c r="P54" s="24">
        <v>1858</v>
      </c>
    </row>
    <row r="55" spans="1:16" ht="15.75" x14ac:dyDescent="0.25">
      <c r="A55" s="111"/>
      <c r="B55" s="20" t="s">
        <v>671</v>
      </c>
      <c r="C55" s="24">
        <v>1015</v>
      </c>
      <c r="D55" s="112">
        <v>43110</v>
      </c>
      <c r="E55" s="119"/>
      <c r="G55" s="112">
        <v>43137</v>
      </c>
      <c r="H55" s="111"/>
      <c r="I55" s="20" t="s">
        <v>630</v>
      </c>
      <c r="J55" s="24">
        <v>132</v>
      </c>
      <c r="K55" s="119"/>
      <c r="M55" s="112">
        <v>43179</v>
      </c>
      <c r="N55" s="111"/>
      <c r="O55" s="20" t="s">
        <v>630</v>
      </c>
      <c r="P55" s="24">
        <v>55</v>
      </c>
    </row>
    <row r="56" spans="1:16" ht="15.75" x14ac:dyDescent="0.25">
      <c r="A56" s="111"/>
      <c r="B56" s="20" t="s">
        <v>657</v>
      </c>
      <c r="C56" s="24">
        <v>5615</v>
      </c>
      <c r="D56" s="112">
        <v>43110</v>
      </c>
      <c r="E56" s="119"/>
      <c r="G56" s="112">
        <v>43137</v>
      </c>
      <c r="H56" s="111"/>
      <c r="I56" s="20" t="s">
        <v>639</v>
      </c>
      <c r="J56" s="24">
        <v>107</v>
      </c>
      <c r="K56" s="119"/>
      <c r="M56" s="112">
        <v>43179</v>
      </c>
      <c r="N56" s="111"/>
      <c r="O56" s="20" t="s">
        <v>639</v>
      </c>
      <c r="P56" s="24">
        <v>199</v>
      </c>
    </row>
    <row r="57" spans="1:16" ht="15.75" x14ac:dyDescent="0.25">
      <c r="A57" s="111"/>
      <c r="B57" s="20" t="s">
        <v>630</v>
      </c>
      <c r="C57" s="24">
        <v>1535</v>
      </c>
      <c r="D57" s="112">
        <v>43109</v>
      </c>
      <c r="E57" s="119"/>
      <c r="G57" s="112">
        <v>43137</v>
      </c>
      <c r="H57" s="111"/>
      <c r="I57" s="20" t="s">
        <v>630</v>
      </c>
      <c r="J57" s="24">
        <v>2261</v>
      </c>
      <c r="K57" s="119"/>
      <c r="M57" s="114">
        <v>43179</v>
      </c>
      <c r="N57" s="111" t="s">
        <v>643</v>
      </c>
      <c r="O57" s="20" t="s">
        <v>640</v>
      </c>
      <c r="P57" s="24">
        <v>2245</v>
      </c>
    </row>
    <row r="58" spans="1:16" ht="15.75" x14ac:dyDescent="0.25">
      <c r="A58" s="111"/>
      <c r="B58" s="20" t="s">
        <v>639</v>
      </c>
      <c r="C58" s="24">
        <v>180</v>
      </c>
      <c r="D58" s="112">
        <v>43109</v>
      </c>
      <c r="E58" s="119"/>
      <c r="G58" s="112">
        <v>43137</v>
      </c>
      <c r="H58" s="111"/>
      <c r="I58" s="20" t="s">
        <v>630</v>
      </c>
      <c r="J58" s="24">
        <v>1806</v>
      </c>
      <c r="K58" s="119"/>
      <c r="M58" s="112">
        <v>43180</v>
      </c>
      <c r="N58" s="113"/>
      <c r="O58" s="20" t="s">
        <v>630</v>
      </c>
      <c r="P58" s="24">
        <v>1903</v>
      </c>
    </row>
    <row r="59" spans="1:16" ht="15.75" x14ac:dyDescent="0.25">
      <c r="A59" s="111"/>
      <c r="B59" s="20" t="s">
        <v>667</v>
      </c>
      <c r="C59" s="24">
        <v>300</v>
      </c>
      <c r="D59" s="112">
        <v>43109</v>
      </c>
      <c r="E59" s="119"/>
      <c r="G59" s="112">
        <v>43133</v>
      </c>
      <c r="H59" s="111"/>
      <c r="I59" s="20" t="s">
        <v>630</v>
      </c>
      <c r="J59" s="24">
        <v>1837</v>
      </c>
      <c r="K59" s="119"/>
      <c r="M59" s="112">
        <v>43180</v>
      </c>
      <c r="N59" s="111"/>
      <c r="O59" s="20" t="s">
        <v>630</v>
      </c>
      <c r="P59" s="24">
        <v>180</v>
      </c>
    </row>
    <row r="60" spans="1:16" ht="15.75" x14ac:dyDescent="0.25">
      <c r="A60" s="111"/>
      <c r="B60" s="20" t="s">
        <v>630</v>
      </c>
      <c r="C60" s="24">
        <v>2164</v>
      </c>
      <c r="D60" s="112">
        <v>43104</v>
      </c>
      <c r="E60" s="119"/>
      <c r="G60" s="112">
        <v>43133</v>
      </c>
      <c r="H60" s="111"/>
      <c r="I60" s="20" t="s">
        <v>630</v>
      </c>
      <c r="J60" s="24">
        <v>240</v>
      </c>
      <c r="K60" s="119"/>
      <c r="M60" s="112">
        <v>43180</v>
      </c>
      <c r="N60" s="111"/>
      <c r="O60" s="20" t="s">
        <v>637</v>
      </c>
      <c r="P60" s="24">
        <v>1500</v>
      </c>
    </row>
    <row r="61" spans="1:16" ht="15.75" x14ac:dyDescent="0.25">
      <c r="A61" s="111"/>
      <c r="B61" s="20" t="s">
        <v>630</v>
      </c>
      <c r="C61" s="24">
        <v>1398</v>
      </c>
      <c r="D61" s="112">
        <v>43105</v>
      </c>
      <c r="E61" s="119"/>
      <c r="G61" s="112">
        <v>43132</v>
      </c>
      <c r="H61" s="111"/>
      <c r="I61" s="20" t="s">
        <v>630</v>
      </c>
      <c r="J61" s="24">
        <v>2234</v>
      </c>
      <c r="K61" s="119"/>
      <c r="M61" s="112">
        <v>43181</v>
      </c>
      <c r="N61" s="111" t="s">
        <v>629</v>
      </c>
      <c r="O61" s="20" t="s">
        <v>627</v>
      </c>
      <c r="P61" s="24">
        <v>55762</v>
      </c>
    </row>
    <row r="62" spans="1:16" ht="15.75" x14ac:dyDescent="0.25">
      <c r="A62" s="111"/>
      <c r="B62" s="20" t="s">
        <v>630</v>
      </c>
      <c r="C62" s="24">
        <v>1467</v>
      </c>
      <c r="D62" s="112">
        <v>43103</v>
      </c>
      <c r="E62" s="119"/>
      <c r="G62" s="82"/>
      <c r="H62" s="111"/>
      <c r="I62" s="20"/>
      <c r="J62" s="24">
        <v>0</v>
      </c>
      <c r="K62" s="119"/>
      <c r="M62" s="112">
        <v>43181</v>
      </c>
      <c r="N62" s="111" t="s">
        <v>632</v>
      </c>
      <c r="O62" s="20" t="s">
        <v>633</v>
      </c>
      <c r="P62" s="24">
        <v>510</v>
      </c>
    </row>
    <row r="63" spans="1:16" ht="15.75" x14ac:dyDescent="0.25">
      <c r="A63" s="111"/>
      <c r="B63" s="20"/>
      <c r="C63" s="24"/>
      <c r="D63" s="112"/>
      <c r="E63" s="119"/>
      <c r="G63" s="82"/>
      <c r="H63" s="111"/>
      <c r="I63" s="20"/>
      <c r="J63" s="24">
        <v>0</v>
      </c>
      <c r="K63" s="119"/>
      <c r="M63" s="112">
        <v>43181</v>
      </c>
      <c r="N63" s="111"/>
      <c r="O63" s="20" t="s">
        <v>634</v>
      </c>
      <c r="P63" s="24">
        <v>546</v>
      </c>
    </row>
    <row r="64" spans="1:16" ht="15.75" x14ac:dyDescent="0.25">
      <c r="A64" s="111"/>
      <c r="B64" s="20"/>
      <c r="C64" s="24"/>
      <c r="D64" s="112"/>
      <c r="E64" s="119"/>
      <c r="G64" s="82"/>
      <c r="H64" s="111"/>
      <c r="I64" s="20"/>
      <c r="J64" s="24">
        <v>0</v>
      </c>
      <c r="K64" s="119"/>
      <c r="M64" s="112">
        <v>43181</v>
      </c>
      <c r="N64" s="111"/>
      <c r="O64" s="20" t="s">
        <v>630</v>
      </c>
      <c r="P64" s="24">
        <v>1814</v>
      </c>
    </row>
    <row r="65" spans="1:16" ht="15.75" x14ac:dyDescent="0.25">
      <c r="A65" s="111"/>
      <c r="B65" s="20"/>
      <c r="C65" s="24"/>
      <c r="D65" s="112"/>
      <c r="E65" s="119"/>
      <c r="G65" s="82"/>
      <c r="H65" s="111"/>
      <c r="I65" s="20"/>
      <c r="J65" s="24">
        <v>0</v>
      </c>
      <c r="K65" s="119"/>
      <c r="M65" s="114"/>
      <c r="N65" s="111"/>
      <c r="O65" s="20"/>
      <c r="P65" s="24"/>
    </row>
    <row r="66" spans="1:16" ht="15.75" x14ac:dyDescent="0.25">
      <c r="A66" s="111"/>
      <c r="B66" s="20"/>
      <c r="C66" s="24"/>
      <c r="D66" s="112"/>
      <c r="E66" s="119"/>
      <c r="G66" s="82"/>
      <c r="H66" s="111"/>
      <c r="I66" s="20"/>
      <c r="J66" s="24">
        <v>0</v>
      </c>
      <c r="K66" s="119"/>
      <c r="M66" s="114"/>
      <c r="N66" s="111"/>
      <c r="O66" s="20"/>
      <c r="P66" s="24"/>
    </row>
    <row r="67" spans="1:16" ht="15.75" x14ac:dyDescent="0.25">
      <c r="A67" s="111"/>
      <c r="B67" s="20"/>
      <c r="C67" s="24"/>
      <c r="D67" s="112"/>
      <c r="E67" s="119"/>
      <c r="G67" s="82"/>
      <c r="H67" s="111"/>
      <c r="I67" s="20"/>
      <c r="J67" s="24">
        <v>0</v>
      </c>
      <c r="K67" s="119"/>
      <c r="M67" s="114"/>
      <c r="N67" s="111"/>
      <c r="O67" s="20"/>
      <c r="P67" s="24"/>
    </row>
    <row r="68" spans="1:16" ht="15.75" x14ac:dyDescent="0.25">
      <c r="A68" s="111"/>
      <c r="B68" s="20"/>
      <c r="C68" s="24"/>
      <c r="D68" s="112"/>
      <c r="E68" s="119"/>
      <c r="G68" s="82"/>
      <c r="H68" s="111"/>
      <c r="I68" s="20"/>
      <c r="J68" s="24">
        <v>0</v>
      </c>
      <c r="K68" s="119"/>
      <c r="M68" s="82"/>
      <c r="N68" s="111"/>
      <c r="O68" s="20"/>
      <c r="P68" s="24"/>
    </row>
    <row r="69" spans="1:16" ht="15.75" x14ac:dyDescent="0.25">
      <c r="B69" s="20" t="s">
        <v>555</v>
      </c>
      <c r="C69" s="24">
        <f>SUM(C19:C62)</f>
        <v>134239</v>
      </c>
      <c r="D69" s="82"/>
      <c r="E69" s="119"/>
      <c r="G69" s="82"/>
      <c r="H69" s="121"/>
      <c r="I69" s="20" t="s">
        <v>555</v>
      </c>
      <c r="J69" s="24">
        <f>SUM(J19:J68)</f>
        <v>94178</v>
      </c>
      <c r="K69" s="119"/>
      <c r="M69" s="115"/>
      <c r="N69" s="121"/>
      <c r="O69" s="20" t="s">
        <v>555</v>
      </c>
      <c r="P69" s="24">
        <f>SUM(P19:P68)</f>
        <v>107559</v>
      </c>
    </row>
    <row r="70" spans="1:16" x14ac:dyDescent="0.25">
      <c r="H70" s="109"/>
    </row>
    <row r="72" spans="1:16" x14ac:dyDescent="0.25">
      <c r="B72" s="122"/>
    </row>
  </sheetData>
  <autoFilter ref="G18:J69"/>
  <mergeCells count="2">
    <mergeCell ref="B1:B10"/>
    <mergeCell ref="B11:C12"/>
  </mergeCells>
  <printOptions headings="1" gridLines="1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8">
    <tabColor rgb="FF00B050"/>
  </sheetPr>
  <dimension ref="A1:R76"/>
  <sheetViews>
    <sheetView topLeftCell="A34" workbookViewId="0">
      <selection activeCell="A50" sqref="A50:XFD50"/>
    </sheetView>
  </sheetViews>
  <sheetFormatPr defaultRowHeight="15" x14ac:dyDescent="0.25"/>
  <cols>
    <col min="1" max="1" width="12.85546875" style="70" customWidth="1"/>
    <col min="2" max="2" width="45" style="7" bestFit="1" customWidth="1"/>
    <col min="3" max="4" width="18" style="7" customWidth="1"/>
    <col min="5" max="5" width="13.42578125" style="7" customWidth="1"/>
    <col min="6" max="6" width="11.140625" style="7" customWidth="1"/>
    <col min="7" max="7" width="12.5703125" style="7" customWidth="1"/>
    <col min="8" max="8" width="12" style="7" customWidth="1"/>
    <col min="9" max="15" width="9.140625" style="7"/>
    <col min="16" max="16" width="11.42578125" style="7" bestFit="1" customWidth="1"/>
    <col min="17" max="17" width="15" style="7" bestFit="1" customWidth="1"/>
    <col min="18" max="18" width="13.28515625" style="7" bestFit="1" customWidth="1"/>
    <col min="19" max="16384" width="9.140625" style="7"/>
  </cols>
  <sheetData>
    <row r="1" spans="1:18" x14ac:dyDescent="0.25">
      <c r="B1" s="206"/>
    </row>
    <row r="2" spans="1:18" x14ac:dyDescent="0.25">
      <c r="B2" s="206"/>
      <c r="C2" s="8"/>
      <c r="D2" s="8"/>
      <c r="E2" s="8"/>
      <c r="F2" s="8"/>
      <c r="G2" s="8"/>
      <c r="H2" s="8"/>
      <c r="I2" s="8"/>
      <c r="J2" s="8"/>
      <c r="K2" s="8"/>
    </row>
    <row r="3" spans="1:18" x14ac:dyDescent="0.25">
      <c r="B3" s="206"/>
      <c r="C3" s="8"/>
      <c r="D3" s="8"/>
      <c r="E3" s="8"/>
      <c r="F3" s="8"/>
      <c r="G3" s="8"/>
      <c r="H3" s="8"/>
      <c r="I3" s="8"/>
      <c r="J3" s="8"/>
      <c r="K3" s="8"/>
    </row>
    <row r="4" spans="1:18" x14ac:dyDescent="0.25">
      <c r="B4" s="206"/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206"/>
    </row>
    <row r="6" spans="1:18" x14ac:dyDescent="0.25">
      <c r="B6" s="206"/>
    </row>
    <row r="7" spans="1:18" x14ac:dyDescent="0.25">
      <c r="B7" s="206"/>
    </row>
    <row r="8" spans="1:18" x14ac:dyDescent="0.25">
      <c r="B8" s="206"/>
    </row>
    <row r="9" spans="1:18" x14ac:dyDescent="0.25">
      <c r="B9" s="206"/>
    </row>
    <row r="10" spans="1:18" x14ac:dyDescent="0.25">
      <c r="B10" s="206"/>
    </row>
    <row r="11" spans="1:18" x14ac:dyDescent="0.25">
      <c r="B11" s="207" t="s">
        <v>8</v>
      </c>
      <c r="C11" s="207"/>
      <c r="D11" s="207"/>
      <c r="E11" s="207"/>
      <c r="F11" s="207"/>
      <c r="G11" s="207"/>
      <c r="H11" s="207"/>
      <c r="I11" s="207"/>
      <c r="J11" s="207"/>
    </row>
    <row r="12" spans="1:18" x14ac:dyDescent="0.25">
      <c r="B12" s="207"/>
      <c r="C12" s="207"/>
      <c r="D12" s="207"/>
      <c r="E12" s="207"/>
      <c r="F12" s="207"/>
      <c r="G12" s="207"/>
      <c r="H12" s="207"/>
      <c r="I12" s="207"/>
      <c r="J12" s="207"/>
    </row>
    <row r="13" spans="1:18" x14ac:dyDescent="0.25">
      <c r="B13" s="71"/>
      <c r="C13" s="71"/>
      <c r="D13" s="71"/>
      <c r="E13" s="71"/>
      <c r="F13" s="71"/>
      <c r="G13" s="71"/>
      <c r="H13" s="71"/>
      <c r="I13" s="71"/>
      <c r="J13" s="71"/>
    </row>
    <row r="14" spans="1:18" x14ac:dyDescent="0.25">
      <c r="A14" s="10"/>
      <c r="B14" s="22"/>
      <c r="C14" s="22"/>
      <c r="D14" s="22"/>
      <c r="E14" s="22"/>
      <c r="F14" s="22"/>
      <c r="G14" s="22"/>
      <c r="H14" s="22"/>
      <c r="I14" s="22"/>
      <c r="J14" s="22"/>
    </row>
    <row r="15" spans="1:18" x14ac:dyDescent="0.25">
      <c r="A15" s="19" t="s">
        <v>38</v>
      </c>
      <c r="B15" s="38" t="s">
        <v>487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x14ac:dyDescent="0.25">
      <c r="A16" s="19" t="s">
        <v>39</v>
      </c>
      <c r="B16" s="39" t="s">
        <v>507</v>
      </c>
      <c r="C16" s="41"/>
      <c r="D16" s="41"/>
      <c r="E16" s="41"/>
      <c r="F16" s="41"/>
      <c r="G16" s="41"/>
      <c r="H16" s="41"/>
      <c r="I16" s="41"/>
      <c r="J16" s="41"/>
      <c r="K16" s="42"/>
      <c r="L16" s="42"/>
      <c r="M16" s="42"/>
      <c r="N16" s="42"/>
      <c r="O16" s="42"/>
      <c r="P16" s="42"/>
      <c r="Q16" s="42"/>
      <c r="R16" s="42"/>
    </row>
    <row r="17" spans="1:18" ht="23.25" x14ac:dyDescent="0.35">
      <c r="A17" s="54"/>
      <c r="B17" s="54" t="s">
        <v>55</v>
      </c>
      <c r="C17" s="54"/>
      <c r="D17" s="208" t="s">
        <v>56</v>
      </c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5" t="s">
        <v>59</v>
      </c>
      <c r="Q17" s="205"/>
      <c r="R17" s="205"/>
    </row>
    <row r="18" spans="1:18" s="69" customFormat="1" ht="23.25" x14ac:dyDescent="0.35">
      <c r="A18" s="67"/>
      <c r="B18" s="6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</row>
    <row r="19" spans="1:18" ht="15.75" x14ac:dyDescent="0.25">
      <c r="A19" s="15" t="s">
        <v>7</v>
      </c>
      <c r="B19" s="15" t="s">
        <v>0</v>
      </c>
      <c r="C19" s="15" t="s">
        <v>6</v>
      </c>
      <c r="D19" s="23">
        <v>42979</v>
      </c>
      <c r="E19" s="23">
        <v>43009</v>
      </c>
      <c r="F19" s="23">
        <v>43040</v>
      </c>
      <c r="G19" s="23">
        <v>43070</v>
      </c>
      <c r="H19" s="23">
        <v>43101</v>
      </c>
      <c r="I19" s="23">
        <v>43132</v>
      </c>
      <c r="J19" s="23">
        <v>43160</v>
      </c>
      <c r="K19" s="23">
        <v>43191</v>
      </c>
      <c r="L19" s="23">
        <v>43221</v>
      </c>
      <c r="M19" s="23">
        <v>43252</v>
      </c>
      <c r="N19" s="23">
        <v>43282</v>
      </c>
      <c r="O19" s="23">
        <v>43313</v>
      </c>
      <c r="P19" s="44" t="s">
        <v>57</v>
      </c>
      <c r="Q19" s="45" t="s">
        <v>56</v>
      </c>
      <c r="R19" s="46" t="s">
        <v>58</v>
      </c>
    </row>
    <row r="20" spans="1:18" ht="15.75" x14ac:dyDescent="0.25">
      <c r="A20" s="16">
        <v>1</v>
      </c>
      <c r="B20" s="17" t="s">
        <v>506</v>
      </c>
      <c r="C20" s="24">
        <v>1000</v>
      </c>
      <c r="D20" s="24">
        <v>1000</v>
      </c>
      <c r="E20" s="24">
        <v>1000</v>
      </c>
      <c r="F20" s="24">
        <v>1000</v>
      </c>
      <c r="G20" s="24">
        <v>1000</v>
      </c>
      <c r="H20" s="24">
        <v>1000</v>
      </c>
      <c r="I20" s="24">
        <v>1000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8">
        <f t="shared" ref="Q20:Q57" si="0">SUM(D20:O20)</f>
        <v>6000</v>
      </c>
      <c r="R20" s="29">
        <f t="shared" ref="R20:R57" si="1">Q20-P20</f>
        <v>6000</v>
      </c>
    </row>
    <row r="21" spans="1:18" ht="15.75" x14ac:dyDescent="0.25">
      <c r="A21" s="19">
        <v>2</v>
      </c>
      <c r="B21" s="17" t="s">
        <v>345</v>
      </c>
      <c r="C21" s="24">
        <v>1500</v>
      </c>
      <c r="D21" s="24">
        <v>1000</v>
      </c>
      <c r="E21" s="24">
        <v>1000</v>
      </c>
      <c r="F21" s="24">
        <v>1000</v>
      </c>
      <c r="G21" s="24">
        <v>1000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8">
        <f t="shared" si="0"/>
        <v>4000</v>
      </c>
      <c r="R21" s="29">
        <f t="shared" si="1"/>
        <v>4000</v>
      </c>
    </row>
    <row r="22" spans="1:18" ht="15.75" x14ac:dyDescent="0.25">
      <c r="A22" s="19">
        <v>3</v>
      </c>
      <c r="B22" s="17" t="s">
        <v>181</v>
      </c>
      <c r="C22" s="24">
        <v>1000</v>
      </c>
      <c r="D22" s="24">
        <v>1000</v>
      </c>
      <c r="E22" s="24">
        <v>1000</v>
      </c>
      <c r="F22" s="24">
        <v>1000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8">
        <f t="shared" si="0"/>
        <v>3000</v>
      </c>
      <c r="R22" s="29">
        <f t="shared" si="1"/>
        <v>3000</v>
      </c>
    </row>
    <row r="23" spans="1:18" ht="15.75" x14ac:dyDescent="0.25">
      <c r="A23" s="16">
        <v>4</v>
      </c>
      <c r="B23" s="17" t="s">
        <v>408</v>
      </c>
      <c r="C23" s="24">
        <v>1000</v>
      </c>
      <c r="D23" s="24">
        <v>1000</v>
      </c>
      <c r="E23" s="24">
        <v>1000</v>
      </c>
      <c r="F23" s="24">
        <v>1000</v>
      </c>
      <c r="G23" s="24">
        <v>1500</v>
      </c>
      <c r="H23" s="24">
        <v>1500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8">
        <f t="shared" si="0"/>
        <v>6000</v>
      </c>
      <c r="R23" s="29">
        <f t="shared" si="1"/>
        <v>6000</v>
      </c>
    </row>
    <row r="24" spans="1:18" ht="15.75" x14ac:dyDescent="0.25">
      <c r="A24" s="19">
        <v>5</v>
      </c>
      <c r="B24" s="17" t="s">
        <v>301</v>
      </c>
      <c r="C24" s="24">
        <v>1000</v>
      </c>
      <c r="D24" s="24">
        <v>1000</v>
      </c>
      <c r="E24" s="24">
        <v>1000</v>
      </c>
      <c r="F24" s="24">
        <v>1000</v>
      </c>
      <c r="G24" s="24">
        <v>1000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8">
        <f t="shared" si="0"/>
        <v>4000</v>
      </c>
      <c r="R24" s="29">
        <f t="shared" si="1"/>
        <v>4000</v>
      </c>
    </row>
    <row r="25" spans="1:18" ht="15.75" x14ac:dyDescent="0.25">
      <c r="A25" s="19">
        <v>6</v>
      </c>
      <c r="B25" s="17" t="s">
        <v>395</v>
      </c>
      <c r="C25" s="24">
        <v>1500</v>
      </c>
      <c r="D25" s="24">
        <v>1500</v>
      </c>
      <c r="E25" s="24">
        <v>1500</v>
      </c>
      <c r="F25" s="24">
        <v>1500</v>
      </c>
      <c r="G25" s="24">
        <v>1500</v>
      </c>
      <c r="H25" s="24">
        <v>1500</v>
      </c>
      <c r="I25" s="24">
        <v>1500</v>
      </c>
      <c r="J25" s="24">
        <v>1500</v>
      </c>
      <c r="K25" s="24">
        <v>1500</v>
      </c>
      <c r="L25" s="24">
        <v>1500</v>
      </c>
      <c r="M25" s="24">
        <v>0</v>
      </c>
      <c r="N25" s="24">
        <v>0</v>
      </c>
      <c r="O25" s="24">
        <v>0</v>
      </c>
      <c r="P25" s="24">
        <v>0</v>
      </c>
      <c r="Q25" s="63">
        <f t="shared" si="0"/>
        <v>13500</v>
      </c>
      <c r="R25" s="62">
        <f t="shared" si="1"/>
        <v>13500</v>
      </c>
    </row>
    <row r="26" spans="1:18" ht="15.75" x14ac:dyDescent="0.25">
      <c r="A26" s="16">
        <v>7</v>
      </c>
      <c r="B26" s="17" t="s">
        <v>283</v>
      </c>
      <c r="C26" s="24">
        <v>1000</v>
      </c>
      <c r="D26" s="24">
        <v>1000</v>
      </c>
      <c r="E26" s="24">
        <v>1000</v>
      </c>
      <c r="F26" s="24">
        <v>1000</v>
      </c>
      <c r="G26" s="24">
        <v>1000</v>
      </c>
      <c r="H26" s="24">
        <v>1000</v>
      </c>
      <c r="I26" s="24">
        <v>1000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8">
        <f t="shared" si="0"/>
        <v>6000</v>
      </c>
      <c r="R26" s="29">
        <f t="shared" si="1"/>
        <v>6000</v>
      </c>
    </row>
    <row r="27" spans="1:18" ht="15.75" x14ac:dyDescent="0.25">
      <c r="A27" s="19">
        <v>8</v>
      </c>
      <c r="B27" s="139" t="s">
        <v>218</v>
      </c>
      <c r="C27" s="136">
        <v>1000</v>
      </c>
      <c r="D27" s="136">
        <v>1000</v>
      </c>
      <c r="E27" s="136">
        <v>1000</v>
      </c>
      <c r="F27" s="136">
        <v>1000</v>
      </c>
      <c r="G27" s="136">
        <v>1000</v>
      </c>
      <c r="H27" s="136">
        <v>1000</v>
      </c>
      <c r="I27" s="24">
        <v>0</v>
      </c>
      <c r="J27" s="136">
        <v>1000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8">
        <f t="shared" si="0"/>
        <v>6000</v>
      </c>
      <c r="R27" s="29">
        <f t="shared" si="1"/>
        <v>6000</v>
      </c>
    </row>
    <row r="28" spans="1:18" ht="15.75" x14ac:dyDescent="0.25">
      <c r="A28" s="19">
        <v>9</v>
      </c>
      <c r="B28" s="139" t="s">
        <v>364</v>
      </c>
      <c r="C28" s="136">
        <v>1000</v>
      </c>
      <c r="D28" s="136">
        <v>1000</v>
      </c>
      <c r="E28" s="136">
        <v>1000</v>
      </c>
      <c r="F28" s="136">
        <v>1000</v>
      </c>
      <c r="G28" s="136">
        <v>1000</v>
      </c>
      <c r="H28" s="136">
        <v>1000</v>
      </c>
      <c r="I28" s="24">
        <v>0</v>
      </c>
      <c r="J28" s="136">
        <v>1000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8">
        <f t="shared" si="0"/>
        <v>6000</v>
      </c>
      <c r="R28" s="29">
        <f t="shared" si="1"/>
        <v>6000</v>
      </c>
    </row>
    <row r="29" spans="1:18" ht="15.75" x14ac:dyDescent="0.25">
      <c r="A29" s="16">
        <v>10</v>
      </c>
      <c r="B29" s="17" t="s">
        <v>170</v>
      </c>
      <c r="C29" s="24">
        <v>1000</v>
      </c>
      <c r="D29" s="24">
        <v>1000</v>
      </c>
      <c r="E29" s="24">
        <v>1000</v>
      </c>
      <c r="F29" s="24">
        <v>1000</v>
      </c>
      <c r="G29" s="24">
        <v>1000</v>
      </c>
      <c r="H29" s="24">
        <v>1000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8">
        <f t="shared" si="0"/>
        <v>5000</v>
      </c>
      <c r="R29" s="29">
        <f t="shared" si="1"/>
        <v>5000</v>
      </c>
    </row>
    <row r="30" spans="1:18" ht="15.75" x14ac:dyDescent="0.25">
      <c r="A30" s="19">
        <v>11</v>
      </c>
      <c r="B30" s="17" t="s">
        <v>224</v>
      </c>
      <c r="C30" s="24">
        <v>1000</v>
      </c>
      <c r="D30" s="24">
        <v>1000</v>
      </c>
      <c r="E30" s="24">
        <v>1000</v>
      </c>
      <c r="F30" s="24">
        <v>1000</v>
      </c>
      <c r="G30" s="24">
        <v>1000</v>
      </c>
      <c r="H30" s="24">
        <v>1000</v>
      </c>
      <c r="I30" s="24">
        <v>1000</v>
      </c>
      <c r="J30" s="24">
        <v>1000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8">
        <f t="shared" si="0"/>
        <v>7000</v>
      </c>
      <c r="R30" s="29">
        <f t="shared" si="1"/>
        <v>7000</v>
      </c>
    </row>
    <row r="31" spans="1:18" ht="15.75" x14ac:dyDescent="0.25">
      <c r="A31" s="19">
        <v>12</v>
      </c>
      <c r="B31" s="17" t="s">
        <v>190</v>
      </c>
      <c r="C31" s="136">
        <v>1000</v>
      </c>
      <c r="D31" s="136">
        <v>1000</v>
      </c>
      <c r="E31" s="136">
        <v>1000</v>
      </c>
      <c r="F31" s="136">
        <v>1000</v>
      </c>
      <c r="G31" s="136">
        <v>1000</v>
      </c>
      <c r="H31" s="136">
        <v>1000</v>
      </c>
      <c r="I31" s="136">
        <v>1000</v>
      </c>
      <c r="J31" s="136">
        <v>1000</v>
      </c>
      <c r="K31" s="136">
        <v>1000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8">
        <f t="shared" si="0"/>
        <v>8000</v>
      </c>
      <c r="R31" s="29">
        <f t="shared" si="1"/>
        <v>8000</v>
      </c>
    </row>
    <row r="32" spans="1:18" s="64" customFormat="1" ht="15.75" x14ac:dyDescent="0.25">
      <c r="A32" s="16">
        <v>13</v>
      </c>
      <c r="B32" s="17" t="s">
        <v>392</v>
      </c>
      <c r="C32" s="24">
        <v>1500</v>
      </c>
      <c r="D32" s="24">
        <v>1500</v>
      </c>
      <c r="E32" s="24">
        <v>1500</v>
      </c>
      <c r="F32" s="24">
        <v>0</v>
      </c>
      <c r="G32" s="24">
        <v>1500</v>
      </c>
      <c r="H32" s="24">
        <v>1500</v>
      </c>
      <c r="I32" s="24">
        <v>1500</v>
      </c>
      <c r="J32" s="24">
        <v>1500</v>
      </c>
      <c r="K32" s="24">
        <v>1500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8">
        <f t="shared" si="0"/>
        <v>10500</v>
      </c>
      <c r="R32" s="29">
        <f t="shared" si="1"/>
        <v>10500</v>
      </c>
    </row>
    <row r="33" spans="1:18" ht="15.75" x14ac:dyDescent="0.25">
      <c r="A33" s="19">
        <v>14</v>
      </c>
      <c r="B33" s="17" t="s">
        <v>434</v>
      </c>
      <c r="C33" s="24">
        <v>1500</v>
      </c>
      <c r="D33" s="24">
        <v>1500</v>
      </c>
      <c r="E33" s="24">
        <v>1500</v>
      </c>
      <c r="F33" s="24">
        <v>1500</v>
      </c>
      <c r="G33" s="24">
        <v>1500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63">
        <f t="shared" si="0"/>
        <v>6000</v>
      </c>
      <c r="R33" s="62">
        <f t="shared" si="1"/>
        <v>6000</v>
      </c>
    </row>
    <row r="34" spans="1:18" ht="15.75" x14ac:dyDescent="0.25">
      <c r="A34" s="19">
        <v>15</v>
      </c>
      <c r="B34" s="17" t="s">
        <v>362</v>
      </c>
      <c r="C34" s="24">
        <v>1000</v>
      </c>
      <c r="D34" s="24">
        <v>0</v>
      </c>
      <c r="E34" s="24">
        <v>0</v>
      </c>
      <c r="F34" s="24">
        <v>0</v>
      </c>
      <c r="G34" s="24">
        <v>0</v>
      </c>
      <c r="H34" s="24">
        <v>1000</v>
      </c>
      <c r="I34" s="24">
        <v>1000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8">
        <f t="shared" si="0"/>
        <v>2000</v>
      </c>
      <c r="R34" s="29">
        <f t="shared" si="1"/>
        <v>2000</v>
      </c>
    </row>
    <row r="35" spans="1:18" ht="15.75" x14ac:dyDescent="0.25">
      <c r="A35" s="16">
        <v>16</v>
      </c>
      <c r="B35" s="17" t="s">
        <v>503</v>
      </c>
      <c r="C35" s="24">
        <v>1000</v>
      </c>
      <c r="D35" s="24">
        <v>0</v>
      </c>
      <c r="E35" s="24">
        <v>0</v>
      </c>
      <c r="F35" s="24">
        <v>0</v>
      </c>
      <c r="G35" s="24">
        <v>0</v>
      </c>
      <c r="H35" s="24">
        <v>1000</v>
      </c>
      <c r="I35" s="24">
        <v>1000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8">
        <f t="shared" si="0"/>
        <v>2000</v>
      </c>
      <c r="R35" s="29">
        <f t="shared" si="1"/>
        <v>2000</v>
      </c>
    </row>
    <row r="36" spans="1:18" ht="15.75" x14ac:dyDescent="0.25">
      <c r="A36" s="19">
        <v>17</v>
      </c>
      <c r="B36" s="84" t="s">
        <v>460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8">
        <f t="shared" si="0"/>
        <v>0</v>
      </c>
      <c r="R36" s="29">
        <f t="shared" si="1"/>
        <v>0</v>
      </c>
    </row>
    <row r="37" spans="1:18" s="64" customFormat="1" ht="15.75" x14ac:dyDescent="0.25">
      <c r="A37" s="19">
        <v>18</v>
      </c>
      <c r="B37" s="84" t="s">
        <v>445</v>
      </c>
      <c r="C37" s="24">
        <v>1000</v>
      </c>
      <c r="D37" s="24">
        <v>1000</v>
      </c>
      <c r="E37" s="53">
        <v>500</v>
      </c>
      <c r="F37" s="61">
        <v>1000</v>
      </c>
      <c r="G37" s="24">
        <v>0</v>
      </c>
      <c r="H37" s="24">
        <v>0</v>
      </c>
      <c r="I37" s="24">
        <v>1000</v>
      </c>
      <c r="J37" s="24">
        <v>1000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63">
        <f t="shared" si="0"/>
        <v>4500</v>
      </c>
      <c r="R37" s="62">
        <f t="shared" si="1"/>
        <v>4500</v>
      </c>
    </row>
    <row r="38" spans="1:18" ht="15.75" x14ac:dyDescent="0.25">
      <c r="A38" s="16">
        <v>19</v>
      </c>
      <c r="B38" s="84" t="s">
        <v>266</v>
      </c>
      <c r="C38" s="24">
        <v>1000</v>
      </c>
      <c r="D38" s="24">
        <v>1000</v>
      </c>
      <c r="E38" s="53">
        <v>500</v>
      </c>
      <c r="F38" s="24">
        <v>1000</v>
      </c>
      <c r="G38" s="24">
        <v>0</v>
      </c>
      <c r="H38" s="24">
        <v>0</v>
      </c>
      <c r="I38" s="24">
        <v>1000</v>
      </c>
      <c r="J38" s="24">
        <v>1000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8">
        <f t="shared" si="0"/>
        <v>4500</v>
      </c>
      <c r="R38" s="29">
        <f t="shared" si="1"/>
        <v>4500</v>
      </c>
    </row>
    <row r="39" spans="1:18" s="64" customFormat="1" ht="15.75" x14ac:dyDescent="0.25">
      <c r="A39" s="19">
        <v>20</v>
      </c>
      <c r="B39" s="17" t="s">
        <v>88</v>
      </c>
      <c r="C39" s="24">
        <v>1000</v>
      </c>
      <c r="D39" s="24">
        <v>1000</v>
      </c>
      <c r="E39" s="24">
        <v>1000</v>
      </c>
      <c r="F39" s="24">
        <v>1000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8">
        <f t="shared" si="0"/>
        <v>3000</v>
      </c>
      <c r="R39" s="29">
        <f t="shared" si="1"/>
        <v>3000</v>
      </c>
    </row>
    <row r="40" spans="1:18" s="64" customFormat="1" ht="15.75" x14ac:dyDescent="0.25">
      <c r="A40" s="19">
        <v>21</v>
      </c>
      <c r="B40" s="17" t="s">
        <v>96</v>
      </c>
      <c r="C40" s="24">
        <v>1000</v>
      </c>
      <c r="D40" s="24">
        <v>1000</v>
      </c>
      <c r="E40" s="24">
        <v>1000</v>
      </c>
      <c r="F40" s="24">
        <v>1000</v>
      </c>
      <c r="G40" s="24">
        <v>1000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63">
        <f t="shared" si="0"/>
        <v>4000</v>
      </c>
      <c r="R40" s="62">
        <f t="shared" si="1"/>
        <v>4000</v>
      </c>
    </row>
    <row r="41" spans="1:18" ht="15.75" x14ac:dyDescent="0.25">
      <c r="A41" s="16">
        <v>22</v>
      </c>
      <c r="B41" s="139" t="s">
        <v>259</v>
      </c>
      <c r="C41" s="136">
        <v>1000</v>
      </c>
      <c r="D41" s="136">
        <v>1000</v>
      </c>
      <c r="E41" s="24">
        <v>0</v>
      </c>
      <c r="F41" s="136">
        <v>1000</v>
      </c>
      <c r="G41" s="136">
        <v>1000</v>
      </c>
      <c r="H41" s="136">
        <v>1000</v>
      </c>
      <c r="I41" s="136">
        <v>1000</v>
      </c>
      <c r="J41" s="136">
        <v>1000</v>
      </c>
      <c r="K41" s="136">
        <v>1000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8">
        <f t="shared" si="0"/>
        <v>7000</v>
      </c>
      <c r="R41" s="29">
        <f t="shared" si="1"/>
        <v>7000</v>
      </c>
    </row>
    <row r="42" spans="1:18" ht="15.75" x14ac:dyDescent="0.25">
      <c r="A42" s="19">
        <v>23</v>
      </c>
      <c r="B42" s="17" t="s">
        <v>275</v>
      </c>
      <c r="C42" s="24">
        <v>1000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8">
        <f t="shared" si="0"/>
        <v>0</v>
      </c>
      <c r="R42" s="29">
        <f t="shared" si="1"/>
        <v>0</v>
      </c>
    </row>
    <row r="43" spans="1:18" ht="15.75" x14ac:dyDescent="0.25">
      <c r="A43" s="19">
        <v>24</v>
      </c>
      <c r="B43" s="17" t="s">
        <v>235</v>
      </c>
      <c r="C43" s="24">
        <v>1000</v>
      </c>
      <c r="D43" s="24">
        <v>1000</v>
      </c>
      <c r="E43" s="24">
        <v>1000</v>
      </c>
      <c r="F43" s="24">
        <v>1000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8">
        <f t="shared" si="0"/>
        <v>3000</v>
      </c>
      <c r="R43" s="29">
        <f t="shared" si="1"/>
        <v>3000</v>
      </c>
    </row>
    <row r="44" spans="1:18" ht="15.75" x14ac:dyDescent="0.25">
      <c r="A44" s="16">
        <v>25</v>
      </c>
      <c r="B44" s="17" t="s">
        <v>134</v>
      </c>
      <c r="C44" s="24">
        <v>1000</v>
      </c>
      <c r="D44" s="24">
        <v>1000</v>
      </c>
      <c r="E44" s="24">
        <v>1000</v>
      </c>
      <c r="F44" s="24">
        <v>1000</v>
      </c>
      <c r="G44" s="24">
        <v>1000</v>
      </c>
      <c r="H44" s="24">
        <v>1000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8">
        <f t="shared" si="0"/>
        <v>5000</v>
      </c>
      <c r="R44" s="29">
        <f t="shared" si="1"/>
        <v>5000</v>
      </c>
    </row>
    <row r="45" spans="1:18" ht="15.75" x14ac:dyDescent="0.25">
      <c r="A45" s="19">
        <v>26</v>
      </c>
      <c r="B45" s="17" t="s">
        <v>250</v>
      </c>
      <c r="C45" s="24">
        <v>1000</v>
      </c>
      <c r="D45" s="24">
        <v>1000</v>
      </c>
      <c r="E45" s="24">
        <v>1000</v>
      </c>
      <c r="F45" s="24">
        <v>1000</v>
      </c>
      <c r="G45" s="24">
        <v>1000</v>
      </c>
      <c r="H45" s="24">
        <v>1000</v>
      </c>
      <c r="I45" s="24">
        <v>1000</v>
      </c>
      <c r="J45" s="24">
        <v>1000</v>
      </c>
      <c r="K45" s="138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8">
        <f t="shared" si="0"/>
        <v>7000</v>
      </c>
      <c r="R45" s="29">
        <f t="shared" si="1"/>
        <v>7000</v>
      </c>
    </row>
    <row r="46" spans="1:18" ht="15.75" x14ac:dyDescent="0.25">
      <c r="A46" s="19">
        <v>27</v>
      </c>
      <c r="B46" s="17" t="s">
        <v>355</v>
      </c>
      <c r="C46" s="24">
        <v>1500</v>
      </c>
      <c r="D46" s="24">
        <v>1500</v>
      </c>
      <c r="E46" s="24">
        <v>1500</v>
      </c>
      <c r="F46" s="24">
        <v>1500</v>
      </c>
      <c r="G46" s="24">
        <v>1500</v>
      </c>
      <c r="H46" s="24">
        <v>1500</v>
      </c>
      <c r="I46" s="24">
        <v>1500</v>
      </c>
      <c r="J46" s="24">
        <v>1500</v>
      </c>
      <c r="K46" s="24">
        <v>1500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8">
        <f t="shared" si="0"/>
        <v>12000</v>
      </c>
      <c r="R46" s="29">
        <f t="shared" si="1"/>
        <v>12000</v>
      </c>
    </row>
    <row r="47" spans="1:18" ht="15.75" x14ac:dyDescent="0.25">
      <c r="A47" s="16">
        <v>28</v>
      </c>
      <c r="B47" s="17" t="s">
        <v>543</v>
      </c>
      <c r="C47" s="24">
        <v>1000</v>
      </c>
      <c r="D47" s="24">
        <v>1000</v>
      </c>
      <c r="E47" s="24">
        <v>1000</v>
      </c>
      <c r="F47" s="24">
        <v>1000</v>
      </c>
      <c r="G47" s="24">
        <v>1000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8">
        <f t="shared" si="0"/>
        <v>4000</v>
      </c>
      <c r="R47" s="29">
        <f t="shared" si="1"/>
        <v>4000</v>
      </c>
    </row>
    <row r="48" spans="1:18" s="64" customFormat="1" ht="15.75" x14ac:dyDescent="0.25">
      <c r="A48" s="19">
        <v>29</v>
      </c>
      <c r="B48" s="17" t="s">
        <v>187</v>
      </c>
      <c r="C48" s="24">
        <v>0</v>
      </c>
      <c r="D48" s="24">
        <v>0</v>
      </c>
      <c r="E48" s="24">
        <v>0</v>
      </c>
      <c r="F48" s="24">
        <v>1000</v>
      </c>
      <c r="G48" s="24">
        <v>1000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63">
        <f t="shared" si="0"/>
        <v>2000</v>
      </c>
      <c r="R48" s="62">
        <f t="shared" si="1"/>
        <v>2000</v>
      </c>
    </row>
    <row r="49" spans="1:18" s="58" customFormat="1" ht="15.75" x14ac:dyDescent="0.25">
      <c r="A49" s="19">
        <v>30</v>
      </c>
      <c r="B49" s="17" t="s">
        <v>327</v>
      </c>
      <c r="C49" s="24">
        <v>1000</v>
      </c>
      <c r="D49" s="24">
        <v>1000</v>
      </c>
      <c r="E49" s="24">
        <v>1000</v>
      </c>
      <c r="F49" s="24">
        <v>1000</v>
      </c>
      <c r="G49" s="24">
        <v>1000</v>
      </c>
      <c r="H49" s="24">
        <v>1000</v>
      </c>
      <c r="I49" s="24">
        <v>1000</v>
      </c>
      <c r="J49" s="24">
        <v>1000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63">
        <f t="shared" si="0"/>
        <v>7000</v>
      </c>
      <c r="R49" s="62">
        <f t="shared" si="1"/>
        <v>7000</v>
      </c>
    </row>
    <row r="50" spans="1:18" s="58" customFormat="1" ht="15.75" x14ac:dyDescent="0.25">
      <c r="A50" s="16">
        <v>31</v>
      </c>
      <c r="B50" s="17" t="s">
        <v>113</v>
      </c>
      <c r="C50" s="24">
        <v>1500</v>
      </c>
      <c r="D50" s="24">
        <v>0</v>
      </c>
      <c r="E50" s="24">
        <v>1500</v>
      </c>
      <c r="F50" s="24">
        <v>1500</v>
      </c>
      <c r="G50" s="24">
        <v>1500</v>
      </c>
      <c r="H50" s="24">
        <v>1500</v>
      </c>
      <c r="I50" s="24">
        <v>1500</v>
      </c>
      <c r="J50" s="24">
        <v>1500</v>
      </c>
      <c r="K50" s="24">
        <v>1500</v>
      </c>
      <c r="L50" s="136">
        <v>1500</v>
      </c>
      <c r="M50" s="24">
        <v>1500</v>
      </c>
      <c r="N50" s="24">
        <v>0</v>
      </c>
      <c r="O50" s="24">
        <v>0</v>
      </c>
      <c r="P50" s="24">
        <v>0</v>
      </c>
      <c r="Q50" s="63">
        <f t="shared" si="0"/>
        <v>13500</v>
      </c>
      <c r="R50" s="62">
        <f t="shared" si="1"/>
        <v>13500</v>
      </c>
    </row>
    <row r="51" spans="1:18" s="58" customFormat="1" ht="15.75" x14ac:dyDescent="0.25">
      <c r="A51" s="19">
        <v>32</v>
      </c>
      <c r="B51" s="17" t="s">
        <v>450</v>
      </c>
      <c r="C51" s="24">
        <v>1000</v>
      </c>
      <c r="D51" s="24">
        <v>0</v>
      </c>
      <c r="E51" s="24">
        <v>1000</v>
      </c>
      <c r="F51" s="24">
        <v>1000</v>
      </c>
      <c r="G51" s="24">
        <v>1000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63">
        <f t="shared" si="0"/>
        <v>3000</v>
      </c>
      <c r="R51" s="62">
        <f t="shared" si="1"/>
        <v>3000</v>
      </c>
    </row>
    <row r="52" spans="1:18" s="58" customFormat="1" ht="15.75" x14ac:dyDescent="0.25">
      <c r="A52" s="19">
        <v>33</v>
      </c>
      <c r="B52" s="17" t="s">
        <v>298</v>
      </c>
      <c r="C52" s="24">
        <v>1000</v>
      </c>
      <c r="D52" s="24">
        <v>0</v>
      </c>
      <c r="E52" s="24">
        <v>1000</v>
      </c>
      <c r="F52" s="24">
        <v>1000</v>
      </c>
      <c r="G52" s="24">
        <v>1000</v>
      </c>
      <c r="H52" s="24">
        <v>1000</v>
      </c>
      <c r="I52" s="24">
        <v>1000</v>
      </c>
      <c r="J52" s="24">
        <v>1000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63">
        <f t="shared" si="0"/>
        <v>6000</v>
      </c>
      <c r="R52" s="62">
        <f t="shared" si="1"/>
        <v>6000</v>
      </c>
    </row>
    <row r="53" spans="1:18" s="58" customFormat="1" ht="15.75" x14ac:dyDescent="0.25">
      <c r="A53" s="16">
        <v>34</v>
      </c>
      <c r="B53" s="17" t="s">
        <v>368</v>
      </c>
      <c r="C53" s="24">
        <v>1500</v>
      </c>
      <c r="D53" s="24">
        <v>0</v>
      </c>
      <c r="E53" s="24">
        <v>0</v>
      </c>
      <c r="F53" s="24">
        <v>1500</v>
      </c>
      <c r="G53" s="24">
        <v>1500</v>
      </c>
      <c r="H53" s="24">
        <v>1500</v>
      </c>
      <c r="I53" s="24">
        <v>1500</v>
      </c>
      <c r="J53" s="24">
        <v>1500</v>
      </c>
      <c r="K53" s="24">
        <v>1500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63">
        <f t="shared" si="0"/>
        <v>9000</v>
      </c>
      <c r="R53" s="62">
        <f t="shared" si="1"/>
        <v>9000</v>
      </c>
    </row>
    <row r="54" spans="1:18" s="58" customFormat="1" ht="15.75" x14ac:dyDescent="0.25">
      <c r="A54" s="19">
        <v>35</v>
      </c>
      <c r="B54" s="17" t="s">
        <v>197</v>
      </c>
      <c r="C54" s="24">
        <v>1500</v>
      </c>
      <c r="D54" s="24">
        <v>1500</v>
      </c>
      <c r="E54" s="24">
        <v>1500</v>
      </c>
      <c r="F54" s="24">
        <v>1500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63">
        <f t="shared" si="0"/>
        <v>4500</v>
      </c>
      <c r="R54" s="62">
        <f t="shared" si="1"/>
        <v>4500</v>
      </c>
    </row>
    <row r="55" spans="1:18" s="58" customFormat="1" ht="15.75" x14ac:dyDescent="0.25">
      <c r="A55" s="19">
        <v>36</v>
      </c>
      <c r="B55" s="17" t="s">
        <v>121</v>
      </c>
      <c r="C55" s="24">
        <v>1500</v>
      </c>
      <c r="D55" s="24">
        <v>0</v>
      </c>
      <c r="E55" s="24">
        <v>0</v>
      </c>
      <c r="F55" s="24">
        <v>1500</v>
      </c>
      <c r="G55" s="24">
        <v>1500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63">
        <f t="shared" si="0"/>
        <v>3000</v>
      </c>
      <c r="R55" s="62">
        <f t="shared" si="1"/>
        <v>3000</v>
      </c>
    </row>
    <row r="56" spans="1:18" s="58" customFormat="1" ht="15.75" x14ac:dyDescent="0.25">
      <c r="A56" s="16">
        <v>37</v>
      </c>
      <c r="B56" s="17" t="s">
        <v>479</v>
      </c>
      <c r="C56" s="24">
        <v>1500</v>
      </c>
      <c r="D56" s="24">
        <v>1500</v>
      </c>
      <c r="E56" s="24">
        <v>1500</v>
      </c>
      <c r="F56" s="24">
        <v>1500</v>
      </c>
      <c r="G56" s="24">
        <v>1500</v>
      </c>
      <c r="H56" s="24">
        <v>1500</v>
      </c>
      <c r="I56" s="24">
        <v>1500</v>
      </c>
      <c r="J56" s="24">
        <v>1500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63">
        <f t="shared" si="0"/>
        <v>10500</v>
      </c>
      <c r="R56" s="62">
        <f t="shared" si="1"/>
        <v>10500</v>
      </c>
    </row>
    <row r="57" spans="1:18" s="58" customFormat="1" ht="15.75" x14ac:dyDescent="0.25">
      <c r="A57" s="19">
        <v>38</v>
      </c>
      <c r="B57" s="17" t="s">
        <v>100</v>
      </c>
      <c r="C57" s="24">
        <v>1500</v>
      </c>
      <c r="D57" s="24">
        <v>0</v>
      </c>
      <c r="E57" s="24">
        <v>1500</v>
      </c>
      <c r="F57" s="24">
        <v>1500</v>
      </c>
      <c r="G57" s="24">
        <v>1500</v>
      </c>
      <c r="H57" s="24">
        <v>1500</v>
      </c>
      <c r="I57" s="24">
        <v>1500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63">
        <f t="shared" si="0"/>
        <v>7500</v>
      </c>
      <c r="R57" s="62">
        <f t="shared" si="1"/>
        <v>7500</v>
      </c>
    </row>
    <row r="58" spans="1:18" s="58" customFormat="1" ht="15.75" x14ac:dyDescent="0.25">
      <c r="A58" s="19">
        <v>39</v>
      </c>
      <c r="B58" s="17" t="s">
        <v>156</v>
      </c>
      <c r="C58" s="24">
        <v>1500</v>
      </c>
      <c r="D58" s="24">
        <v>0</v>
      </c>
      <c r="E58" s="24">
        <v>1500</v>
      </c>
      <c r="F58" s="24">
        <v>1500</v>
      </c>
      <c r="G58" s="24">
        <v>1500</v>
      </c>
      <c r="H58" s="24">
        <v>1500</v>
      </c>
      <c r="I58" s="24">
        <v>1500</v>
      </c>
      <c r="J58" s="24">
        <v>1500</v>
      </c>
      <c r="K58" s="24">
        <v>1500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63">
        <f t="shared" ref="Q58:Q63" si="2">SUM(D58:O58)</f>
        <v>10500</v>
      </c>
      <c r="R58" s="62">
        <f t="shared" ref="R58:R63" si="3">Q58-P58</f>
        <v>10500</v>
      </c>
    </row>
    <row r="59" spans="1:18" s="58" customFormat="1" ht="15.75" x14ac:dyDescent="0.25">
      <c r="A59" s="16">
        <v>40</v>
      </c>
      <c r="B59" s="17" t="s">
        <v>163</v>
      </c>
      <c r="C59" s="24">
        <v>1500</v>
      </c>
      <c r="D59" s="24">
        <v>1500</v>
      </c>
      <c r="E59" s="24">
        <v>1500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63">
        <f t="shared" si="2"/>
        <v>3000</v>
      </c>
      <c r="R59" s="62">
        <f t="shared" si="3"/>
        <v>3000</v>
      </c>
    </row>
    <row r="60" spans="1:18" s="58" customFormat="1" ht="15.75" x14ac:dyDescent="0.25">
      <c r="A60" s="19">
        <v>41</v>
      </c>
      <c r="B60" s="17" t="s">
        <v>205</v>
      </c>
      <c r="C60" s="24">
        <v>1000</v>
      </c>
      <c r="D60" s="24">
        <v>1000</v>
      </c>
      <c r="E60" s="24">
        <v>1000</v>
      </c>
      <c r="F60" s="24">
        <v>1000</v>
      </c>
      <c r="G60" s="24">
        <v>1000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63">
        <f t="shared" si="2"/>
        <v>4000</v>
      </c>
      <c r="R60" s="62">
        <f t="shared" si="3"/>
        <v>4000</v>
      </c>
    </row>
    <row r="61" spans="1:18" s="58" customFormat="1" ht="15.75" x14ac:dyDescent="0.25">
      <c r="A61" s="19">
        <v>42</v>
      </c>
      <c r="B61" s="17" t="s">
        <v>208</v>
      </c>
      <c r="C61" s="24">
        <v>1500</v>
      </c>
      <c r="D61" s="24">
        <v>1500</v>
      </c>
      <c r="E61" s="24">
        <v>1500</v>
      </c>
      <c r="F61" s="24">
        <v>1500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63">
        <f t="shared" si="2"/>
        <v>4500</v>
      </c>
      <c r="R61" s="62">
        <f t="shared" si="3"/>
        <v>4500</v>
      </c>
    </row>
    <row r="62" spans="1:18" s="58" customFormat="1" ht="15.75" x14ac:dyDescent="0.25">
      <c r="A62" s="16">
        <v>43</v>
      </c>
      <c r="B62" s="17" t="s">
        <v>211</v>
      </c>
      <c r="C62" s="136">
        <v>1000</v>
      </c>
      <c r="D62" s="24">
        <v>0</v>
      </c>
      <c r="E62" s="136">
        <v>1000</v>
      </c>
      <c r="F62" s="136">
        <v>1000</v>
      </c>
      <c r="G62" s="136">
        <v>1000</v>
      </c>
      <c r="H62" s="136">
        <v>1000</v>
      </c>
      <c r="I62" s="136">
        <v>1000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63">
        <f t="shared" si="2"/>
        <v>5000</v>
      </c>
      <c r="R62" s="62">
        <f t="shared" si="3"/>
        <v>5000</v>
      </c>
    </row>
    <row r="63" spans="1:18" s="58" customFormat="1" ht="15.75" x14ac:dyDescent="0.25">
      <c r="A63" s="19">
        <v>44</v>
      </c>
      <c r="B63" s="17" t="s">
        <v>371</v>
      </c>
      <c r="C63" s="136">
        <v>1500</v>
      </c>
      <c r="D63" s="136">
        <v>1500</v>
      </c>
      <c r="E63" s="136">
        <v>1500</v>
      </c>
      <c r="F63" s="136">
        <v>1500</v>
      </c>
      <c r="G63" s="136">
        <v>1500</v>
      </c>
      <c r="H63" s="136">
        <v>1500</v>
      </c>
      <c r="I63" s="136">
        <v>1500</v>
      </c>
      <c r="J63" s="136">
        <v>1500</v>
      </c>
      <c r="K63" s="136">
        <v>1500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63">
        <f t="shared" si="2"/>
        <v>12000</v>
      </c>
      <c r="R63" s="62">
        <f t="shared" si="3"/>
        <v>12000</v>
      </c>
    </row>
    <row r="64" spans="1:18" s="58" customFormat="1" ht="15.75" x14ac:dyDescent="0.25">
      <c r="A64" s="19">
        <v>45</v>
      </c>
      <c r="B64" s="17" t="s">
        <v>386</v>
      </c>
      <c r="C64" s="136">
        <v>1000</v>
      </c>
      <c r="D64" s="136">
        <v>1000</v>
      </c>
      <c r="E64" s="136">
        <v>1000</v>
      </c>
      <c r="F64" s="136">
        <v>1000</v>
      </c>
      <c r="G64" s="136">
        <v>1000</v>
      </c>
      <c r="H64" s="136">
        <v>1000</v>
      </c>
      <c r="I64" s="136">
        <v>1000</v>
      </c>
      <c r="J64" s="136">
        <v>1000</v>
      </c>
      <c r="K64" s="138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63">
        <f t="shared" ref="Q64:Q75" si="4">SUM(D64:O64)</f>
        <v>7000</v>
      </c>
      <c r="R64" s="62">
        <f t="shared" ref="R64:R75" si="5">Q64-P64</f>
        <v>7000</v>
      </c>
    </row>
    <row r="65" spans="1:18" s="58" customFormat="1" ht="15.75" x14ac:dyDescent="0.25">
      <c r="A65" s="16">
        <v>46</v>
      </c>
      <c r="B65" s="17" t="s">
        <v>512</v>
      </c>
      <c r="C65" s="24">
        <v>1500</v>
      </c>
      <c r="D65" s="24">
        <v>0</v>
      </c>
      <c r="E65" s="24">
        <v>0</v>
      </c>
      <c r="F65" s="24">
        <v>550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63">
        <f t="shared" si="4"/>
        <v>550</v>
      </c>
      <c r="R65" s="62">
        <f t="shared" si="5"/>
        <v>550</v>
      </c>
    </row>
    <row r="66" spans="1:18" s="58" customFormat="1" ht="15.75" x14ac:dyDescent="0.25">
      <c r="A66" s="19">
        <v>47</v>
      </c>
      <c r="B66" s="17" t="s">
        <v>531</v>
      </c>
      <c r="C66" s="24">
        <v>1500</v>
      </c>
      <c r="D66" s="24">
        <v>0</v>
      </c>
      <c r="E66" s="24">
        <v>0</v>
      </c>
      <c r="F66" s="24">
        <v>1500</v>
      </c>
      <c r="G66" s="24">
        <v>1500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63">
        <f t="shared" si="4"/>
        <v>3000</v>
      </c>
      <c r="R66" s="62">
        <f t="shared" si="5"/>
        <v>3000</v>
      </c>
    </row>
    <row r="67" spans="1:18" s="58" customFormat="1" ht="15.75" x14ac:dyDescent="0.25">
      <c r="A67" s="19">
        <v>48</v>
      </c>
      <c r="B67" s="17" t="s">
        <v>329</v>
      </c>
      <c r="C67" s="24">
        <v>0</v>
      </c>
      <c r="D67" s="24">
        <v>0</v>
      </c>
      <c r="E67" s="24">
        <v>0</v>
      </c>
      <c r="F67" s="24">
        <v>0</v>
      </c>
      <c r="G67" s="24">
        <v>1500</v>
      </c>
      <c r="H67" s="24">
        <v>1500</v>
      </c>
      <c r="I67" s="24">
        <v>1500</v>
      </c>
      <c r="J67" s="24">
        <v>1500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63">
        <f t="shared" si="4"/>
        <v>6000</v>
      </c>
      <c r="R67" s="62">
        <f t="shared" si="5"/>
        <v>6000</v>
      </c>
    </row>
    <row r="68" spans="1:18" s="58" customFormat="1" ht="15.75" x14ac:dyDescent="0.25">
      <c r="A68" s="16">
        <v>49</v>
      </c>
      <c r="B68" s="17" t="s">
        <v>437</v>
      </c>
      <c r="C68" s="24">
        <v>0</v>
      </c>
      <c r="D68" s="24">
        <v>0</v>
      </c>
      <c r="E68" s="24">
        <v>0</v>
      </c>
      <c r="F68" s="24">
        <v>1500</v>
      </c>
      <c r="G68" s="24">
        <v>1500</v>
      </c>
      <c r="H68" s="24">
        <v>1500</v>
      </c>
      <c r="I68" s="24">
        <v>1500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63">
        <f t="shared" si="4"/>
        <v>6000</v>
      </c>
      <c r="R68" s="62">
        <f t="shared" si="5"/>
        <v>6000</v>
      </c>
    </row>
    <row r="69" spans="1:18" s="58" customFormat="1" ht="15.75" x14ac:dyDescent="0.25">
      <c r="A69" s="19">
        <v>50</v>
      </c>
      <c r="B69" s="17" t="s">
        <v>311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100</v>
      </c>
      <c r="I69" s="24">
        <v>1000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63">
        <f t="shared" si="4"/>
        <v>1100</v>
      </c>
      <c r="R69" s="62">
        <f t="shared" si="5"/>
        <v>1100</v>
      </c>
    </row>
    <row r="70" spans="1:18" s="58" customFormat="1" ht="15.75" x14ac:dyDescent="0.25">
      <c r="A70" s="19">
        <v>51</v>
      </c>
      <c r="B70" s="17" t="s">
        <v>227</v>
      </c>
      <c r="C70" s="24">
        <v>1000</v>
      </c>
      <c r="D70" s="24">
        <v>0</v>
      </c>
      <c r="E70" s="24">
        <v>0</v>
      </c>
      <c r="F70" s="24">
        <v>0</v>
      </c>
      <c r="G70" s="24">
        <v>0</v>
      </c>
      <c r="H70" s="24">
        <v>1000</v>
      </c>
      <c r="I70" s="24">
        <v>1000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63">
        <f t="shared" si="4"/>
        <v>2000</v>
      </c>
      <c r="R70" s="62">
        <f t="shared" si="5"/>
        <v>2000</v>
      </c>
    </row>
    <row r="71" spans="1:18" s="58" customFormat="1" ht="15.75" x14ac:dyDescent="0.25">
      <c r="A71" s="16">
        <v>52</v>
      </c>
      <c r="B71" s="17" t="s">
        <v>614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1500</v>
      </c>
      <c r="K71" s="24">
        <v>1500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63">
        <f t="shared" si="4"/>
        <v>3000</v>
      </c>
      <c r="R71" s="62">
        <f t="shared" si="5"/>
        <v>3000</v>
      </c>
    </row>
    <row r="72" spans="1:18" s="58" customFormat="1" ht="15.75" x14ac:dyDescent="0.25">
      <c r="A72" s="19">
        <v>53</v>
      </c>
      <c r="B72" s="17" t="s">
        <v>672</v>
      </c>
      <c r="C72" s="136">
        <v>1000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136">
        <v>1000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63">
        <f t="shared" si="4"/>
        <v>1000</v>
      </c>
      <c r="R72" s="62">
        <f t="shared" si="5"/>
        <v>1000</v>
      </c>
    </row>
    <row r="73" spans="1:18" s="58" customFormat="1" ht="15.75" x14ac:dyDescent="0.25">
      <c r="A73" s="19">
        <v>54</v>
      </c>
      <c r="B73" s="17"/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63">
        <f t="shared" si="4"/>
        <v>0</v>
      </c>
      <c r="R73" s="62">
        <f t="shared" si="5"/>
        <v>0</v>
      </c>
    </row>
    <row r="74" spans="1:18" ht="15.75" x14ac:dyDescent="0.25">
      <c r="A74" s="16">
        <v>55</v>
      </c>
      <c r="B74" s="20"/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63">
        <f t="shared" si="4"/>
        <v>0</v>
      </c>
      <c r="R74" s="62">
        <f t="shared" si="5"/>
        <v>0</v>
      </c>
    </row>
    <row r="75" spans="1:18" ht="15.75" x14ac:dyDescent="0.25">
      <c r="A75" s="19">
        <v>56</v>
      </c>
      <c r="B75" s="20"/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63">
        <f t="shared" si="4"/>
        <v>0</v>
      </c>
      <c r="R75" s="62">
        <f t="shared" si="5"/>
        <v>0</v>
      </c>
    </row>
    <row r="76" spans="1:18" x14ac:dyDescent="0.25">
      <c r="C76" s="32" t="s">
        <v>60</v>
      </c>
      <c r="D76" s="33">
        <f t="shared" ref="D76:R76" si="6">SUM(D20:D75)</f>
        <v>36500</v>
      </c>
      <c r="E76" s="33">
        <f t="shared" si="6"/>
        <v>42000</v>
      </c>
      <c r="F76" s="33">
        <f t="shared" si="6"/>
        <v>48550</v>
      </c>
      <c r="G76" s="33">
        <f t="shared" si="6"/>
        <v>43500</v>
      </c>
      <c r="H76" s="33">
        <f t="shared" si="6"/>
        <v>35100</v>
      </c>
      <c r="I76" s="33">
        <f t="shared" si="6"/>
        <v>32500</v>
      </c>
      <c r="J76" s="33">
        <f t="shared" si="6"/>
        <v>27000</v>
      </c>
      <c r="K76" s="33">
        <f t="shared" si="6"/>
        <v>14000</v>
      </c>
      <c r="L76" s="33">
        <f t="shared" si="6"/>
        <v>3000</v>
      </c>
      <c r="M76" s="33">
        <f t="shared" si="6"/>
        <v>1500</v>
      </c>
      <c r="N76" s="33">
        <f t="shared" si="6"/>
        <v>0</v>
      </c>
      <c r="O76" s="33">
        <f t="shared" si="6"/>
        <v>0</v>
      </c>
      <c r="P76" s="33">
        <f t="shared" si="6"/>
        <v>0</v>
      </c>
      <c r="Q76" s="28">
        <f t="shared" si="6"/>
        <v>283650</v>
      </c>
      <c r="R76" s="30">
        <f t="shared" si="6"/>
        <v>283650</v>
      </c>
    </row>
  </sheetData>
  <autoFilter ref="A19:R76"/>
  <mergeCells count="4">
    <mergeCell ref="B1:B10"/>
    <mergeCell ref="B11:J12"/>
    <mergeCell ref="D17:O17"/>
    <mergeCell ref="P17:R17"/>
  </mergeCells>
  <printOptions headings="1" gridLines="1"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Configurações!$C$3:$C$7</xm:f>
          </x14:formula1>
          <xm:sqref>B15</xm:sqref>
        </x14:dataValidation>
        <x14:dataValidation type="list" allowBlank="1" showInputMessage="1" showErrorMessage="1">
          <x14:formula1>
            <xm:f>Ficha_Registo!$B$16:$B$180</xm:f>
          </x14:formula1>
          <xm:sqref>B20:B75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9">
    <tabColor rgb="FF00B050"/>
  </sheetPr>
  <dimension ref="A1:R42"/>
  <sheetViews>
    <sheetView topLeftCell="A13" workbookViewId="0">
      <selection activeCell="H27" sqref="H27:J27"/>
    </sheetView>
  </sheetViews>
  <sheetFormatPr defaultRowHeight="15" x14ac:dyDescent="0.25"/>
  <cols>
    <col min="1" max="1" width="12.85546875" style="103" customWidth="1"/>
    <col min="2" max="2" width="47.140625" style="7" bestFit="1" customWidth="1"/>
    <col min="3" max="4" width="18" style="7" customWidth="1"/>
    <col min="5" max="5" width="13.42578125" style="7" customWidth="1"/>
    <col min="6" max="6" width="11.140625" style="7" customWidth="1"/>
    <col min="7" max="7" width="12.5703125" style="7" customWidth="1"/>
    <col min="8" max="8" width="12" style="7" customWidth="1"/>
    <col min="9" max="15" width="9.140625" style="7"/>
    <col min="16" max="16" width="11.42578125" style="7" bestFit="1" customWidth="1"/>
    <col min="17" max="17" width="15" style="7" bestFit="1" customWidth="1"/>
    <col min="18" max="18" width="13.28515625" style="7" bestFit="1" customWidth="1"/>
    <col min="19" max="16384" width="9.140625" style="7"/>
  </cols>
  <sheetData>
    <row r="1" spans="1:18" x14ac:dyDescent="0.25">
      <c r="B1" s="206"/>
    </row>
    <row r="2" spans="1:18" x14ac:dyDescent="0.25">
      <c r="B2" s="206"/>
      <c r="C2" s="8"/>
      <c r="D2" s="8"/>
      <c r="E2" s="8"/>
      <c r="F2" s="8"/>
      <c r="G2" s="8"/>
      <c r="H2" s="8"/>
      <c r="I2" s="8"/>
      <c r="J2" s="8"/>
      <c r="K2" s="8"/>
    </row>
    <row r="3" spans="1:18" x14ac:dyDescent="0.25">
      <c r="B3" s="206"/>
      <c r="C3" s="8"/>
      <c r="D3" s="8"/>
      <c r="E3" s="8"/>
      <c r="F3" s="8"/>
      <c r="G3" s="8"/>
      <c r="H3" s="8"/>
      <c r="I3" s="8"/>
      <c r="J3" s="8"/>
      <c r="K3" s="8"/>
    </row>
    <row r="4" spans="1:18" x14ac:dyDescent="0.25">
      <c r="B4" s="206"/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206"/>
    </row>
    <row r="6" spans="1:18" x14ac:dyDescent="0.25">
      <c r="B6" s="206"/>
    </row>
    <row r="7" spans="1:18" x14ac:dyDescent="0.25">
      <c r="B7" s="206"/>
    </row>
    <row r="8" spans="1:18" x14ac:dyDescent="0.25">
      <c r="B8" s="206"/>
    </row>
    <row r="9" spans="1:18" x14ac:dyDescent="0.25">
      <c r="B9" s="206"/>
    </row>
    <row r="10" spans="1:18" x14ac:dyDescent="0.25">
      <c r="B10" s="206"/>
    </row>
    <row r="11" spans="1:18" x14ac:dyDescent="0.25">
      <c r="B11" s="207" t="s">
        <v>8</v>
      </c>
      <c r="C11" s="207"/>
      <c r="D11" s="207"/>
      <c r="E11" s="207"/>
      <c r="F11" s="207"/>
      <c r="G11" s="207"/>
      <c r="H11" s="207"/>
      <c r="I11" s="207"/>
      <c r="J11" s="207"/>
    </row>
    <row r="12" spans="1:18" x14ac:dyDescent="0.25">
      <c r="B12" s="207"/>
      <c r="C12" s="207"/>
      <c r="D12" s="207"/>
      <c r="E12" s="207"/>
      <c r="F12" s="207"/>
      <c r="G12" s="207"/>
      <c r="H12" s="207"/>
      <c r="I12" s="207"/>
      <c r="J12" s="207"/>
    </row>
    <row r="13" spans="1:18" x14ac:dyDescent="0.25"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8" x14ac:dyDescent="0.25">
      <c r="A14" s="10"/>
      <c r="B14" s="22"/>
      <c r="C14" s="22"/>
      <c r="D14" s="22"/>
      <c r="E14" s="22"/>
      <c r="F14" s="22"/>
      <c r="G14" s="22"/>
      <c r="H14" s="22"/>
      <c r="I14" s="22"/>
      <c r="J14" s="22"/>
    </row>
    <row r="15" spans="1:18" x14ac:dyDescent="0.25">
      <c r="A15" s="19" t="s">
        <v>38</v>
      </c>
      <c r="B15" s="38" t="s">
        <v>487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x14ac:dyDescent="0.25">
      <c r="A16" s="19" t="s">
        <v>39</v>
      </c>
      <c r="B16" s="39" t="s">
        <v>507</v>
      </c>
      <c r="C16" s="41"/>
      <c r="D16" s="41"/>
      <c r="E16" s="41"/>
      <c r="F16" s="41"/>
      <c r="G16" s="41"/>
      <c r="H16" s="41"/>
      <c r="I16" s="41"/>
      <c r="J16" s="41"/>
      <c r="K16" s="42"/>
      <c r="L16" s="42"/>
      <c r="M16" s="42"/>
      <c r="N16" s="42"/>
      <c r="O16" s="42"/>
      <c r="P16" s="42"/>
      <c r="Q16" s="42"/>
      <c r="R16" s="42"/>
    </row>
    <row r="17" spans="1:18" ht="23.25" x14ac:dyDescent="0.35">
      <c r="A17" s="54"/>
      <c r="B17" s="54" t="s">
        <v>55</v>
      </c>
      <c r="C17" s="54"/>
      <c r="D17" s="208" t="s">
        <v>56</v>
      </c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5" t="s">
        <v>59</v>
      </c>
      <c r="Q17" s="205"/>
      <c r="R17" s="205"/>
    </row>
    <row r="18" spans="1:18" s="69" customFormat="1" ht="23.25" x14ac:dyDescent="0.35">
      <c r="A18" s="67"/>
      <c r="B18" s="6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</row>
    <row r="19" spans="1:18" ht="15.75" x14ac:dyDescent="0.25">
      <c r="A19" s="15" t="s">
        <v>7</v>
      </c>
      <c r="B19" s="15" t="s">
        <v>0</v>
      </c>
      <c r="C19" s="15" t="s">
        <v>6</v>
      </c>
      <c r="D19" s="23">
        <v>42979</v>
      </c>
      <c r="E19" s="23">
        <v>43009</v>
      </c>
      <c r="F19" s="23">
        <v>43040</v>
      </c>
      <c r="G19" s="23">
        <v>43070</v>
      </c>
      <c r="H19" s="23">
        <v>43101</v>
      </c>
      <c r="I19" s="23">
        <v>43132</v>
      </c>
      <c r="J19" s="23">
        <v>43160</v>
      </c>
      <c r="K19" s="23">
        <v>43191</v>
      </c>
      <c r="L19" s="23">
        <v>43221</v>
      </c>
      <c r="M19" s="23">
        <v>43252</v>
      </c>
      <c r="N19" s="23">
        <v>43282</v>
      </c>
      <c r="O19" s="23">
        <v>43313</v>
      </c>
      <c r="P19" s="44" t="s">
        <v>57</v>
      </c>
      <c r="Q19" s="45" t="s">
        <v>56</v>
      </c>
      <c r="R19" s="46" t="s">
        <v>58</v>
      </c>
    </row>
    <row r="20" spans="1:18" ht="15.75" x14ac:dyDescent="0.25">
      <c r="A20" s="16">
        <v>1</v>
      </c>
      <c r="B20" s="17" t="s">
        <v>440</v>
      </c>
      <c r="C20" s="24">
        <v>500</v>
      </c>
      <c r="D20" s="24">
        <v>0</v>
      </c>
      <c r="E20" s="24">
        <v>500</v>
      </c>
      <c r="F20" s="24">
        <v>500</v>
      </c>
      <c r="G20" s="24">
        <v>500</v>
      </c>
      <c r="H20" s="24">
        <v>500</v>
      </c>
      <c r="I20" s="24">
        <v>500</v>
      </c>
      <c r="J20" s="136">
        <v>500</v>
      </c>
      <c r="K20" s="141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8">
        <f t="shared" ref="Q20:Q41" si="0">SUM(D20:O20)</f>
        <v>3000</v>
      </c>
      <c r="R20" s="29">
        <f t="shared" ref="R20:R41" si="1">Q20-P20</f>
        <v>3000</v>
      </c>
    </row>
    <row r="21" spans="1:18" ht="15.75" x14ac:dyDescent="0.25">
      <c r="A21" s="16">
        <v>2</v>
      </c>
      <c r="B21" s="17" t="s">
        <v>298</v>
      </c>
      <c r="C21" s="24">
        <v>500</v>
      </c>
      <c r="D21" s="24">
        <v>0</v>
      </c>
      <c r="E21" s="24">
        <v>500</v>
      </c>
      <c r="F21" s="24">
        <v>500</v>
      </c>
      <c r="G21" s="24">
        <v>500</v>
      </c>
      <c r="H21" s="24">
        <v>500</v>
      </c>
      <c r="I21" s="24">
        <v>500</v>
      </c>
      <c r="J21" s="136">
        <v>500</v>
      </c>
      <c r="K21" s="141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8">
        <f t="shared" si="0"/>
        <v>3000</v>
      </c>
      <c r="R21" s="29">
        <f t="shared" si="1"/>
        <v>3000</v>
      </c>
    </row>
    <row r="22" spans="1:18" ht="15.75" x14ac:dyDescent="0.25">
      <c r="A22" s="16">
        <v>3</v>
      </c>
      <c r="B22" s="17" t="s">
        <v>327</v>
      </c>
      <c r="C22" s="24">
        <v>500</v>
      </c>
      <c r="D22" s="24">
        <v>0</v>
      </c>
      <c r="E22" s="24">
        <v>500</v>
      </c>
      <c r="F22" s="24">
        <v>500</v>
      </c>
      <c r="G22" s="24">
        <v>500</v>
      </c>
      <c r="H22" s="24">
        <v>500</v>
      </c>
      <c r="I22" s="24">
        <v>500</v>
      </c>
      <c r="J22" s="136">
        <v>500</v>
      </c>
      <c r="K22" s="141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8">
        <f t="shared" si="0"/>
        <v>3000</v>
      </c>
      <c r="R22" s="29">
        <f t="shared" si="1"/>
        <v>3000</v>
      </c>
    </row>
    <row r="23" spans="1:18" ht="15.75" x14ac:dyDescent="0.25">
      <c r="A23" s="16">
        <v>4</v>
      </c>
      <c r="B23" s="17" t="s">
        <v>243</v>
      </c>
      <c r="C23" s="24">
        <v>500</v>
      </c>
      <c r="D23" s="24">
        <v>0</v>
      </c>
      <c r="E23" s="24">
        <v>500</v>
      </c>
      <c r="F23" s="24">
        <v>500</v>
      </c>
      <c r="G23" s="24">
        <v>500</v>
      </c>
      <c r="H23" s="24">
        <v>500</v>
      </c>
      <c r="I23" s="138">
        <v>0</v>
      </c>
      <c r="J23" s="138">
        <v>0</v>
      </c>
      <c r="K23" s="141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8">
        <f t="shared" si="0"/>
        <v>2000</v>
      </c>
      <c r="R23" s="29">
        <f t="shared" si="1"/>
        <v>2000</v>
      </c>
    </row>
    <row r="24" spans="1:18" ht="15.75" x14ac:dyDescent="0.25">
      <c r="A24" s="16">
        <v>5</v>
      </c>
      <c r="B24" s="17" t="s">
        <v>368</v>
      </c>
      <c r="C24" s="24">
        <v>500</v>
      </c>
      <c r="D24" s="24">
        <v>0</v>
      </c>
      <c r="E24" s="24">
        <v>0</v>
      </c>
      <c r="F24" s="24">
        <v>500</v>
      </c>
      <c r="G24" s="24">
        <v>500</v>
      </c>
      <c r="H24" s="24">
        <v>500</v>
      </c>
      <c r="I24" s="24">
        <v>500</v>
      </c>
      <c r="J24" s="136">
        <v>500</v>
      </c>
      <c r="K24" s="137">
        <v>500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8">
        <f t="shared" si="0"/>
        <v>3000</v>
      </c>
      <c r="R24" s="29">
        <f t="shared" si="1"/>
        <v>3000</v>
      </c>
    </row>
    <row r="25" spans="1:18" ht="15.75" x14ac:dyDescent="0.25">
      <c r="A25" s="16">
        <v>6</v>
      </c>
      <c r="B25" s="17" t="s">
        <v>503</v>
      </c>
      <c r="C25" s="24">
        <v>500</v>
      </c>
      <c r="D25" s="24">
        <v>0</v>
      </c>
      <c r="E25" s="24">
        <v>500</v>
      </c>
      <c r="F25" s="24">
        <v>500</v>
      </c>
      <c r="G25" s="24">
        <v>0</v>
      </c>
      <c r="H25" s="24">
        <v>500</v>
      </c>
      <c r="I25" s="24">
        <v>500</v>
      </c>
      <c r="J25" s="136">
        <v>500</v>
      </c>
      <c r="K25" s="137">
        <v>500</v>
      </c>
      <c r="L25" s="136">
        <v>500</v>
      </c>
      <c r="M25" s="136">
        <v>500</v>
      </c>
      <c r="N25" s="24">
        <v>0</v>
      </c>
      <c r="O25" s="24">
        <v>0</v>
      </c>
      <c r="P25" s="24">
        <v>0</v>
      </c>
      <c r="Q25" s="28">
        <f t="shared" si="0"/>
        <v>4000</v>
      </c>
      <c r="R25" s="29">
        <f t="shared" si="1"/>
        <v>4000</v>
      </c>
    </row>
    <row r="26" spans="1:18" ht="15.75" x14ac:dyDescent="0.25">
      <c r="A26" s="16">
        <v>7</v>
      </c>
      <c r="B26" s="17" t="s">
        <v>362</v>
      </c>
      <c r="C26" s="24">
        <v>500</v>
      </c>
      <c r="D26" s="24">
        <v>0</v>
      </c>
      <c r="E26" s="24">
        <v>500</v>
      </c>
      <c r="F26" s="24">
        <v>500</v>
      </c>
      <c r="G26" s="24">
        <v>0</v>
      </c>
      <c r="H26" s="24">
        <v>500</v>
      </c>
      <c r="I26" s="24">
        <v>500</v>
      </c>
      <c r="J26" s="136">
        <v>500</v>
      </c>
      <c r="K26" s="137">
        <v>500</v>
      </c>
      <c r="L26" s="136">
        <v>500</v>
      </c>
      <c r="M26" s="136">
        <v>500</v>
      </c>
      <c r="N26" s="24">
        <v>0</v>
      </c>
      <c r="O26" s="24">
        <v>0</v>
      </c>
      <c r="P26" s="24">
        <v>0</v>
      </c>
      <c r="Q26" s="28">
        <f t="shared" si="0"/>
        <v>4000</v>
      </c>
      <c r="R26" s="29">
        <f t="shared" si="1"/>
        <v>4000</v>
      </c>
    </row>
    <row r="27" spans="1:18" ht="15.75" x14ac:dyDescent="0.25">
      <c r="A27" s="16">
        <v>8</v>
      </c>
      <c r="B27" s="17" t="s">
        <v>380</v>
      </c>
      <c r="C27" s="24">
        <v>500</v>
      </c>
      <c r="D27" s="24">
        <v>0</v>
      </c>
      <c r="E27" s="24">
        <v>500</v>
      </c>
      <c r="F27" s="24">
        <v>500</v>
      </c>
      <c r="G27" s="24">
        <v>500</v>
      </c>
      <c r="H27" s="138">
        <v>0</v>
      </c>
      <c r="I27" s="138">
        <v>0</v>
      </c>
      <c r="J27" s="138">
        <v>0</v>
      </c>
      <c r="K27" s="141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63">
        <f t="shared" si="0"/>
        <v>1500</v>
      </c>
      <c r="R27" s="62">
        <f t="shared" si="1"/>
        <v>1500</v>
      </c>
    </row>
    <row r="28" spans="1:18" ht="15.75" x14ac:dyDescent="0.25">
      <c r="A28" s="16">
        <v>9</v>
      </c>
      <c r="B28" s="17" t="s">
        <v>355</v>
      </c>
      <c r="C28" s="24">
        <v>500</v>
      </c>
      <c r="D28" s="24">
        <v>0</v>
      </c>
      <c r="E28" s="24">
        <v>500</v>
      </c>
      <c r="F28" s="24">
        <v>500</v>
      </c>
      <c r="G28" s="24">
        <v>500</v>
      </c>
      <c r="H28" s="24">
        <v>500</v>
      </c>
      <c r="I28" s="24">
        <v>500</v>
      </c>
      <c r="J28" s="136">
        <v>500</v>
      </c>
      <c r="K28" s="137">
        <v>500</v>
      </c>
      <c r="L28" s="136">
        <v>500</v>
      </c>
      <c r="M28" s="136">
        <v>500</v>
      </c>
      <c r="N28" s="24">
        <v>500</v>
      </c>
      <c r="O28" s="24">
        <v>0</v>
      </c>
      <c r="P28" s="24">
        <v>0</v>
      </c>
      <c r="Q28" s="28">
        <f t="shared" si="0"/>
        <v>5000</v>
      </c>
      <c r="R28" s="29">
        <f t="shared" si="1"/>
        <v>5000</v>
      </c>
    </row>
    <row r="29" spans="1:18" ht="15.75" x14ac:dyDescent="0.25">
      <c r="A29" s="16">
        <v>10</v>
      </c>
      <c r="B29" s="139" t="s">
        <v>386</v>
      </c>
      <c r="C29" s="136">
        <v>500</v>
      </c>
      <c r="D29" s="136">
        <v>0</v>
      </c>
      <c r="E29" s="136">
        <v>500</v>
      </c>
      <c r="F29" s="136">
        <v>500</v>
      </c>
      <c r="G29" s="136">
        <v>500</v>
      </c>
      <c r="H29" s="136">
        <v>500</v>
      </c>
      <c r="I29" s="136">
        <v>500</v>
      </c>
      <c r="J29" s="136">
        <v>500</v>
      </c>
      <c r="K29" s="141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8">
        <f t="shared" si="0"/>
        <v>3000</v>
      </c>
      <c r="R29" s="29">
        <f t="shared" si="1"/>
        <v>3000</v>
      </c>
    </row>
    <row r="30" spans="1:18" ht="15.75" x14ac:dyDescent="0.25">
      <c r="A30" s="16">
        <v>11</v>
      </c>
      <c r="B30" s="17" t="s">
        <v>476</v>
      </c>
      <c r="C30" s="24">
        <v>500</v>
      </c>
      <c r="D30" s="24">
        <v>0</v>
      </c>
      <c r="E30" s="24">
        <v>500</v>
      </c>
      <c r="F30" s="24">
        <v>500</v>
      </c>
      <c r="G30" s="24">
        <v>500</v>
      </c>
      <c r="H30" s="24">
        <v>500</v>
      </c>
      <c r="I30" s="141">
        <v>0</v>
      </c>
      <c r="J30" s="141">
        <v>0</v>
      </c>
      <c r="K30" s="141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8">
        <f t="shared" si="0"/>
        <v>2000</v>
      </c>
      <c r="R30" s="29">
        <f t="shared" si="1"/>
        <v>2000</v>
      </c>
    </row>
    <row r="31" spans="1:18" ht="15.75" x14ac:dyDescent="0.25">
      <c r="A31" s="16">
        <v>12</v>
      </c>
      <c r="B31" s="17" t="s">
        <v>512</v>
      </c>
      <c r="C31" s="24">
        <v>500</v>
      </c>
      <c r="D31" s="24">
        <v>0</v>
      </c>
      <c r="E31" s="24">
        <v>500</v>
      </c>
      <c r="F31" s="24">
        <v>0</v>
      </c>
      <c r="G31" s="24">
        <v>500</v>
      </c>
      <c r="H31" s="24">
        <v>500</v>
      </c>
      <c r="I31" s="141">
        <v>0</v>
      </c>
      <c r="J31" s="141">
        <v>0</v>
      </c>
      <c r="K31" s="141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8">
        <f t="shared" si="0"/>
        <v>1500</v>
      </c>
      <c r="R31" s="29">
        <f t="shared" si="1"/>
        <v>1500</v>
      </c>
    </row>
    <row r="32" spans="1:18" s="64" customFormat="1" ht="15.75" x14ac:dyDescent="0.25">
      <c r="A32" s="16">
        <v>13</v>
      </c>
      <c r="B32" s="17" t="s">
        <v>531</v>
      </c>
      <c r="C32" s="24">
        <v>500</v>
      </c>
      <c r="D32" s="24">
        <v>0</v>
      </c>
      <c r="E32" s="24">
        <v>500</v>
      </c>
      <c r="F32" s="24">
        <v>500</v>
      </c>
      <c r="G32" s="24">
        <v>500</v>
      </c>
      <c r="H32" s="24">
        <v>500</v>
      </c>
      <c r="I32" s="141">
        <v>0</v>
      </c>
      <c r="J32" s="141">
        <v>0</v>
      </c>
      <c r="K32" s="141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8">
        <f t="shared" si="0"/>
        <v>2000</v>
      </c>
      <c r="R32" s="29">
        <f t="shared" si="1"/>
        <v>2000</v>
      </c>
    </row>
    <row r="33" spans="1:18" ht="15.75" x14ac:dyDescent="0.25">
      <c r="A33" s="16">
        <v>14</v>
      </c>
      <c r="B33" s="17" t="s">
        <v>468</v>
      </c>
      <c r="C33" s="24">
        <v>500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136">
        <v>500</v>
      </c>
      <c r="K33" s="141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63">
        <f t="shared" si="0"/>
        <v>500</v>
      </c>
      <c r="R33" s="62">
        <f t="shared" si="1"/>
        <v>500</v>
      </c>
    </row>
    <row r="34" spans="1:18" ht="15.75" x14ac:dyDescent="0.25">
      <c r="A34" s="16">
        <v>15</v>
      </c>
      <c r="B34" s="17"/>
      <c r="C34" s="24">
        <v>500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8">
        <f t="shared" si="0"/>
        <v>0</v>
      </c>
      <c r="R34" s="29">
        <f t="shared" si="1"/>
        <v>0</v>
      </c>
    </row>
    <row r="35" spans="1:18" ht="15.75" x14ac:dyDescent="0.25">
      <c r="A35" s="16">
        <v>16</v>
      </c>
      <c r="B35" s="17"/>
      <c r="C35" s="24">
        <v>500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8">
        <f t="shared" si="0"/>
        <v>0</v>
      </c>
      <c r="R35" s="29">
        <f t="shared" si="1"/>
        <v>0</v>
      </c>
    </row>
    <row r="36" spans="1:18" ht="15.75" x14ac:dyDescent="0.25">
      <c r="A36" s="16">
        <v>17</v>
      </c>
      <c r="B36" s="17"/>
      <c r="C36" s="24">
        <v>500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63">
        <f t="shared" si="0"/>
        <v>0</v>
      </c>
      <c r="R36" s="62">
        <f t="shared" si="1"/>
        <v>0</v>
      </c>
    </row>
    <row r="37" spans="1:18" s="64" customFormat="1" ht="15.75" x14ac:dyDescent="0.25">
      <c r="A37" s="16">
        <v>18</v>
      </c>
      <c r="B37" s="17"/>
      <c r="C37" s="24">
        <v>500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8">
        <f t="shared" si="0"/>
        <v>0</v>
      </c>
      <c r="R37" s="29">
        <f t="shared" si="1"/>
        <v>0</v>
      </c>
    </row>
    <row r="38" spans="1:18" ht="15.75" x14ac:dyDescent="0.25">
      <c r="A38" s="16">
        <v>19</v>
      </c>
      <c r="B38" s="17"/>
      <c r="C38" s="24">
        <v>500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8">
        <f t="shared" si="0"/>
        <v>0</v>
      </c>
      <c r="R38" s="29">
        <f t="shared" si="1"/>
        <v>0</v>
      </c>
    </row>
    <row r="39" spans="1:18" s="64" customFormat="1" ht="15.75" x14ac:dyDescent="0.25">
      <c r="A39" s="16">
        <v>20</v>
      </c>
      <c r="B39" s="17"/>
      <c r="C39" s="24">
        <v>500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8">
        <f t="shared" si="0"/>
        <v>0</v>
      </c>
      <c r="R39" s="29">
        <f t="shared" si="1"/>
        <v>0</v>
      </c>
    </row>
    <row r="40" spans="1:18" ht="15.75" x14ac:dyDescent="0.25">
      <c r="A40" s="16">
        <v>21</v>
      </c>
      <c r="B40" s="17"/>
      <c r="C40" s="24">
        <v>500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63">
        <f t="shared" si="0"/>
        <v>0</v>
      </c>
      <c r="R40" s="62">
        <f t="shared" si="1"/>
        <v>0</v>
      </c>
    </row>
    <row r="41" spans="1:18" ht="15.75" x14ac:dyDescent="0.25">
      <c r="A41" s="16">
        <v>26</v>
      </c>
      <c r="B41" s="17"/>
      <c r="C41" s="24">
        <v>500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8">
        <f t="shared" si="0"/>
        <v>0</v>
      </c>
      <c r="R41" s="29">
        <f t="shared" si="1"/>
        <v>0</v>
      </c>
    </row>
    <row r="42" spans="1:18" x14ac:dyDescent="0.25">
      <c r="C42" s="32" t="s">
        <v>60</v>
      </c>
      <c r="D42" s="33">
        <f t="shared" ref="D42:R42" si="2">SUM(D20:D41)</f>
        <v>0</v>
      </c>
      <c r="E42" s="33">
        <f t="shared" si="2"/>
        <v>6000</v>
      </c>
      <c r="F42" s="33">
        <f t="shared" si="2"/>
        <v>6000</v>
      </c>
      <c r="G42" s="33">
        <f t="shared" si="2"/>
        <v>5500</v>
      </c>
      <c r="H42" s="33">
        <f t="shared" si="2"/>
        <v>6000</v>
      </c>
      <c r="I42" s="33">
        <f t="shared" si="2"/>
        <v>4000</v>
      </c>
      <c r="J42" s="33">
        <f t="shared" si="2"/>
        <v>4500</v>
      </c>
      <c r="K42" s="33">
        <f t="shared" si="2"/>
        <v>2000</v>
      </c>
      <c r="L42" s="33">
        <f t="shared" si="2"/>
        <v>1500</v>
      </c>
      <c r="M42" s="33">
        <f t="shared" si="2"/>
        <v>1500</v>
      </c>
      <c r="N42" s="33">
        <f t="shared" si="2"/>
        <v>500</v>
      </c>
      <c r="O42" s="33">
        <f t="shared" si="2"/>
        <v>0</v>
      </c>
      <c r="P42" s="33">
        <f t="shared" si="2"/>
        <v>0</v>
      </c>
      <c r="Q42" s="28">
        <f t="shared" si="2"/>
        <v>37500</v>
      </c>
      <c r="R42" s="30">
        <f t="shared" si="2"/>
        <v>37500</v>
      </c>
    </row>
  </sheetData>
  <autoFilter ref="A19:R42">
    <sortState ref="A48:R48">
      <sortCondition ref="B19:B80"/>
    </sortState>
  </autoFilter>
  <mergeCells count="4">
    <mergeCell ref="B1:B10"/>
    <mergeCell ref="B11:J12"/>
    <mergeCell ref="D17:O17"/>
    <mergeCell ref="P17:R17"/>
  </mergeCells>
  <printOptions headings="1" gridLines="1"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Configurações!$C$3:$C$7</xm:f>
          </x14:formula1>
          <xm:sqref>B15</xm:sqref>
        </x14:dataValidation>
        <x14:dataValidation type="list" allowBlank="1" showInputMessage="1" showErrorMessage="1">
          <x14:formula1>
            <xm:f>Ficha_Registo!$B$16:$B$180</xm:f>
          </x14:formula1>
          <xm:sqref>B20:B41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16</vt:i4>
      </vt:variant>
      <vt:variant>
        <vt:lpstr>Intervalos com nome</vt:lpstr>
      </vt:variant>
      <vt:variant>
        <vt:i4>2</vt:i4>
      </vt:variant>
    </vt:vector>
  </HeadingPairs>
  <TitlesOfParts>
    <vt:vector size="18" baseType="lpstr">
      <vt:lpstr>Contabilidade</vt:lpstr>
      <vt:lpstr>Salas</vt:lpstr>
      <vt:lpstr>Dividas</vt:lpstr>
      <vt:lpstr>Graficos</vt:lpstr>
      <vt:lpstr>Ficha_Registo</vt:lpstr>
      <vt:lpstr>Estatisticas</vt:lpstr>
      <vt:lpstr>Despesas Mensais</vt:lpstr>
      <vt:lpstr>Almoço</vt:lpstr>
      <vt:lpstr>Francês</vt:lpstr>
      <vt:lpstr>Inglês</vt:lpstr>
      <vt:lpstr>Funcionario</vt:lpstr>
      <vt:lpstr>Receita Bata</vt:lpstr>
      <vt:lpstr>Pais_Encarregado_Educação</vt:lpstr>
      <vt:lpstr>Configurações</vt:lpstr>
      <vt:lpstr>Tabela Preco</vt:lpstr>
      <vt:lpstr>Folha2</vt:lpstr>
      <vt:lpstr>Encarregado_Educacao</vt:lpstr>
      <vt:lpstr>Sexo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2018-04-28T15:18:08Z</dcterms:modified>
</cp:coreProperties>
</file>