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YandexDisk\Jobs\EDDY\TreeTalkR\TT-\results\es\"/>
    </mc:Choice>
  </mc:AlternateContent>
  <xr:revisionPtr revIDLastSave="0" documentId="13_ncr:1_{284F5E4F-DFA1-4F70-B0CE-775D62680C2A}" xr6:coauthVersionLast="44" xr6:coauthVersionMax="44" xr10:uidLastSave="{00000000-0000-0000-0000-000000000000}"/>
  <bookViews>
    <workbookView xWindow="2895" yWindow="4830" windowWidth="28800" windowHeight="15555" activeTab="1" xr2:uid="{6AE33CC1-1888-4DE8-B98A-1AACEF93E42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H18" i="2"/>
  <c r="B19" i="2"/>
  <c r="C19" i="2"/>
  <c r="D19" i="2"/>
  <c r="E19" i="2"/>
  <c r="F19" i="2"/>
  <c r="G19" i="2"/>
  <c r="H19" i="2"/>
  <c r="I19" i="2"/>
  <c r="B18" i="2"/>
  <c r="C18" i="2"/>
  <c r="D18" i="2"/>
  <c r="E18" i="2"/>
  <c r="F18" i="2"/>
  <c r="I18" i="2"/>
  <c r="A19" i="2"/>
  <c r="A18" i="2"/>
  <c r="F25" i="1" l="1"/>
  <c r="E25" i="1"/>
  <c r="D25" i="1"/>
  <c r="F24" i="1"/>
  <c r="E24" i="1"/>
  <c r="D24" i="1"/>
  <c r="F18" i="1"/>
  <c r="E18" i="1"/>
  <c r="D18" i="1"/>
  <c r="F17" i="1"/>
  <c r="E17" i="1"/>
  <c r="D17" i="1"/>
  <c r="F13" i="1"/>
  <c r="D13" i="1"/>
  <c r="E13" i="1"/>
  <c r="F12" i="1"/>
  <c r="E12" i="1"/>
  <c r="D12" i="1"/>
  <c r="E8" i="1"/>
  <c r="F8" i="1"/>
  <c r="D8" i="1"/>
  <c r="E7" i="1"/>
  <c r="F7" i="1"/>
  <c r="D7" i="1"/>
</calcChain>
</file>

<file path=xl/sharedStrings.xml><?xml version="1.0" encoding="utf-8"?>
<sst xmlns="http://schemas.openxmlformats.org/spreadsheetml/2006/main" count="49" uniqueCount="36">
  <si>
    <t>id</t>
  </si>
  <si>
    <t>Species</t>
  </si>
  <si>
    <t>PAI</t>
  </si>
  <si>
    <t>WAI</t>
  </si>
  <si>
    <t>218A0077</t>
  </si>
  <si>
    <t>218A0212</t>
  </si>
  <si>
    <t>218A0255</t>
  </si>
  <si>
    <t>218A0262</t>
  </si>
  <si>
    <t>218A0281</t>
  </si>
  <si>
    <t>218A0104</t>
  </si>
  <si>
    <t>218A0210</t>
  </si>
  <si>
    <t>218A0285</t>
  </si>
  <si>
    <t>218A0079</t>
  </si>
  <si>
    <t>218A0138</t>
  </si>
  <si>
    <t>218A0277</t>
  </si>
  <si>
    <t>218A0111</t>
  </si>
  <si>
    <t>218A0121</t>
  </si>
  <si>
    <t>218A0153</t>
  </si>
  <si>
    <t>218A0186</t>
  </si>
  <si>
    <t>218A0270</t>
  </si>
  <si>
    <t>LAI</t>
  </si>
  <si>
    <t>Acer platanoides</t>
  </si>
  <si>
    <t>Betula pendula</t>
  </si>
  <si>
    <t>Larix sibirica</t>
  </si>
  <si>
    <t>Tilia cordata</t>
  </si>
  <si>
    <t>Tree height,m</t>
  </si>
  <si>
    <t>DBH, cm</t>
  </si>
  <si>
    <t>Carbon stored, kg</t>
  </si>
  <si>
    <r>
      <t>Carbon stored per canopy area, kg m</t>
    </r>
    <r>
      <rPr>
        <b/>
        <vertAlign val="superscript"/>
        <sz val="8"/>
        <color rgb="FF000000"/>
        <rFont val="Times New Roman"/>
        <family val="1"/>
        <charset val="204"/>
      </rPr>
      <t>-2</t>
    </r>
  </si>
  <si>
    <t>Transpiration, mm</t>
  </si>
  <si>
    <t>Precipitation, mm</t>
  </si>
  <si>
    <t>Ratio of precipitation evaporated, mm</t>
  </si>
  <si>
    <t>L, kWh</t>
  </si>
  <si>
    <r>
      <t>PM</t>
    </r>
    <r>
      <rPr>
        <b/>
        <vertAlign val="subscript"/>
        <sz val="8"/>
        <color rgb="FF000000"/>
        <rFont val="Times New Roman"/>
        <family val="1"/>
        <charset val="204"/>
      </rPr>
      <t>10max</t>
    </r>
  </si>
  <si>
    <r>
      <t>PM</t>
    </r>
    <r>
      <rPr>
        <b/>
        <vertAlign val="subscript"/>
        <sz val="8"/>
        <color rgb="FF000000"/>
        <rFont val="Times New Roman"/>
        <family val="1"/>
        <charset val="204"/>
      </rPr>
      <t>10avg</t>
    </r>
  </si>
  <si>
    <r>
      <t>PM</t>
    </r>
    <r>
      <rPr>
        <b/>
        <vertAlign val="subscript"/>
        <sz val="8"/>
        <color rgb="FF000000"/>
        <rFont val="Times New Roman"/>
        <family val="1"/>
        <charset val="204"/>
      </rPr>
      <t>10min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</si>
</sst>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0"/>
      <color rgb="FFFFFFFF"/>
      <name val="JetBrains Mono"/>
      <family val="3"/>
    </font>
    <font>
      <sz val="10"/>
      <color rgb="FFBCBCBC"/>
      <name val="JetBrains Mono"/>
      <family val="3"/>
    </font>
    <font>
      <sz val="8"/>
      <color rgb="FF00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333333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b/>
      <vertAlign val="subscript"/>
      <sz val="8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26323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3"/>
    </xf>
    <xf numFmtId="2" fontId="0" fillId="0" borderId="0" xfId="0" applyNumberFormat="1"/>
    <xf numFmtId="0" fontId="0" fillId="0" borderId="0" xfId="0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0009734698656"/>
          <c:y val="4.3030447640325951E-2"/>
          <c:w val="0.86388788255928106"/>
          <c:h val="0.80632350708227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DBH, cm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 algn="ctr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888141329751627E-2"/>
                  <c:y val="0.42169410641851585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Лист1!$O$2:$O$17</c:f>
              <c:numCache>
                <c:formatCode>General</c:formatCode>
                <c:ptCount val="16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25</c:v>
                </c:pt>
                <c:pt idx="9">
                  <c:v>19</c:v>
                </c:pt>
                <c:pt idx="10">
                  <c:v>24</c:v>
                </c:pt>
                <c:pt idx="11">
                  <c:v>12</c:v>
                </c:pt>
                <c:pt idx="12">
                  <c:v>17</c:v>
                </c:pt>
                <c:pt idx="13">
                  <c:v>14</c:v>
                </c:pt>
                <c:pt idx="14">
                  <c:v>17</c:v>
                </c:pt>
                <c:pt idx="15">
                  <c:v>11</c:v>
                </c:pt>
              </c:numCache>
            </c:numRef>
          </c:xVal>
          <c:yVal>
            <c:numRef>
              <c:f>Лист1!$P$2:$P$17</c:f>
              <c:numCache>
                <c:formatCode>General</c:formatCode>
                <c:ptCount val="16"/>
                <c:pt idx="0">
                  <c:v>35.65</c:v>
                </c:pt>
                <c:pt idx="1">
                  <c:v>33.74</c:v>
                </c:pt>
                <c:pt idx="2">
                  <c:v>34.380000000000003</c:v>
                </c:pt>
                <c:pt idx="3">
                  <c:v>34.700000000000003</c:v>
                </c:pt>
                <c:pt idx="4">
                  <c:v>45.84</c:v>
                </c:pt>
                <c:pt idx="5">
                  <c:v>21.65</c:v>
                </c:pt>
                <c:pt idx="6">
                  <c:v>21.01</c:v>
                </c:pt>
                <c:pt idx="7">
                  <c:v>23.87</c:v>
                </c:pt>
                <c:pt idx="8">
                  <c:v>32.15</c:v>
                </c:pt>
                <c:pt idx="9">
                  <c:v>40.74</c:v>
                </c:pt>
                <c:pt idx="10">
                  <c:v>26.1</c:v>
                </c:pt>
                <c:pt idx="11">
                  <c:v>28.01</c:v>
                </c:pt>
                <c:pt idx="12">
                  <c:v>37.880000000000003</c:v>
                </c:pt>
                <c:pt idx="13">
                  <c:v>35.33</c:v>
                </c:pt>
                <c:pt idx="14">
                  <c:v>40.43</c:v>
                </c:pt>
                <c:pt idx="15">
                  <c:v>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6-4413-9BD3-51EB9A3C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5231"/>
        <c:axId val="2129551887"/>
      </c:scatterChart>
      <c:valAx>
        <c:axId val="2129515231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Tree height, m</a:t>
                </a:r>
                <a:endParaRPr lang="ru-RU" sz="1400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51887"/>
        <c:crosses val="autoZero"/>
        <c:crossBetween val="midCat"/>
      </c:valAx>
      <c:valAx>
        <c:axId val="21295518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DBH, cm</a:t>
                </a:r>
                <a:endParaRPr lang="ru-RU" sz="1400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Лист1!$O$2:$O$17</c:f>
              <c:numCache>
                <c:formatCode>General</c:formatCode>
                <c:ptCount val="16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25</c:v>
                </c:pt>
                <c:pt idx="9">
                  <c:v>19</c:v>
                </c:pt>
                <c:pt idx="10">
                  <c:v>24</c:v>
                </c:pt>
                <c:pt idx="11">
                  <c:v>12</c:v>
                </c:pt>
                <c:pt idx="12">
                  <c:v>17</c:v>
                </c:pt>
                <c:pt idx="13">
                  <c:v>14</c:v>
                </c:pt>
                <c:pt idx="14">
                  <c:v>17</c:v>
                </c:pt>
                <c:pt idx="15">
                  <c:v>11</c:v>
                </c:pt>
              </c:numCache>
            </c:numRef>
          </c:xVal>
          <c:yVal>
            <c:numRef>
              <c:f>Лист1!$Q$2:$Q$17</c:f>
              <c:numCache>
                <c:formatCode>General</c:formatCode>
                <c:ptCount val="16"/>
                <c:pt idx="0">
                  <c:v>4.34</c:v>
                </c:pt>
                <c:pt idx="1">
                  <c:v>3.49</c:v>
                </c:pt>
                <c:pt idx="2">
                  <c:v>3.84</c:v>
                </c:pt>
                <c:pt idx="3">
                  <c:v>4.2300000000000004</c:v>
                </c:pt>
                <c:pt idx="4">
                  <c:v>3.21</c:v>
                </c:pt>
                <c:pt idx="5">
                  <c:v>3.51</c:v>
                </c:pt>
                <c:pt idx="6">
                  <c:v>3.6</c:v>
                </c:pt>
                <c:pt idx="7">
                  <c:v>3.69</c:v>
                </c:pt>
                <c:pt idx="8">
                  <c:v>3.91</c:v>
                </c:pt>
                <c:pt idx="9">
                  <c:v>3.62</c:v>
                </c:pt>
                <c:pt idx="10">
                  <c:v>3.64</c:v>
                </c:pt>
                <c:pt idx="11">
                  <c:v>3.78</c:v>
                </c:pt>
                <c:pt idx="12">
                  <c:v>4.03</c:v>
                </c:pt>
                <c:pt idx="13">
                  <c:v>4.0199999999999996</c:v>
                </c:pt>
                <c:pt idx="14">
                  <c:v>3.4</c:v>
                </c:pt>
                <c:pt idx="15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6-4ACC-80A4-5A1F6EA3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40351"/>
        <c:axId val="2003009631"/>
      </c:scatterChart>
      <c:valAx>
        <c:axId val="21276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009631"/>
        <c:crosses val="autoZero"/>
        <c:crossBetween val="midCat"/>
      </c:valAx>
      <c:valAx>
        <c:axId val="20030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64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0009734698656"/>
          <c:y val="4.3030447640325951E-2"/>
          <c:w val="0.86388788255928106"/>
          <c:h val="0.80632350708227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DBH, 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888141329751627E-2"/>
                  <c:y val="0.4749022074719999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Лист1!$O$2:$O$17</c:f>
              <c:numCache>
                <c:formatCode>General</c:formatCode>
                <c:ptCount val="16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25</c:v>
                </c:pt>
                <c:pt idx="9">
                  <c:v>19</c:v>
                </c:pt>
                <c:pt idx="10">
                  <c:v>24</c:v>
                </c:pt>
                <c:pt idx="11">
                  <c:v>12</c:v>
                </c:pt>
                <c:pt idx="12">
                  <c:v>17</c:v>
                </c:pt>
                <c:pt idx="13">
                  <c:v>14</c:v>
                </c:pt>
                <c:pt idx="14">
                  <c:v>17</c:v>
                </c:pt>
                <c:pt idx="15">
                  <c:v>11</c:v>
                </c:pt>
              </c:numCache>
            </c:numRef>
          </c:xVal>
          <c:yVal>
            <c:numRef>
              <c:f>Лист1!$Q$2:$Q$17</c:f>
              <c:numCache>
                <c:formatCode>General</c:formatCode>
                <c:ptCount val="16"/>
                <c:pt idx="0">
                  <c:v>4.34</c:v>
                </c:pt>
                <c:pt idx="1">
                  <c:v>3.49</c:v>
                </c:pt>
                <c:pt idx="2">
                  <c:v>3.84</c:v>
                </c:pt>
                <c:pt idx="3">
                  <c:v>4.2300000000000004</c:v>
                </c:pt>
                <c:pt idx="4">
                  <c:v>3.21</c:v>
                </c:pt>
                <c:pt idx="5">
                  <c:v>3.51</c:v>
                </c:pt>
                <c:pt idx="6">
                  <c:v>3.6</c:v>
                </c:pt>
                <c:pt idx="7">
                  <c:v>3.69</c:v>
                </c:pt>
                <c:pt idx="8">
                  <c:v>3.91</c:v>
                </c:pt>
                <c:pt idx="9">
                  <c:v>3.62</c:v>
                </c:pt>
                <c:pt idx="10">
                  <c:v>3.64</c:v>
                </c:pt>
                <c:pt idx="11">
                  <c:v>3.78</c:v>
                </c:pt>
                <c:pt idx="12">
                  <c:v>4.03</c:v>
                </c:pt>
                <c:pt idx="13">
                  <c:v>4.0199999999999996</c:v>
                </c:pt>
                <c:pt idx="14">
                  <c:v>3.4</c:v>
                </c:pt>
                <c:pt idx="15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0-4292-B660-D8B8518B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5231"/>
        <c:axId val="2129551887"/>
      </c:scatterChart>
      <c:valAx>
        <c:axId val="2129515231"/>
        <c:scaling>
          <c:orientation val="minMax"/>
          <c:max val="2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Tree height, m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51887"/>
        <c:crosses val="autoZero"/>
        <c:crossBetween val="midCat"/>
      </c:valAx>
      <c:valAx>
        <c:axId val="212955188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LAI, m</a:t>
                </a:r>
                <a:r>
                  <a:rPr lang="en-US" sz="1200" b="1" i="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="1" i="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-2</a:t>
                </a:r>
                <a:endParaRPr lang="ru-RU" sz="6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0009734698656"/>
          <c:y val="4.3030447640325951E-2"/>
          <c:w val="0.86388788255928106"/>
          <c:h val="0.80632350708227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Лист1!$P$1</c:f>
              <c:strCache>
                <c:ptCount val="1"/>
                <c:pt idx="0">
                  <c:v>DBH, 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183579165280396E-2"/>
                  <c:y val="0.4611376470503170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Лист1!$P$2:$P$17</c:f>
              <c:numCache>
                <c:formatCode>General</c:formatCode>
                <c:ptCount val="16"/>
                <c:pt idx="0">
                  <c:v>35.65</c:v>
                </c:pt>
                <c:pt idx="1">
                  <c:v>33.74</c:v>
                </c:pt>
                <c:pt idx="2">
                  <c:v>34.380000000000003</c:v>
                </c:pt>
                <c:pt idx="3">
                  <c:v>34.700000000000003</c:v>
                </c:pt>
                <c:pt idx="4">
                  <c:v>45.84</c:v>
                </c:pt>
                <c:pt idx="5">
                  <c:v>21.65</c:v>
                </c:pt>
                <c:pt idx="6">
                  <c:v>21.01</c:v>
                </c:pt>
                <c:pt idx="7">
                  <c:v>23.87</c:v>
                </c:pt>
                <c:pt idx="8">
                  <c:v>32.15</c:v>
                </c:pt>
                <c:pt idx="9">
                  <c:v>40.74</c:v>
                </c:pt>
                <c:pt idx="10">
                  <c:v>26.1</c:v>
                </c:pt>
                <c:pt idx="11">
                  <c:v>28.01</c:v>
                </c:pt>
                <c:pt idx="12">
                  <c:v>37.880000000000003</c:v>
                </c:pt>
                <c:pt idx="13">
                  <c:v>35.33</c:v>
                </c:pt>
                <c:pt idx="14">
                  <c:v>40.43</c:v>
                </c:pt>
                <c:pt idx="15">
                  <c:v>25.15</c:v>
                </c:pt>
              </c:numCache>
            </c:numRef>
          </c:xVal>
          <c:yVal>
            <c:numRef>
              <c:f>Лист1!$Q$2:$Q$17</c:f>
              <c:numCache>
                <c:formatCode>General</c:formatCode>
                <c:ptCount val="16"/>
                <c:pt idx="0">
                  <c:v>4.34</c:v>
                </c:pt>
                <c:pt idx="1">
                  <c:v>3.49</c:v>
                </c:pt>
                <c:pt idx="2">
                  <c:v>3.84</c:v>
                </c:pt>
                <c:pt idx="3">
                  <c:v>4.2300000000000004</c:v>
                </c:pt>
                <c:pt idx="4">
                  <c:v>3.21</c:v>
                </c:pt>
                <c:pt idx="5">
                  <c:v>3.51</c:v>
                </c:pt>
                <c:pt idx="6">
                  <c:v>3.6</c:v>
                </c:pt>
                <c:pt idx="7">
                  <c:v>3.69</c:v>
                </c:pt>
                <c:pt idx="8">
                  <c:v>3.91</c:v>
                </c:pt>
                <c:pt idx="9">
                  <c:v>3.62</c:v>
                </c:pt>
                <c:pt idx="10">
                  <c:v>3.64</c:v>
                </c:pt>
                <c:pt idx="11">
                  <c:v>3.78</c:v>
                </c:pt>
                <c:pt idx="12">
                  <c:v>4.03</c:v>
                </c:pt>
                <c:pt idx="13">
                  <c:v>4.0199999999999996</c:v>
                </c:pt>
                <c:pt idx="14">
                  <c:v>3.4</c:v>
                </c:pt>
                <c:pt idx="15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7-4637-B2B8-758E09E6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5231"/>
        <c:axId val="2129551887"/>
      </c:scatterChart>
      <c:valAx>
        <c:axId val="2129515231"/>
        <c:scaling>
          <c:orientation val="minMax"/>
          <c:max val="47"/>
          <c:min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DBH, cm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51887"/>
        <c:crosses val="autoZero"/>
        <c:crossBetween val="midCat"/>
      </c:valAx>
      <c:valAx>
        <c:axId val="212955188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LAI, 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-2</a:t>
                </a:r>
                <a:endParaRPr lang="ru-RU" sz="1200" baseline="30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5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35</xdr:row>
      <xdr:rowOff>133349</xdr:rowOff>
    </xdr:from>
    <xdr:to>
      <xdr:col>26</xdr:col>
      <xdr:colOff>57149</xdr:colOff>
      <xdr:row>53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7ED8BB-7D0F-4F87-B2DA-E4AC6AE38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1</xdr:row>
      <xdr:rowOff>9525</xdr:rowOff>
    </xdr:from>
    <xdr:to>
      <xdr:col>25</xdr:col>
      <xdr:colOff>295275</xdr:colOff>
      <xdr:row>15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3FDDF-81EF-456E-91C5-2921B539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866775</xdr:colOff>
      <xdr:row>17</xdr:row>
      <xdr:rowOff>190500</xdr:rowOff>
    </xdr:from>
    <xdr:to>
      <xdr:col>29</xdr:col>
      <xdr:colOff>109951</xdr:colOff>
      <xdr:row>34</xdr:row>
      <xdr:rowOff>163425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AA99FC82-B8D0-4708-9EDC-B57CF63F9A6F}"/>
            </a:ext>
          </a:extLst>
        </xdr:cNvPr>
        <xdr:cNvGrpSpPr/>
      </xdr:nvGrpSpPr>
      <xdr:grpSpPr>
        <a:xfrm>
          <a:off x="9934575" y="3457575"/>
          <a:ext cx="8653876" cy="3240000"/>
          <a:chOff x="9934575" y="3457575"/>
          <a:chExt cx="8653876" cy="3240000"/>
        </a:xfrm>
      </xdr:grpSpPr>
      <xdr:graphicFrame macro="">
        <xdr:nvGraphicFramePr>
          <xdr:cNvPr id="5" name="Диаграмма 4">
            <a:extLst>
              <a:ext uri="{FF2B5EF4-FFF2-40B4-BE49-F238E27FC236}">
                <a16:creationId xmlns:a16="http://schemas.microsoft.com/office/drawing/2014/main" id="{1E85A8C4-6945-49AB-B7DD-8CE02DE4B6F5}"/>
              </a:ext>
            </a:extLst>
          </xdr:cNvPr>
          <xdr:cNvGraphicFramePr>
            <a:graphicFrameLocks/>
          </xdr:cNvGraphicFramePr>
        </xdr:nvGraphicFramePr>
        <xdr:xfrm>
          <a:off x="9934575" y="3457575"/>
          <a:ext cx="432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Диаграмма 5">
            <a:extLst>
              <a:ext uri="{FF2B5EF4-FFF2-40B4-BE49-F238E27FC236}">
                <a16:creationId xmlns:a16="http://schemas.microsoft.com/office/drawing/2014/main" id="{636A2A02-3FE5-4BF9-A557-22B0034809C3}"/>
              </a:ext>
            </a:extLst>
          </xdr:cNvPr>
          <xdr:cNvGraphicFramePr>
            <a:graphicFrameLocks/>
          </xdr:cNvGraphicFramePr>
        </xdr:nvGraphicFramePr>
        <xdr:xfrm>
          <a:off x="14268451" y="3457575"/>
          <a:ext cx="4320000" cy="32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6D66-AC4F-4967-8D9D-EFDB36BF3961}">
  <dimension ref="A1:V35"/>
  <sheetViews>
    <sheetView topLeftCell="B16" workbookViewId="0">
      <selection activeCell="AD42" sqref="AD42"/>
    </sheetView>
  </sheetViews>
  <sheetFormatPr defaultRowHeight="15" x14ac:dyDescent="0.25"/>
  <cols>
    <col min="3" max="3" width="14.85546875" customWidth="1"/>
    <col min="4" max="4" width="9.5703125" bestFit="1" customWidth="1"/>
    <col min="5" max="5" width="10.5703125" style="4" bestFit="1" customWidth="1"/>
    <col min="6" max="6" width="9.5703125" bestFit="1" customWidth="1"/>
    <col min="15" max="15" width="13.140625" customWidth="1"/>
  </cols>
  <sheetData>
    <row r="1" spans="1:22" x14ac:dyDescent="0.25">
      <c r="A1" s="1"/>
      <c r="B1" t="s">
        <v>0</v>
      </c>
      <c r="C1" t="s">
        <v>1</v>
      </c>
      <c r="D1" t="s">
        <v>2</v>
      </c>
      <c r="E1" s="4" t="s">
        <v>3</v>
      </c>
      <c r="F1" t="s">
        <v>20</v>
      </c>
      <c r="N1" s="7"/>
      <c r="O1" s="7" t="s">
        <v>25</v>
      </c>
      <c r="P1" s="7" t="s">
        <v>26</v>
      </c>
      <c r="Q1" t="s">
        <v>20</v>
      </c>
    </row>
    <row r="2" spans="1:22" x14ac:dyDescent="0.25">
      <c r="A2" s="2">
        <v>1</v>
      </c>
      <c r="B2" t="s">
        <v>4</v>
      </c>
      <c r="C2" t="s">
        <v>21</v>
      </c>
      <c r="D2">
        <v>4.8099999999999996</v>
      </c>
      <c r="E2" s="5">
        <v>0.46700000000000003</v>
      </c>
      <c r="F2">
        <v>4.34</v>
      </c>
      <c r="N2" s="7"/>
      <c r="O2" s="8">
        <v>20</v>
      </c>
      <c r="P2" s="8">
        <v>35.65</v>
      </c>
      <c r="Q2" s="13">
        <v>4.34</v>
      </c>
      <c r="R2" s="10"/>
    </row>
    <row r="3" spans="1:22" x14ac:dyDescent="0.25">
      <c r="A3" s="2">
        <v>2</v>
      </c>
      <c r="B3" t="s">
        <v>5</v>
      </c>
      <c r="C3" t="s">
        <v>21</v>
      </c>
      <c r="D3">
        <v>3.99</v>
      </c>
      <c r="E3" s="5">
        <v>0.505</v>
      </c>
      <c r="F3">
        <v>3.49</v>
      </c>
      <c r="N3" s="7"/>
      <c r="O3" s="8">
        <v>15</v>
      </c>
      <c r="P3" s="8">
        <v>33.74</v>
      </c>
      <c r="Q3" s="8">
        <v>3.49</v>
      </c>
      <c r="R3" s="10"/>
    </row>
    <row r="4" spans="1:22" x14ac:dyDescent="0.25">
      <c r="A4" s="2">
        <v>3</v>
      </c>
      <c r="B4" t="s">
        <v>6</v>
      </c>
      <c r="C4" t="s">
        <v>21</v>
      </c>
      <c r="D4">
        <v>4.26</v>
      </c>
      <c r="E4" s="5">
        <v>0.42299999999999999</v>
      </c>
      <c r="F4">
        <v>3.84</v>
      </c>
      <c r="N4" s="7"/>
      <c r="O4" s="8">
        <v>20</v>
      </c>
      <c r="P4" s="8">
        <v>34.380000000000003</v>
      </c>
      <c r="Q4" s="8">
        <v>3.84</v>
      </c>
      <c r="R4" s="10"/>
      <c r="S4" s="12"/>
      <c r="T4" s="12"/>
      <c r="U4" s="12"/>
      <c r="V4" s="12"/>
    </row>
    <row r="5" spans="1:22" x14ac:dyDescent="0.25">
      <c r="A5" s="2">
        <v>4</v>
      </c>
      <c r="B5" t="s">
        <v>7</v>
      </c>
      <c r="C5" t="s">
        <v>21</v>
      </c>
      <c r="D5">
        <v>4.8099999999999996</v>
      </c>
      <c r="E5" s="5">
        <v>0.57299999999999995</v>
      </c>
      <c r="F5">
        <v>4.2300000000000004</v>
      </c>
      <c r="N5" s="7"/>
      <c r="O5" s="8">
        <v>13</v>
      </c>
      <c r="P5" s="8">
        <v>34.700000000000003</v>
      </c>
      <c r="Q5" s="8">
        <v>4.2300000000000004</v>
      </c>
      <c r="R5" s="10"/>
      <c r="S5" s="12"/>
      <c r="U5" s="9"/>
      <c r="V5" s="12"/>
    </row>
    <row r="6" spans="1:22" x14ac:dyDescent="0.25">
      <c r="A6" s="2">
        <v>5</v>
      </c>
      <c r="B6" t="s">
        <v>8</v>
      </c>
      <c r="C6" t="s">
        <v>21</v>
      </c>
      <c r="D6">
        <v>3.64</v>
      </c>
      <c r="E6" s="5">
        <v>0.42799999999999999</v>
      </c>
      <c r="F6">
        <v>3.21</v>
      </c>
      <c r="N6" s="7"/>
      <c r="O6" s="8">
        <v>14</v>
      </c>
      <c r="P6" s="8">
        <v>45.84</v>
      </c>
      <c r="Q6" s="8">
        <v>3.21</v>
      </c>
      <c r="R6" s="10"/>
      <c r="S6" s="12"/>
      <c r="U6" s="9"/>
      <c r="V6" s="12"/>
    </row>
    <row r="7" spans="1:22" x14ac:dyDescent="0.25">
      <c r="D7" s="6">
        <f>AVERAGE(D2:D6)</f>
        <v>4.3020000000000005</v>
      </c>
      <c r="E7" s="6">
        <f t="shared" ref="E7:F7" si="0">AVERAGE(E2:E6)</f>
        <v>0.47919999999999996</v>
      </c>
      <c r="F7" s="6">
        <f t="shared" si="0"/>
        <v>3.8220000000000001</v>
      </c>
      <c r="N7" s="7"/>
      <c r="O7" s="8">
        <v>11</v>
      </c>
      <c r="P7" s="8">
        <v>21.65</v>
      </c>
      <c r="Q7" s="8">
        <v>3.51</v>
      </c>
      <c r="R7" s="10"/>
      <c r="S7" s="12"/>
      <c r="U7" s="9"/>
      <c r="V7" s="12"/>
    </row>
    <row r="8" spans="1:22" x14ac:dyDescent="0.25">
      <c r="D8" s="6">
        <f>_xlfn.STDEV.S(D2:D6)/(5)^0.5</f>
        <v>0.22950816978922178</v>
      </c>
      <c r="E8" s="6">
        <f t="shared" ref="E8:F8" si="1">_xlfn.STDEV.S(E2:E6)/(5)^0.5</f>
        <v>2.7742386342923073E-2</v>
      </c>
      <c r="F8" s="6">
        <f t="shared" si="1"/>
        <v>0.21446211786700306</v>
      </c>
      <c r="N8" s="7"/>
      <c r="O8" s="8">
        <v>11</v>
      </c>
      <c r="P8" s="8">
        <v>21.01</v>
      </c>
      <c r="Q8" s="8">
        <v>3.6</v>
      </c>
      <c r="R8" s="10"/>
      <c r="S8" s="12"/>
      <c r="U8" s="9"/>
      <c r="V8" s="12"/>
    </row>
    <row r="9" spans="1:22" ht="15.75" customHeight="1" x14ac:dyDescent="0.25">
      <c r="A9" s="2">
        <v>6</v>
      </c>
      <c r="B9" t="s">
        <v>9</v>
      </c>
      <c r="C9" t="s">
        <v>22</v>
      </c>
      <c r="D9">
        <v>3.95</v>
      </c>
      <c r="E9" s="5">
        <v>0.439</v>
      </c>
      <c r="F9">
        <v>3.51</v>
      </c>
      <c r="N9" s="7"/>
      <c r="O9" s="8">
        <v>11</v>
      </c>
      <c r="P9" s="8">
        <v>23.87</v>
      </c>
      <c r="Q9" s="8">
        <v>3.69</v>
      </c>
      <c r="R9" s="10"/>
      <c r="S9" s="12"/>
      <c r="U9" s="9"/>
      <c r="V9" s="12"/>
    </row>
    <row r="10" spans="1:22" x14ac:dyDescent="0.25">
      <c r="A10" s="2">
        <v>7</v>
      </c>
      <c r="B10" t="s">
        <v>10</v>
      </c>
      <c r="C10" t="s">
        <v>22</v>
      </c>
      <c r="D10">
        <v>4.0199999999999996</v>
      </c>
      <c r="E10" s="5">
        <v>0.42</v>
      </c>
      <c r="F10">
        <v>3.6</v>
      </c>
      <c r="N10" s="7"/>
      <c r="O10" s="8">
        <v>25</v>
      </c>
      <c r="P10" s="8">
        <v>32.15</v>
      </c>
      <c r="Q10" s="8">
        <v>3.91</v>
      </c>
      <c r="R10" s="10"/>
      <c r="S10" s="12"/>
      <c r="U10" s="9"/>
      <c r="V10" s="12"/>
    </row>
    <row r="11" spans="1:22" x14ac:dyDescent="0.25">
      <c r="A11" s="2">
        <v>8</v>
      </c>
      <c r="B11" t="s">
        <v>11</v>
      </c>
      <c r="C11" t="s">
        <v>22</v>
      </c>
      <c r="D11">
        <v>4.1100000000000003</v>
      </c>
      <c r="E11" s="5">
        <v>0.42399999999999999</v>
      </c>
      <c r="F11">
        <v>3.69</v>
      </c>
      <c r="N11" s="7"/>
      <c r="O11" s="8">
        <v>19</v>
      </c>
      <c r="P11" s="8">
        <v>40.74</v>
      </c>
      <c r="Q11" s="8">
        <v>3.62</v>
      </c>
      <c r="R11" s="10"/>
      <c r="S11" s="12"/>
      <c r="U11" s="9"/>
      <c r="V11" s="12"/>
    </row>
    <row r="12" spans="1:22" ht="15.75" customHeight="1" x14ac:dyDescent="0.25">
      <c r="D12" s="6">
        <f>AVERAGE(D9:D11)</f>
        <v>4.0266666666666664</v>
      </c>
      <c r="E12" s="6">
        <f>AVERAGE(E9:E11)</f>
        <v>0.42766666666666664</v>
      </c>
      <c r="F12" s="6">
        <f>AVERAGE(F9:F11)</f>
        <v>3.5999999999999996</v>
      </c>
      <c r="N12" s="7"/>
      <c r="O12" s="8">
        <v>24</v>
      </c>
      <c r="P12" s="8">
        <v>26.1</v>
      </c>
      <c r="Q12" s="8">
        <v>3.64</v>
      </c>
      <c r="R12" s="10"/>
      <c r="S12" s="12"/>
      <c r="U12" s="11"/>
      <c r="V12" s="12"/>
    </row>
    <row r="13" spans="1:22" x14ac:dyDescent="0.25">
      <c r="D13" s="6">
        <f>_xlfn.STDEV.S(D9:D11)/(3)^0.5</f>
        <v>4.630814663149941E-2</v>
      </c>
      <c r="E13" s="6">
        <f>_xlfn.STDEV.S(E9:E11)/(5)^0.5</f>
        <v>4.4795833139552946E-3</v>
      </c>
      <c r="F13" s="6">
        <f>_xlfn.STDEV.S(F9:F11)/(3)^0.5</f>
        <v>5.1961524227066368E-2</v>
      </c>
      <c r="N13" s="7"/>
      <c r="O13" s="8">
        <v>12</v>
      </c>
      <c r="P13" s="8">
        <v>28.01</v>
      </c>
      <c r="Q13" s="8">
        <v>3.78</v>
      </c>
      <c r="R13" s="10"/>
      <c r="S13" s="12"/>
      <c r="U13" s="9"/>
      <c r="V13" s="12"/>
    </row>
    <row r="14" spans="1:22" x14ac:dyDescent="0.25">
      <c r="A14" s="2">
        <v>9</v>
      </c>
      <c r="B14" t="s">
        <v>12</v>
      </c>
      <c r="C14" t="s">
        <v>23</v>
      </c>
      <c r="D14">
        <v>4.71</v>
      </c>
      <c r="E14" s="5">
        <v>0.80300000000000005</v>
      </c>
      <c r="F14">
        <v>3.91</v>
      </c>
      <c r="N14" s="7"/>
      <c r="O14" s="8">
        <v>17</v>
      </c>
      <c r="P14" s="8">
        <v>37.880000000000003</v>
      </c>
      <c r="Q14" s="8">
        <v>4.03</v>
      </c>
      <c r="R14" s="10"/>
      <c r="S14" s="12"/>
      <c r="U14" s="9"/>
      <c r="V14" s="12"/>
    </row>
    <row r="15" spans="1:22" ht="15.75" customHeight="1" x14ac:dyDescent="0.25">
      <c r="A15" s="2">
        <v>10</v>
      </c>
      <c r="B15" t="s">
        <v>13</v>
      </c>
      <c r="C15" t="s">
        <v>23</v>
      </c>
      <c r="D15">
        <v>4.08</v>
      </c>
      <c r="E15" s="5">
        <v>0.45600000000000002</v>
      </c>
      <c r="F15">
        <v>3.62</v>
      </c>
      <c r="N15" s="7"/>
      <c r="O15" s="8">
        <v>14</v>
      </c>
      <c r="P15" s="8">
        <v>35.33</v>
      </c>
      <c r="Q15" s="8">
        <v>4.0199999999999996</v>
      </c>
      <c r="R15" s="10"/>
      <c r="S15" s="12"/>
      <c r="U15" s="9"/>
      <c r="V15" s="12"/>
    </row>
    <row r="16" spans="1:22" x14ac:dyDescent="0.25">
      <c r="A16" s="2">
        <v>11</v>
      </c>
      <c r="B16" t="s">
        <v>14</v>
      </c>
      <c r="C16" t="s">
        <v>23</v>
      </c>
      <c r="D16">
        <v>4.01</v>
      </c>
      <c r="E16" s="5">
        <v>0.36699999999999999</v>
      </c>
      <c r="F16">
        <v>3.64</v>
      </c>
      <c r="N16" s="7"/>
      <c r="O16" s="8">
        <v>17</v>
      </c>
      <c r="P16" s="8">
        <v>40.43</v>
      </c>
      <c r="Q16" s="8">
        <v>3.4</v>
      </c>
      <c r="R16" s="10"/>
      <c r="S16" s="12"/>
      <c r="U16" s="9"/>
      <c r="V16" s="12"/>
    </row>
    <row r="17" spans="1:22" x14ac:dyDescent="0.25">
      <c r="D17" s="6">
        <f>AVERAGE(D14:D16)</f>
        <v>4.2666666666666666</v>
      </c>
      <c r="E17" s="6">
        <f>AVERAGE(E14:E16)</f>
        <v>0.54200000000000004</v>
      </c>
      <c r="F17" s="6">
        <f>AVERAGE(F14:F16)</f>
        <v>3.7233333333333332</v>
      </c>
      <c r="N17" s="7"/>
      <c r="O17" s="8">
        <v>11</v>
      </c>
      <c r="P17" s="8">
        <v>25.15</v>
      </c>
      <c r="Q17" s="8">
        <v>3.95</v>
      </c>
      <c r="R17" s="10"/>
      <c r="S17" s="12"/>
      <c r="U17" s="9"/>
      <c r="V17" s="12"/>
    </row>
    <row r="18" spans="1:22" ht="15.75" customHeight="1" x14ac:dyDescent="0.25">
      <c r="D18" s="6">
        <f>_xlfn.STDEV.S(D14:D16)/(3)^0.5</f>
        <v>0.22258581366395402</v>
      </c>
      <c r="E18" s="6">
        <f>_xlfn.STDEV.S(E14:E16)/(5)^0.5</f>
        <v>0.1030252396260256</v>
      </c>
      <c r="F18" s="6">
        <f>_xlfn.STDEV.S(F14:F16)/(3)^0.5</f>
        <v>9.3511734260703597E-2</v>
      </c>
      <c r="I18" s="6"/>
      <c r="N18" s="7"/>
      <c r="O18" s="12"/>
      <c r="P18" s="12"/>
      <c r="Q18" s="9"/>
      <c r="R18" s="10"/>
      <c r="S18" s="12"/>
      <c r="U18" s="11"/>
      <c r="V18" s="12"/>
    </row>
    <row r="19" spans="1:22" x14ac:dyDescent="0.25">
      <c r="A19" s="2">
        <v>12</v>
      </c>
      <c r="B19" t="s">
        <v>15</v>
      </c>
      <c r="C19" t="s">
        <v>24</v>
      </c>
      <c r="D19">
        <v>4.3099999999999996</v>
      </c>
      <c r="E19" s="5">
        <v>0.52900000000000003</v>
      </c>
      <c r="F19">
        <v>3.78</v>
      </c>
      <c r="N19" s="7"/>
      <c r="O19" s="8"/>
      <c r="P19" s="8"/>
      <c r="Q19" s="9"/>
      <c r="R19" s="10"/>
      <c r="S19" s="12"/>
      <c r="U19" s="9"/>
      <c r="V19" s="12"/>
    </row>
    <row r="20" spans="1:22" x14ac:dyDescent="0.25">
      <c r="A20" s="2">
        <v>13</v>
      </c>
      <c r="B20" t="s">
        <v>16</v>
      </c>
      <c r="C20" t="s">
        <v>24</v>
      </c>
      <c r="D20">
        <v>4.59</v>
      </c>
      <c r="E20" s="5">
        <v>0.56000000000000005</v>
      </c>
      <c r="F20">
        <v>4.03</v>
      </c>
      <c r="N20" s="7"/>
      <c r="O20" s="8"/>
      <c r="P20" s="8"/>
      <c r="Q20" s="9"/>
      <c r="R20" s="10"/>
      <c r="S20" s="12"/>
      <c r="U20" s="9"/>
      <c r="V20" s="12"/>
    </row>
    <row r="21" spans="1:22" ht="15.75" customHeight="1" x14ac:dyDescent="0.25">
      <c r="A21" s="2">
        <v>14</v>
      </c>
      <c r="B21" t="s">
        <v>17</v>
      </c>
      <c r="C21" t="s">
        <v>24</v>
      </c>
      <c r="D21">
        <v>4.4400000000000004</v>
      </c>
      <c r="E21" s="5">
        <v>0.42399999999999999</v>
      </c>
      <c r="F21">
        <v>4.0199999999999996</v>
      </c>
      <c r="N21" s="7"/>
      <c r="O21" s="11"/>
      <c r="P21" s="11"/>
      <c r="Q21" s="11"/>
      <c r="R21" s="10"/>
      <c r="S21" s="12"/>
      <c r="T21" s="12"/>
      <c r="U21" s="9"/>
      <c r="V21" s="12"/>
    </row>
    <row r="22" spans="1:22" x14ac:dyDescent="0.25">
      <c r="A22" s="2">
        <v>15</v>
      </c>
      <c r="B22" t="s">
        <v>18</v>
      </c>
      <c r="C22" t="s">
        <v>24</v>
      </c>
      <c r="D22">
        <v>3.8</v>
      </c>
      <c r="E22" s="5">
        <v>0.39900000000000002</v>
      </c>
      <c r="F22">
        <v>3.4</v>
      </c>
      <c r="N22" s="7"/>
      <c r="O22" s="12"/>
      <c r="P22" s="12"/>
      <c r="Q22" s="9"/>
      <c r="R22" s="10"/>
      <c r="S22" s="12"/>
      <c r="T22" s="14"/>
      <c r="U22" s="9"/>
      <c r="V22" s="12"/>
    </row>
    <row r="23" spans="1:22" x14ac:dyDescent="0.25">
      <c r="A23" s="3">
        <v>16</v>
      </c>
      <c r="B23" t="s">
        <v>19</v>
      </c>
      <c r="C23" t="s">
        <v>24</v>
      </c>
      <c r="D23">
        <v>4.4400000000000004</v>
      </c>
      <c r="E23" s="5">
        <v>0.48399999999999999</v>
      </c>
      <c r="F23">
        <v>3.95</v>
      </c>
      <c r="N23" s="7"/>
      <c r="O23" s="12"/>
      <c r="P23" s="12"/>
      <c r="Q23" s="9"/>
      <c r="R23" s="10"/>
      <c r="S23" s="12"/>
      <c r="T23" s="14"/>
      <c r="U23" s="9"/>
      <c r="V23" s="12"/>
    </row>
    <row r="24" spans="1:22" ht="15.75" customHeight="1" x14ac:dyDescent="0.25">
      <c r="D24" s="6">
        <f>AVERAGE(D19:D23)</f>
        <v>4.3160000000000007</v>
      </c>
      <c r="E24" s="6">
        <f t="shared" ref="E24" si="2">AVERAGE(E19:E23)</f>
        <v>0.47919999999999996</v>
      </c>
      <c r="F24" s="6">
        <f t="shared" ref="F24" si="3">AVERAGE(F19:F23)</f>
        <v>3.8359999999999999</v>
      </c>
      <c r="I24" s="6"/>
      <c r="N24" s="7"/>
      <c r="O24" s="12"/>
      <c r="P24" s="12"/>
      <c r="Q24" s="9"/>
      <c r="R24" s="10"/>
      <c r="S24" s="12"/>
      <c r="T24" s="11"/>
      <c r="U24" s="11"/>
      <c r="V24" s="12"/>
    </row>
    <row r="25" spans="1:22" x14ac:dyDescent="0.25">
      <c r="D25" s="6">
        <f>_xlfn.STDEV.S(D19:D23)/(5)^0.5</f>
        <v>0.13640381226344084</v>
      </c>
      <c r="E25" s="6">
        <f t="shared" ref="E25:F25" si="4">_xlfn.STDEV.S(E19:E23)/(5)^0.5</f>
        <v>3.0422688901541931E-2</v>
      </c>
      <c r="F25" s="6">
        <f t="shared" si="4"/>
        <v>0.11783887304281215</v>
      </c>
      <c r="I25" s="6"/>
      <c r="N25" s="7"/>
      <c r="O25" s="12"/>
      <c r="P25" s="12"/>
      <c r="Q25" s="9"/>
      <c r="R25" s="10"/>
      <c r="S25" s="12"/>
      <c r="T25" s="12"/>
      <c r="U25" s="9"/>
      <c r="V25" s="12"/>
    </row>
    <row r="26" spans="1:22" x14ac:dyDescent="0.25">
      <c r="N26" s="7"/>
      <c r="O26" s="12"/>
      <c r="P26" s="12"/>
      <c r="Q26" s="9"/>
      <c r="R26" s="10"/>
      <c r="S26" s="12"/>
      <c r="T26" s="12"/>
      <c r="U26" s="9"/>
      <c r="V26" s="12"/>
    </row>
    <row r="27" spans="1:22" x14ac:dyDescent="0.25">
      <c r="N27" s="7"/>
      <c r="O27" s="8"/>
      <c r="P27" s="8"/>
      <c r="Q27" s="9"/>
      <c r="R27" s="10"/>
      <c r="S27" s="12"/>
      <c r="T27" s="12"/>
      <c r="U27" s="9"/>
      <c r="V27" s="12"/>
    </row>
    <row r="28" spans="1:22" x14ac:dyDescent="0.25">
      <c r="N28" s="7"/>
      <c r="O28" s="8"/>
      <c r="P28" s="8"/>
      <c r="Q28" s="9"/>
      <c r="R28" s="10"/>
      <c r="S28" s="12"/>
      <c r="T28" s="12"/>
      <c r="U28" s="9"/>
      <c r="V28" s="12"/>
    </row>
    <row r="29" spans="1:22" x14ac:dyDescent="0.25">
      <c r="O29" s="10"/>
      <c r="P29" s="10"/>
      <c r="Q29" s="10"/>
      <c r="R29" s="10"/>
      <c r="S29" s="12"/>
      <c r="T29" s="12"/>
      <c r="U29" s="9"/>
      <c r="V29" s="12"/>
    </row>
    <row r="30" spans="1:22" x14ac:dyDescent="0.25">
      <c r="S30" s="12"/>
      <c r="T30" s="14"/>
      <c r="U30" s="9"/>
      <c r="V30" s="12"/>
    </row>
    <row r="31" spans="1:22" x14ac:dyDescent="0.25">
      <c r="S31" s="12"/>
      <c r="T31" s="14"/>
      <c r="U31" s="9"/>
      <c r="V31" s="12"/>
    </row>
    <row r="32" spans="1:22" x14ac:dyDescent="0.25">
      <c r="S32" s="12"/>
      <c r="T32" s="12"/>
      <c r="U32" s="12"/>
      <c r="V32" s="12"/>
    </row>
    <row r="33" spans="19:22" x14ac:dyDescent="0.25">
      <c r="S33" s="12"/>
      <c r="T33" s="12"/>
      <c r="U33" s="12"/>
      <c r="V33" s="12"/>
    </row>
    <row r="34" spans="19:22" x14ac:dyDescent="0.25">
      <c r="S34" s="12"/>
      <c r="T34" s="12"/>
      <c r="U34" s="12"/>
      <c r="V34" s="12"/>
    </row>
    <row r="35" spans="19:22" x14ac:dyDescent="0.25">
      <c r="S35" s="12"/>
      <c r="T35" s="12"/>
      <c r="U35" s="12"/>
      <c r="V35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196E-5F3F-4176-83B0-28E7C8711F22}">
  <dimension ref="A1:J19"/>
  <sheetViews>
    <sheetView tabSelected="1" workbookViewId="0">
      <selection activeCell="H12" sqref="H12"/>
    </sheetView>
  </sheetViews>
  <sheetFormatPr defaultRowHeight="15" x14ac:dyDescent="0.25"/>
  <sheetData>
    <row r="1" spans="1:10" ht="56.25" thickBot="1" x14ac:dyDescent="0.3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0" t="s">
        <v>34</v>
      </c>
      <c r="I1" s="20" t="s">
        <v>35</v>
      </c>
      <c r="J1" s="17"/>
    </row>
    <row r="2" spans="1:10" ht="15.75" thickBot="1" x14ac:dyDescent="0.3">
      <c r="A2" s="15">
        <v>12.95</v>
      </c>
      <c r="B2" s="15">
        <v>0.23</v>
      </c>
      <c r="C2" s="16">
        <v>83.59</v>
      </c>
      <c r="D2" s="15">
        <v>183.5</v>
      </c>
      <c r="E2" s="15">
        <v>0.46</v>
      </c>
      <c r="F2" s="16">
        <v>2454</v>
      </c>
      <c r="G2" s="16">
        <v>17976</v>
      </c>
      <c r="H2" s="16">
        <v>11504</v>
      </c>
      <c r="I2" s="16">
        <v>4494</v>
      </c>
      <c r="J2" s="17"/>
    </row>
    <row r="3" spans="1:10" ht="15.75" thickBot="1" x14ac:dyDescent="0.3">
      <c r="A3" s="15">
        <v>8.7899999999999991</v>
      </c>
      <c r="B3" s="15">
        <v>0.32</v>
      </c>
      <c r="C3" s="16">
        <v>130.80000000000001</v>
      </c>
      <c r="D3" s="15">
        <v>183.5</v>
      </c>
      <c r="E3" s="15">
        <v>0.71</v>
      </c>
      <c r="F3" s="18">
        <v>1615</v>
      </c>
      <c r="G3" s="16">
        <v>7250</v>
      </c>
      <c r="H3" s="16">
        <v>4640</v>
      </c>
      <c r="I3" s="16">
        <v>1812</v>
      </c>
      <c r="J3" s="17"/>
    </row>
    <row r="4" spans="1:10" ht="15.75" thickBot="1" x14ac:dyDescent="0.3">
      <c r="A4" s="15">
        <v>12.5</v>
      </c>
      <c r="B4" s="15">
        <v>0.23</v>
      </c>
      <c r="C4" s="16">
        <v>92.1</v>
      </c>
      <c r="D4" s="15">
        <v>183.5</v>
      </c>
      <c r="E4" s="15">
        <v>0.5</v>
      </c>
      <c r="F4" s="18">
        <v>2506</v>
      </c>
      <c r="G4" s="16">
        <v>15065</v>
      </c>
      <c r="H4" s="16">
        <v>9641</v>
      </c>
      <c r="I4" s="16">
        <v>3766</v>
      </c>
      <c r="J4" s="17"/>
    </row>
    <row r="5" spans="1:10" ht="15.75" thickBot="1" x14ac:dyDescent="0.3">
      <c r="A5" s="15">
        <v>8.35</v>
      </c>
      <c r="B5" s="15">
        <v>0.28999999999999998</v>
      </c>
      <c r="C5" s="16">
        <v>168.32</v>
      </c>
      <c r="D5" s="15">
        <v>183.5</v>
      </c>
      <c r="E5" s="15">
        <v>0.92</v>
      </c>
      <c r="F5" s="18">
        <v>2739</v>
      </c>
      <c r="G5" s="16">
        <v>7861</v>
      </c>
      <c r="H5" s="16">
        <v>5031</v>
      </c>
      <c r="I5" s="16">
        <v>1965</v>
      </c>
      <c r="J5" s="17"/>
    </row>
    <row r="6" spans="1:10" ht="15.75" thickBot="1" x14ac:dyDescent="0.3">
      <c r="A6" s="15">
        <v>15.3</v>
      </c>
      <c r="B6" s="15">
        <v>0.43</v>
      </c>
      <c r="C6" s="16">
        <v>190.09</v>
      </c>
      <c r="D6" s="15">
        <v>183.5</v>
      </c>
      <c r="E6" s="15">
        <v>1.04</v>
      </c>
      <c r="F6" s="18">
        <v>3042</v>
      </c>
      <c r="G6" s="16">
        <v>11940</v>
      </c>
      <c r="H6" s="16">
        <v>7641</v>
      </c>
      <c r="I6" s="16">
        <v>2985</v>
      </c>
      <c r="J6" s="17"/>
    </row>
    <row r="7" spans="1:10" ht="15.75" thickBot="1" x14ac:dyDescent="0.3">
      <c r="A7" s="15">
        <v>2.39</v>
      </c>
      <c r="B7" s="15">
        <v>0.31</v>
      </c>
      <c r="C7" s="16">
        <v>242.16</v>
      </c>
      <c r="D7" s="15">
        <v>183.5</v>
      </c>
      <c r="E7" s="15">
        <v>1.32</v>
      </c>
      <c r="F7" s="18">
        <v>1157</v>
      </c>
      <c r="G7" s="16">
        <v>2029</v>
      </c>
      <c r="H7" s="16">
        <v>1298</v>
      </c>
      <c r="I7" s="16">
        <v>507</v>
      </c>
      <c r="J7" s="17"/>
    </row>
    <row r="8" spans="1:10" ht="15.75" thickBot="1" x14ac:dyDescent="0.3">
      <c r="A8" s="15">
        <v>2.19</v>
      </c>
      <c r="B8" s="15">
        <v>0.34</v>
      </c>
      <c r="C8" s="16">
        <v>304.39999999999998</v>
      </c>
      <c r="D8" s="15">
        <v>183.5</v>
      </c>
      <c r="E8" s="15">
        <v>1.66</v>
      </c>
      <c r="F8" s="16">
        <v>1226</v>
      </c>
      <c r="G8" s="16">
        <v>2046</v>
      </c>
      <c r="H8" s="16">
        <v>1309</v>
      </c>
      <c r="I8" s="16">
        <v>511</v>
      </c>
      <c r="J8" s="17"/>
    </row>
    <row r="9" spans="1:10" ht="15.75" thickBot="1" x14ac:dyDescent="0.3">
      <c r="A9" s="15">
        <v>2.79</v>
      </c>
      <c r="B9" s="15">
        <v>0.34</v>
      </c>
      <c r="C9" s="16">
        <v>340.33</v>
      </c>
      <c r="D9" s="15">
        <v>183.5</v>
      </c>
      <c r="E9" s="15">
        <v>1.85</v>
      </c>
      <c r="F9" s="16">
        <v>1756</v>
      </c>
      <c r="G9" s="16">
        <v>2468</v>
      </c>
      <c r="H9" s="16">
        <v>1579</v>
      </c>
      <c r="I9" s="16">
        <v>617</v>
      </c>
      <c r="J9" s="19"/>
    </row>
    <row r="10" spans="1:10" ht="15.75" thickBot="1" x14ac:dyDescent="0.3">
      <c r="A10" s="15">
        <v>6.28</v>
      </c>
      <c r="B10" s="15">
        <v>0.1</v>
      </c>
      <c r="C10" s="16">
        <v>41.04</v>
      </c>
      <c r="D10" s="15">
        <v>183.5</v>
      </c>
      <c r="E10" s="15">
        <v>0.22</v>
      </c>
      <c r="F10" s="16">
        <v>1701</v>
      </c>
      <c r="G10" s="16">
        <v>17527</v>
      </c>
      <c r="H10" s="16">
        <v>11218</v>
      </c>
      <c r="I10" s="16">
        <v>4382</v>
      </c>
      <c r="J10" s="17"/>
    </row>
    <row r="11" spans="1:10" ht="15.75" thickBot="1" x14ac:dyDescent="0.3">
      <c r="A11" s="15">
        <v>7.75</v>
      </c>
      <c r="B11" s="15">
        <v>0.21</v>
      </c>
      <c r="C11" s="16">
        <v>137.62</v>
      </c>
      <c r="D11" s="15">
        <v>183.5</v>
      </c>
      <c r="E11" s="15">
        <v>0.75</v>
      </c>
      <c r="F11" s="16">
        <v>3238</v>
      </c>
      <c r="G11" s="16">
        <v>9824</v>
      </c>
      <c r="H11" s="16">
        <v>6288</v>
      </c>
      <c r="I11" s="16">
        <v>2456</v>
      </c>
      <c r="J11" s="17"/>
    </row>
    <row r="12" spans="1:10" ht="15.75" thickBot="1" x14ac:dyDescent="0.3">
      <c r="A12" s="15">
        <v>4.0599999999999996</v>
      </c>
      <c r="B12" s="15">
        <v>0.13</v>
      </c>
      <c r="C12" s="16">
        <v>72.88</v>
      </c>
      <c r="D12" s="15">
        <v>183.5</v>
      </c>
      <c r="E12" s="15">
        <v>0.4</v>
      </c>
      <c r="F12" s="16">
        <v>1481</v>
      </c>
      <c r="G12" s="16">
        <v>8805</v>
      </c>
      <c r="H12" s="16">
        <v>5635</v>
      </c>
      <c r="I12" s="16">
        <v>2201</v>
      </c>
      <c r="J12" s="19"/>
    </row>
    <row r="13" spans="1:10" ht="15.75" thickBot="1" x14ac:dyDescent="0.3">
      <c r="A13" s="15">
        <v>6.12</v>
      </c>
      <c r="B13" s="15">
        <v>0.31</v>
      </c>
      <c r="C13" s="16">
        <v>174.45</v>
      </c>
      <c r="D13" s="15">
        <v>183.5</v>
      </c>
      <c r="E13" s="15">
        <v>0.95</v>
      </c>
      <c r="F13" s="16">
        <v>2195</v>
      </c>
      <c r="G13" s="16">
        <v>6454</v>
      </c>
      <c r="H13" s="16">
        <v>4131</v>
      </c>
      <c r="I13" s="16">
        <v>1613</v>
      </c>
      <c r="J13" s="17"/>
    </row>
    <row r="14" spans="1:10" ht="15.75" thickBot="1" x14ac:dyDescent="0.3">
      <c r="A14" s="15">
        <v>15.34</v>
      </c>
      <c r="B14" s="15">
        <v>0.49</v>
      </c>
      <c r="C14" s="16">
        <v>171.14</v>
      </c>
      <c r="D14" s="15">
        <v>183.5</v>
      </c>
      <c r="E14" s="15">
        <v>0.93</v>
      </c>
      <c r="F14" s="16">
        <v>3370</v>
      </c>
      <c r="G14" s="16">
        <v>6708</v>
      </c>
      <c r="H14" s="16">
        <v>4293</v>
      </c>
      <c r="I14" s="16">
        <v>1677</v>
      </c>
      <c r="J14" s="17"/>
    </row>
    <row r="15" spans="1:10" ht="15.75" thickBot="1" x14ac:dyDescent="0.3">
      <c r="A15" s="15">
        <v>10.92</v>
      </c>
      <c r="B15" s="15">
        <v>0.52</v>
      </c>
      <c r="C15" s="16">
        <v>165.41</v>
      </c>
      <c r="D15" s="15">
        <v>183.5</v>
      </c>
      <c r="E15" s="15">
        <v>0.9</v>
      </c>
      <c r="F15" s="16">
        <v>2196</v>
      </c>
      <c r="G15" s="16">
        <v>5405</v>
      </c>
      <c r="H15" s="16">
        <v>3459</v>
      </c>
      <c r="I15" s="16">
        <v>1351</v>
      </c>
      <c r="J15" s="17"/>
    </row>
    <row r="16" spans="1:10" ht="15.75" thickBot="1" x14ac:dyDescent="0.3">
      <c r="A16" s="15">
        <v>17.79</v>
      </c>
      <c r="B16" s="15">
        <v>0.91</v>
      </c>
      <c r="C16" s="16">
        <v>175.42</v>
      </c>
      <c r="D16" s="15">
        <v>183.5</v>
      </c>
      <c r="E16" s="15">
        <v>0.96</v>
      </c>
      <c r="F16" s="16">
        <v>2152</v>
      </c>
      <c r="G16" s="16">
        <v>4893</v>
      </c>
      <c r="H16" s="16">
        <v>3131</v>
      </c>
      <c r="I16" s="16">
        <v>1223</v>
      </c>
      <c r="J16" s="17"/>
    </row>
    <row r="17" spans="1:10" ht="15.75" thickBot="1" x14ac:dyDescent="0.3">
      <c r="A17" s="15">
        <v>4.3</v>
      </c>
      <c r="B17" s="15">
        <v>0.19</v>
      </c>
      <c r="C17" s="16">
        <v>84.88</v>
      </c>
      <c r="D17" s="15">
        <v>183.5</v>
      </c>
      <c r="E17" s="15">
        <v>0.46</v>
      </c>
      <c r="F17" s="16">
        <v>1196</v>
      </c>
      <c r="G17" s="16">
        <v>6478</v>
      </c>
      <c r="H17" s="16">
        <v>4146</v>
      </c>
      <c r="I17" s="16">
        <v>1619</v>
      </c>
      <c r="J17" s="17"/>
    </row>
    <row r="18" spans="1:10" x14ac:dyDescent="0.25">
      <c r="A18">
        <f>AVERAGE(A2:A17)</f>
        <v>8.6137500000000014</v>
      </c>
      <c r="B18">
        <f t="shared" ref="B18:I18" si="0">AVERAGE(B2:B17)</f>
        <v>0.33437500000000003</v>
      </c>
      <c r="C18">
        <f t="shared" si="0"/>
        <v>160.91437500000001</v>
      </c>
      <c r="D18">
        <f t="shared" si="0"/>
        <v>183.5</v>
      </c>
      <c r="E18">
        <f t="shared" si="0"/>
        <v>0.87687500000000007</v>
      </c>
      <c r="F18">
        <f t="shared" si="0"/>
        <v>2126.5</v>
      </c>
      <c r="G18">
        <f>AVERAGE(G2:G17)</f>
        <v>8295.5625</v>
      </c>
      <c r="H18">
        <f>AVERAGE(H2:H17)</f>
        <v>5309</v>
      </c>
      <c r="I18">
        <f t="shared" si="0"/>
        <v>2073.6875</v>
      </c>
    </row>
    <row r="19" spans="1:10" x14ac:dyDescent="0.25">
      <c r="A19">
        <f>STDEVA(A2:A17)/4</f>
        <v>1.2568965997646733</v>
      </c>
      <c r="B19">
        <f t="shared" ref="B19:I19" si="1">STDEVA(B2:B17)/4</f>
        <v>4.8192052854524998E-2</v>
      </c>
      <c r="C19">
        <f t="shared" si="1"/>
        <v>20.500866566415144</v>
      </c>
      <c r="D19">
        <f t="shared" si="1"/>
        <v>0</v>
      </c>
      <c r="E19">
        <f t="shared" si="1"/>
        <v>0.11167556712041657</v>
      </c>
      <c r="F19">
        <f t="shared" si="1"/>
        <v>181.08186454382081</v>
      </c>
      <c r="G19">
        <f t="shared" si="1"/>
        <v>1263.840964311933</v>
      </c>
      <c r="H19">
        <f t="shared" si="1"/>
        <v>808.87790075717442</v>
      </c>
      <c r="I19">
        <f t="shared" si="1"/>
        <v>315.99062115235319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Ярославцев</dc:creator>
  <cp:lastModifiedBy>Алексей Ярославцев</cp:lastModifiedBy>
  <dcterms:created xsi:type="dcterms:W3CDTF">2020-05-11T14:09:20Z</dcterms:created>
  <dcterms:modified xsi:type="dcterms:W3CDTF">2020-05-12T00:28:02Z</dcterms:modified>
</cp:coreProperties>
</file>