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YandexDisk\Jobs\EDDY\TreeTalkR\TT-\results\es\"/>
    </mc:Choice>
  </mc:AlternateContent>
  <xr:revisionPtr revIDLastSave="0" documentId="13_ncr:1_{1C591E5B-6064-444A-A3F6-0928229B3835}" xr6:coauthVersionLast="44" xr6:coauthVersionMax="44" xr10:uidLastSave="{00000000-0000-0000-0000-000000000000}"/>
  <bookViews>
    <workbookView xWindow="-120" yWindow="330" windowWidth="38640" windowHeight="21390" xr2:uid="{00000000-000D-0000-FFFF-FFFF00000000}"/>
  </bookViews>
  <sheets>
    <sheet name="summative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K17" i="1" s="1"/>
  <c r="L11" i="1"/>
  <c r="L17" i="1" s="1"/>
  <c r="M11" i="1"/>
  <c r="M17" i="1" s="1"/>
  <c r="O11" i="1"/>
  <c r="O17" i="1" s="1"/>
  <c r="P11" i="1"/>
  <c r="P17" i="1" s="1"/>
  <c r="Q11" i="1"/>
  <c r="Q17" i="1" s="1"/>
  <c r="R11" i="1"/>
  <c r="R17" i="1" s="1"/>
  <c r="W11" i="1"/>
  <c r="X11" i="1"/>
  <c r="C16" i="1"/>
  <c r="D16" i="1"/>
  <c r="E16" i="1"/>
  <c r="F16" i="1"/>
  <c r="G16" i="1"/>
  <c r="H16" i="1"/>
  <c r="I16" i="1"/>
  <c r="J16" i="1"/>
  <c r="K16" i="1"/>
  <c r="L16" i="1"/>
  <c r="M16" i="1"/>
  <c r="O16" i="1"/>
  <c r="P16" i="1"/>
  <c r="Q16" i="1"/>
  <c r="R16" i="1"/>
  <c r="S16" i="1"/>
  <c r="T16" i="1"/>
  <c r="U16" i="1"/>
  <c r="V16" i="1"/>
  <c r="W16" i="1"/>
  <c r="X16" i="1"/>
  <c r="C17" i="1"/>
  <c r="D17" i="1"/>
  <c r="E17" i="1"/>
  <c r="F17" i="1"/>
  <c r="G17" i="1"/>
  <c r="H17" i="1"/>
  <c r="I17" i="1"/>
  <c r="J17" i="1"/>
  <c r="S17" i="1"/>
  <c r="T17" i="1"/>
  <c r="U17" i="1"/>
  <c r="V17" i="1"/>
  <c r="W17" i="1"/>
  <c r="X17" i="1"/>
  <c r="C30" i="1"/>
  <c r="D30" i="1"/>
  <c r="E30" i="1"/>
  <c r="F30" i="1"/>
  <c r="G30" i="1"/>
  <c r="H30" i="1"/>
  <c r="I30" i="1"/>
  <c r="J30" i="1"/>
  <c r="K30" i="1"/>
  <c r="L30" i="1"/>
  <c r="M30" i="1"/>
  <c r="O30" i="1"/>
  <c r="P30" i="1"/>
  <c r="Q30" i="1"/>
  <c r="R30" i="1"/>
  <c r="W30" i="1"/>
  <c r="X30" i="1"/>
  <c r="C31" i="1"/>
  <c r="D31" i="1"/>
  <c r="E31" i="1"/>
  <c r="F31" i="1"/>
  <c r="G31" i="1"/>
  <c r="H31" i="1"/>
  <c r="I31" i="1"/>
  <c r="J31" i="1"/>
  <c r="K31" i="1"/>
  <c r="L31" i="1"/>
  <c r="M31" i="1"/>
  <c r="O31" i="1"/>
  <c r="P31" i="1"/>
  <c r="Q31" i="1"/>
  <c r="R31" i="1"/>
  <c r="W31" i="1"/>
  <c r="X31" i="1"/>
  <c r="C22" i="1"/>
  <c r="D22" i="1"/>
  <c r="E22" i="1"/>
  <c r="F22" i="1"/>
  <c r="G22" i="1"/>
  <c r="H22" i="1"/>
  <c r="I22" i="1"/>
  <c r="J22" i="1"/>
  <c r="K22" i="1"/>
  <c r="L22" i="1"/>
  <c r="M22" i="1"/>
  <c r="O22" i="1"/>
  <c r="P22" i="1"/>
  <c r="Q22" i="1"/>
  <c r="R22" i="1"/>
  <c r="W22" i="1"/>
  <c r="X22" i="1"/>
  <c r="C23" i="1"/>
  <c r="D23" i="1"/>
  <c r="E23" i="1"/>
  <c r="F23" i="1"/>
  <c r="G23" i="1"/>
  <c r="H23" i="1"/>
  <c r="I23" i="1"/>
  <c r="J23" i="1"/>
  <c r="K23" i="1"/>
  <c r="L23" i="1"/>
  <c r="M23" i="1"/>
  <c r="O23" i="1"/>
  <c r="P23" i="1"/>
  <c r="Q23" i="1"/>
  <c r="R23" i="1"/>
  <c r="W23" i="1"/>
  <c r="X23" i="1"/>
  <c r="B30" i="1"/>
  <c r="B31" i="1"/>
  <c r="B22" i="1"/>
  <c r="B23" i="1"/>
  <c r="B16" i="1"/>
  <c r="B11" i="1"/>
  <c r="B17" i="1" s="1"/>
  <c r="C10" i="1"/>
  <c r="D10" i="1"/>
  <c r="E10" i="1"/>
  <c r="F10" i="1"/>
  <c r="G10" i="1"/>
  <c r="H10" i="1"/>
  <c r="I10" i="1"/>
  <c r="J10" i="1"/>
  <c r="K10" i="1"/>
  <c r="L10" i="1"/>
  <c r="M10" i="1"/>
  <c r="O10" i="1"/>
  <c r="P10" i="1"/>
  <c r="Q10" i="1"/>
  <c r="R10" i="1"/>
  <c r="W10" i="1"/>
  <c r="X10" i="1"/>
  <c r="B10" i="1"/>
</calcChain>
</file>

<file path=xl/sharedStrings.xml><?xml version="1.0" encoding="utf-8"?>
<sst xmlns="http://schemas.openxmlformats.org/spreadsheetml/2006/main" count="66" uniqueCount="54">
  <si>
    <t>Acer platanoides</t>
  </si>
  <si>
    <t>218A0077</t>
  </si>
  <si>
    <t>218A0212</t>
  </si>
  <si>
    <t>218A0255</t>
  </si>
  <si>
    <t>218A0262</t>
  </si>
  <si>
    <t>218A0281</t>
  </si>
  <si>
    <t>Betula pendula</t>
  </si>
  <si>
    <t>218A0104</t>
  </si>
  <si>
    <t>218A0210</t>
  </si>
  <si>
    <t>218A0285</t>
  </si>
  <si>
    <t>Larix sibirica</t>
  </si>
  <si>
    <t>218A0079</t>
  </si>
  <si>
    <t>218A0138</t>
  </si>
  <si>
    <t>218A0277</t>
  </si>
  <si>
    <t>Tilia cordata</t>
  </si>
  <si>
    <t>218A0111</t>
  </si>
  <si>
    <t>218A0121</t>
  </si>
  <si>
    <t>218A0153</t>
  </si>
  <si>
    <t>218A0186</t>
  </si>
  <si>
    <t>218A0270</t>
  </si>
  <si>
    <t>Carbon stored, kg</t>
  </si>
  <si>
    <r>
      <t>PM</t>
    </r>
    <r>
      <rPr>
        <b/>
        <vertAlign val="subscript"/>
        <sz val="10"/>
        <color theme="1"/>
        <rFont val="Calibri"/>
        <family val="2"/>
        <charset val="204"/>
        <scheme val="minor"/>
      </rPr>
      <t>10max</t>
    </r>
  </si>
  <si>
    <r>
      <t>PM</t>
    </r>
    <r>
      <rPr>
        <b/>
        <vertAlign val="subscript"/>
        <sz val="10"/>
        <color theme="1"/>
        <rFont val="Calibri"/>
        <family val="2"/>
        <charset val="204"/>
        <scheme val="minor"/>
      </rPr>
      <t>10avg</t>
    </r>
  </si>
  <si>
    <r>
      <t>PM</t>
    </r>
    <r>
      <rPr>
        <b/>
        <vertAlign val="subscript"/>
        <sz val="10"/>
        <color theme="1"/>
        <rFont val="Calibri"/>
        <family val="2"/>
        <charset val="204"/>
        <scheme val="minor"/>
      </rPr>
      <t>10min</t>
    </r>
  </si>
  <si>
    <t>PM10 particles absorbed,  g</t>
  </si>
  <si>
    <r>
      <t>PAI, m</t>
    </r>
    <r>
      <rPr>
        <b/>
        <vertAlign val="superscript"/>
        <sz val="10"/>
        <color theme="1"/>
        <rFont val="Calibri"/>
        <family val="2"/>
        <charset val="204"/>
        <scheme val="minor"/>
      </rPr>
      <t>2</t>
    </r>
    <r>
      <rPr>
        <b/>
        <sz val="10"/>
        <color theme="1"/>
        <rFont val="Calibri"/>
        <family val="2"/>
        <charset val="204"/>
        <scheme val="minor"/>
      </rPr>
      <t>m</t>
    </r>
    <r>
      <rPr>
        <b/>
        <vertAlign val="superscript"/>
        <sz val="10"/>
        <color theme="1"/>
        <rFont val="Calibri"/>
        <family val="2"/>
        <charset val="204"/>
        <scheme val="minor"/>
      </rPr>
      <t>-2</t>
    </r>
  </si>
  <si>
    <r>
      <t>LAI, m</t>
    </r>
    <r>
      <rPr>
        <b/>
        <vertAlign val="superscript"/>
        <sz val="10"/>
        <color theme="1"/>
        <rFont val="Calibri"/>
        <family val="2"/>
        <charset val="204"/>
        <scheme val="minor"/>
      </rPr>
      <t>2</t>
    </r>
    <r>
      <rPr>
        <b/>
        <sz val="10"/>
        <color theme="1"/>
        <rFont val="Calibri"/>
        <family val="2"/>
        <charset val="204"/>
        <scheme val="minor"/>
      </rPr>
      <t>m</t>
    </r>
    <r>
      <rPr>
        <b/>
        <vertAlign val="superscript"/>
        <sz val="10"/>
        <color theme="1"/>
        <rFont val="Calibri"/>
        <family val="2"/>
        <charset val="204"/>
        <scheme val="minor"/>
      </rPr>
      <t>-2</t>
    </r>
  </si>
  <si>
    <r>
      <t>WAI, m</t>
    </r>
    <r>
      <rPr>
        <b/>
        <vertAlign val="superscript"/>
        <sz val="10"/>
        <color theme="1"/>
        <rFont val="Calibri"/>
        <family val="2"/>
        <charset val="204"/>
        <scheme val="minor"/>
      </rPr>
      <t>2</t>
    </r>
    <r>
      <rPr>
        <b/>
        <sz val="10"/>
        <color theme="1"/>
        <rFont val="Calibri"/>
        <family val="2"/>
        <charset val="204"/>
        <scheme val="minor"/>
      </rPr>
      <t>m</t>
    </r>
    <r>
      <rPr>
        <b/>
        <vertAlign val="superscript"/>
        <sz val="10"/>
        <color theme="1"/>
        <rFont val="Calibri"/>
        <family val="2"/>
        <charset val="204"/>
        <scheme val="minor"/>
      </rPr>
      <t>-2</t>
    </r>
  </si>
  <si>
    <t>Transpiration, mm</t>
  </si>
  <si>
    <t>Precipitation, mm</t>
  </si>
  <si>
    <t>Ratio of precipitation evaporated, mm</t>
  </si>
  <si>
    <t>L, kWh</t>
  </si>
  <si>
    <t>Age group</t>
  </si>
  <si>
    <t>Tree height, m</t>
  </si>
  <si>
    <t>Trunk diameter,cm</t>
  </si>
  <si>
    <r>
      <t>Canopy area, m</t>
    </r>
    <r>
      <rPr>
        <b/>
        <vertAlign val="superscript"/>
        <sz val="10"/>
        <color theme="1"/>
        <rFont val="Calibri"/>
        <family val="2"/>
        <charset val="204"/>
        <scheme val="minor"/>
      </rPr>
      <t>2</t>
    </r>
  </si>
  <si>
    <t>VTA</t>
  </si>
  <si>
    <t>Leaf and wood indexes</t>
  </si>
  <si>
    <t>Trunk growth,mm</t>
  </si>
  <si>
    <t>Transpiration and precipitation</t>
  </si>
  <si>
    <t xml:space="preserve">Energy asborbed </t>
  </si>
  <si>
    <t>Tree description</t>
  </si>
  <si>
    <t>BEF</t>
  </si>
  <si>
    <t>BCEF</t>
  </si>
  <si>
    <t>R/S</t>
  </si>
  <si>
    <t>Total tree carbon, kg</t>
  </si>
  <si>
    <t>Average annual tree carbon increment, kg</t>
  </si>
  <si>
    <t>50-60</t>
  </si>
  <si>
    <t>30-40</t>
  </si>
  <si>
    <t>80-100</t>
  </si>
  <si>
    <t>40-50</t>
  </si>
  <si>
    <t>Biomass carbon</t>
  </si>
  <si>
    <r>
      <t>Carbon stored per canopy area, kg m</t>
    </r>
    <r>
      <rPr>
        <b/>
        <vertAlign val="superscript"/>
        <sz val="10"/>
        <color theme="1"/>
        <rFont val="Calibri"/>
        <family val="2"/>
        <charset val="204"/>
        <scheme val="minor"/>
      </rPr>
      <t>-2</t>
    </r>
  </si>
  <si>
    <t>Tree descriptiom and Summative of ecosystem services produced by each tree per investigated period (July-November,2019)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</si>
</sst>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vertAlign val="superscript"/>
      <sz val="10"/>
      <color theme="1"/>
      <name val="Calibri"/>
      <family val="2"/>
      <charset val="204"/>
      <scheme val="minor"/>
    </font>
    <font>
      <b/>
      <vertAlign val="subscript"/>
      <sz val="10"/>
      <color theme="1"/>
      <name val="Calibri"/>
      <family val="2"/>
      <charset val="204"/>
      <scheme val="minor"/>
    </font>
    <font>
      <sz val="10"/>
      <color rgb="FF333333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19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2" fontId="18" fillId="33" borderId="0" xfId="0" applyNumberFormat="1" applyFont="1" applyFill="1" applyAlignment="1">
      <alignment wrapText="1"/>
    </xf>
    <xf numFmtId="0" fontId="19" fillId="33" borderId="0" xfId="0" applyFont="1" applyFill="1" applyAlignment="1">
      <alignment horizontal="center" vertical="center" wrapText="1"/>
    </xf>
    <xf numFmtId="0" fontId="18" fillId="33" borderId="0" xfId="0" applyFont="1" applyFill="1" applyAlignment="1">
      <alignment wrapText="1"/>
    </xf>
    <xf numFmtId="0" fontId="19" fillId="33" borderId="0" xfId="0" applyFont="1" applyFill="1" applyAlignment="1">
      <alignment horizontal="center" vertical="center" wrapText="1"/>
    </xf>
    <xf numFmtId="0" fontId="18" fillId="33" borderId="0" xfId="0" applyFont="1" applyFill="1"/>
    <xf numFmtId="0" fontId="18" fillId="0" borderId="0" xfId="0" applyFont="1"/>
    <xf numFmtId="0" fontId="19" fillId="33" borderId="0" xfId="0" applyFont="1" applyFill="1" applyAlignment="1">
      <alignment horizontal="center" vertical="center" wrapText="1"/>
    </xf>
    <xf numFmtId="0" fontId="18" fillId="33" borderId="0" xfId="0" applyFont="1" applyFill="1" applyAlignment="1">
      <alignment wrapText="1"/>
    </xf>
    <xf numFmtId="2" fontId="18" fillId="33" borderId="0" xfId="0" applyNumberFormat="1" applyFont="1" applyFill="1"/>
    <xf numFmtId="0" fontId="18" fillId="33" borderId="0" xfId="0" applyFont="1" applyFill="1" applyAlignment="1">
      <alignment horizontal="center"/>
    </xf>
    <xf numFmtId="0" fontId="22" fillId="0" borderId="0" xfId="0" applyFont="1"/>
    <xf numFmtId="1" fontId="18" fillId="33" borderId="0" xfId="0" applyNumberFormat="1" applyFont="1" applyFill="1" applyAlignment="1">
      <alignment wrapText="1"/>
    </xf>
    <xf numFmtId="0" fontId="19" fillId="33" borderId="0" xfId="0" applyFont="1" applyFill="1" applyAlignment="1">
      <alignment horizontal="center" vertical="center" wrapText="1"/>
    </xf>
    <xf numFmtId="0" fontId="18" fillId="33" borderId="0" xfId="0" applyFont="1" applyFill="1" applyAlignment="1">
      <alignment wrapText="1"/>
    </xf>
    <xf numFmtId="0" fontId="19" fillId="33" borderId="0" xfId="0" applyFont="1" applyFill="1" applyAlignment="1">
      <alignment horizontal="center" vertical="center"/>
    </xf>
    <xf numFmtId="2" fontId="0" fillId="33" borderId="0" xfId="0" applyNumberFormat="1" applyFill="1"/>
    <xf numFmtId="0" fontId="19" fillId="33" borderId="0" xfId="0" applyFont="1" applyFill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showGridLines="0" tabSelected="1" workbookViewId="0">
      <selection activeCell="X32" sqref="X32"/>
    </sheetView>
  </sheetViews>
  <sheetFormatPr defaultRowHeight="15" x14ac:dyDescent="0.25"/>
  <cols>
    <col min="1" max="1" width="9" style="1" bestFit="1" customWidth="1"/>
    <col min="2" max="2" width="15.42578125" style="1" customWidth="1"/>
    <col min="3" max="3" width="15.7109375" style="1" customWidth="1"/>
    <col min="4" max="5" width="15.42578125" style="1" customWidth="1"/>
    <col min="6" max="6" width="19.28515625" style="1" customWidth="1"/>
    <col min="7" max="7" width="17" style="1" customWidth="1"/>
    <col min="8" max="8" width="9.5703125" style="1" bestFit="1" customWidth="1"/>
    <col min="9" max="9" width="10.28515625" style="1" bestFit="1" customWidth="1"/>
    <col min="10" max="10" width="9.28515625" style="1" bestFit="1" customWidth="1"/>
    <col min="11" max="11" width="10.28515625" style="1" bestFit="1" customWidth="1"/>
    <col min="12" max="12" width="11.140625" style="1" customWidth="1"/>
    <col min="13" max="14" width="9.140625" style="1"/>
    <col min="15" max="16" width="13.28515625" style="1" customWidth="1"/>
    <col min="17" max="17" width="12" style="1" customWidth="1"/>
    <col min="18" max="18" width="9.140625" style="1"/>
    <col min="19" max="19" width="14.28515625" style="1" customWidth="1"/>
    <col min="20" max="22" width="9.140625" style="1"/>
    <col min="23" max="23" width="12" style="1" customWidth="1"/>
    <col min="24" max="24" width="13.140625" style="1" customWidth="1"/>
    <col min="25" max="16384" width="9.140625" style="1"/>
  </cols>
  <sheetData>
    <row r="1" spans="1:24" ht="15" customHeight="1" x14ac:dyDescent="0.25">
      <c r="A1" s="16" t="s">
        <v>53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ht="15" customHeight="1" x14ac:dyDescent="0.25">
      <c r="A2" s="2"/>
      <c r="B2" s="20" t="s">
        <v>51</v>
      </c>
      <c r="C2" s="20"/>
      <c r="D2" s="16" t="s">
        <v>39</v>
      </c>
      <c r="E2" s="16"/>
      <c r="F2" s="16"/>
      <c r="G2" s="7" t="s">
        <v>40</v>
      </c>
      <c r="H2" s="16" t="s">
        <v>24</v>
      </c>
      <c r="I2" s="16"/>
      <c r="J2" s="16"/>
      <c r="K2" s="16" t="s">
        <v>37</v>
      </c>
      <c r="L2" s="16"/>
      <c r="M2" s="16"/>
      <c r="N2" s="16" t="s">
        <v>41</v>
      </c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38.25" customHeight="1" x14ac:dyDescent="0.25">
      <c r="A3" s="2"/>
      <c r="B3" s="2" t="s">
        <v>20</v>
      </c>
      <c r="C3" s="10" t="s">
        <v>52</v>
      </c>
      <c r="D3" s="2" t="s">
        <v>28</v>
      </c>
      <c r="E3" s="3" t="s">
        <v>29</v>
      </c>
      <c r="F3" s="3" t="s">
        <v>30</v>
      </c>
      <c r="G3" s="2" t="s">
        <v>31</v>
      </c>
      <c r="H3" s="2" t="s">
        <v>21</v>
      </c>
      <c r="I3" s="2" t="s">
        <v>22</v>
      </c>
      <c r="J3" s="2" t="s">
        <v>23</v>
      </c>
      <c r="K3" s="2" t="s">
        <v>25</v>
      </c>
      <c r="L3" s="2" t="s">
        <v>27</v>
      </c>
      <c r="M3" s="2" t="s">
        <v>26</v>
      </c>
      <c r="N3" s="3" t="s">
        <v>32</v>
      </c>
      <c r="O3" s="3" t="s">
        <v>33</v>
      </c>
      <c r="P3" s="3" t="s">
        <v>34</v>
      </c>
      <c r="Q3" s="5" t="s">
        <v>38</v>
      </c>
      <c r="R3" s="3" t="s">
        <v>35</v>
      </c>
      <c r="S3" s="3" t="s">
        <v>36</v>
      </c>
      <c r="T3" s="18" t="s">
        <v>42</v>
      </c>
      <c r="U3" s="18" t="s">
        <v>43</v>
      </c>
      <c r="V3" s="18" t="s">
        <v>44</v>
      </c>
      <c r="W3" s="10" t="s">
        <v>45</v>
      </c>
      <c r="X3" s="10" t="s">
        <v>46</v>
      </c>
    </row>
    <row r="4" spans="1:24" x14ac:dyDescent="0.25">
      <c r="A4" s="17" t="s">
        <v>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24" x14ac:dyDescent="0.25">
      <c r="A5" s="6" t="s">
        <v>1</v>
      </c>
      <c r="B5" s="19">
        <v>12.954179772470322</v>
      </c>
      <c r="C5" s="19">
        <v>0.23257055246804886</v>
      </c>
      <c r="D5" s="4">
        <v>83.587280000000007</v>
      </c>
      <c r="E5" s="8">
        <v>183.5</v>
      </c>
      <c r="F5" s="12">
        <v>0.45551649999999999</v>
      </c>
      <c r="G5" s="15">
        <v>2454</v>
      </c>
      <c r="H5" s="4">
        <v>17975.973999999998</v>
      </c>
      <c r="I5" s="4">
        <v>11504.624</v>
      </c>
      <c r="J5" s="4">
        <v>4493.9935999999998</v>
      </c>
      <c r="K5" s="4">
        <v>4.2106880000000002</v>
      </c>
      <c r="L5" s="4">
        <v>0.4673448</v>
      </c>
      <c r="M5" s="4">
        <v>3.7433429999999999</v>
      </c>
      <c r="N5" s="13" t="s">
        <v>47</v>
      </c>
      <c r="O5" s="12">
        <v>20.01885</v>
      </c>
      <c r="P5" s="12">
        <v>35.650709999999997</v>
      </c>
      <c r="Q5" s="9">
        <v>3.36</v>
      </c>
      <c r="R5" s="8">
        <v>55.7</v>
      </c>
      <c r="S5" s="8">
        <v>2</v>
      </c>
      <c r="T5" s="1">
        <v>1.31</v>
      </c>
      <c r="U5" s="1">
        <v>1.05</v>
      </c>
      <c r="V5" s="1">
        <v>0.317</v>
      </c>
      <c r="W5" s="19">
        <v>580.01539087101867</v>
      </c>
      <c r="X5" s="19">
        <v>10.545734379473066</v>
      </c>
    </row>
    <row r="6" spans="1:24" x14ac:dyDescent="0.25">
      <c r="A6" s="6" t="s">
        <v>2</v>
      </c>
      <c r="B6" s="19">
        <v>8.790463944272096</v>
      </c>
      <c r="C6" s="19">
        <v>0.31849507044464115</v>
      </c>
      <c r="D6" s="4">
        <v>130.80336</v>
      </c>
      <c r="E6" s="8">
        <v>183.5</v>
      </c>
      <c r="F6" s="12">
        <v>0.71282480000000004</v>
      </c>
      <c r="G6" s="14">
        <v>1615</v>
      </c>
      <c r="H6" s="4">
        <v>7250.39</v>
      </c>
      <c r="I6" s="4">
        <v>4640.25</v>
      </c>
      <c r="J6" s="4">
        <v>1812.5975000000001</v>
      </c>
      <c r="K6" s="4">
        <v>3.3027319999999998</v>
      </c>
      <c r="L6" s="4">
        <v>0.5049825</v>
      </c>
      <c r="M6" s="4">
        <v>2.7977500000000002</v>
      </c>
      <c r="N6" s="13" t="s">
        <v>47</v>
      </c>
      <c r="O6" s="12">
        <v>15.165800000000001</v>
      </c>
      <c r="P6" s="12">
        <v>33.740850000000002</v>
      </c>
      <c r="Q6" s="9">
        <v>3.18</v>
      </c>
      <c r="R6" s="8">
        <v>27.6</v>
      </c>
      <c r="S6" s="8">
        <v>3</v>
      </c>
      <c r="T6" s="1">
        <v>1.31</v>
      </c>
      <c r="U6" s="1">
        <v>1.05</v>
      </c>
      <c r="V6" s="1">
        <v>0.317</v>
      </c>
      <c r="W6" s="19">
        <v>393.58758250684582</v>
      </c>
      <c r="X6" s="19">
        <v>7.1561378637608328</v>
      </c>
    </row>
    <row r="7" spans="1:24" x14ac:dyDescent="0.25">
      <c r="A7" s="6" t="s">
        <v>3</v>
      </c>
      <c r="B7" s="19">
        <v>12.501669730437678</v>
      </c>
      <c r="C7" s="19">
        <v>0.22606997704227266</v>
      </c>
      <c r="D7" s="4">
        <v>92.101699999999994</v>
      </c>
      <c r="E7" s="8">
        <v>183.5</v>
      </c>
      <c r="F7" s="12">
        <v>0.50191660000000005</v>
      </c>
      <c r="G7" s="14">
        <v>2506</v>
      </c>
      <c r="H7" s="4">
        <v>15064.688</v>
      </c>
      <c r="I7" s="4">
        <v>9641.4</v>
      </c>
      <c r="J7" s="4">
        <v>3766.1718999999998</v>
      </c>
      <c r="K7" s="4">
        <v>3.466653</v>
      </c>
      <c r="L7" s="4">
        <v>0.42316769999999998</v>
      </c>
      <c r="M7" s="4">
        <v>3.043485</v>
      </c>
      <c r="N7" s="13" t="s">
        <v>47</v>
      </c>
      <c r="O7" s="12">
        <v>20.777139999999999</v>
      </c>
      <c r="P7" s="12">
        <v>34.377470000000002</v>
      </c>
      <c r="Q7" s="9">
        <v>3.24</v>
      </c>
      <c r="R7" s="8">
        <v>55.3</v>
      </c>
      <c r="S7" s="8">
        <v>2</v>
      </c>
      <c r="T7" s="1">
        <v>1.31</v>
      </c>
      <c r="U7" s="1">
        <v>1.05</v>
      </c>
      <c r="V7" s="1">
        <v>0.317</v>
      </c>
      <c r="W7" s="19">
        <v>559.75452769887556</v>
      </c>
      <c r="X7" s="19">
        <v>10.177355049070465</v>
      </c>
    </row>
    <row r="8" spans="1:24" x14ac:dyDescent="0.25">
      <c r="A8" s="6" t="s">
        <v>4</v>
      </c>
      <c r="B8" s="19">
        <v>8.3469754207365714</v>
      </c>
      <c r="C8" s="19">
        <v>0.29287633055216039</v>
      </c>
      <c r="D8" s="4">
        <v>168.31559999999999</v>
      </c>
      <c r="E8" s="8">
        <v>183.5</v>
      </c>
      <c r="F8" s="12">
        <v>0.91725120000000004</v>
      </c>
      <c r="G8" s="14">
        <v>2739</v>
      </c>
      <c r="H8" s="4">
        <v>7861.2640000000001</v>
      </c>
      <c r="I8" s="4">
        <v>5031.2089999999998</v>
      </c>
      <c r="J8" s="4">
        <v>1965.316</v>
      </c>
      <c r="K8" s="4">
        <v>3.971997</v>
      </c>
      <c r="L8" s="4">
        <v>0.57342550000000003</v>
      </c>
      <c r="M8" s="4">
        <v>3.3985720000000001</v>
      </c>
      <c r="N8" s="13" t="s">
        <v>47</v>
      </c>
      <c r="O8" s="12">
        <v>13.618880000000001</v>
      </c>
      <c r="P8" s="12">
        <v>34.695779999999999</v>
      </c>
      <c r="Q8" s="9">
        <v>3.27</v>
      </c>
      <c r="R8" s="8">
        <v>28.5</v>
      </c>
      <c r="S8" s="8">
        <v>1</v>
      </c>
      <c r="T8" s="1">
        <v>1.31</v>
      </c>
      <c r="U8" s="1">
        <v>1.05</v>
      </c>
      <c r="V8" s="1">
        <v>0.317</v>
      </c>
      <c r="W8" s="19">
        <v>373.73066138380329</v>
      </c>
      <c r="X8" s="19">
        <v>6.795102934250969</v>
      </c>
    </row>
    <row r="9" spans="1:24" x14ac:dyDescent="0.25">
      <c r="A9" s="6" t="s">
        <v>5</v>
      </c>
      <c r="B9" s="19">
        <v>15.298071996196059</v>
      </c>
      <c r="C9" s="19">
        <v>0.42732044682111903</v>
      </c>
      <c r="D9" s="4">
        <v>190.08609000000001</v>
      </c>
      <c r="E9" s="8">
        <v>183.5</v>
      </c>
      <c r="F9" s="12">
        <v>1.0358915</v>
      </c>
      <c r="G9" s="14">
        <v>3042</v>
      </c>
      <c r="H9" s="4">
        <v>11940.428</v>
      </c>
      <c r="I9" s="4">
        <v>7641.8739999999998</v>
      </c>
      <c r="J9" s="4">
        <v>2985.1071000000002</v>
      </c>
      <c r="K9" s="4">
        <v>2.9197690000000001</v>
      </c>
      <c r="L9" s="4">
        <v>0.42782480000000001</v>
      </c>
      <c r="M9" s="4">
        <v>2.4919440000000002</v>
      </c>
      <c r="N9" s="13" t="s">
        <v>47</v>
      </c>
      <c r="O9" s="12">
        <v>14.301349999999999</v>
      </c>
      <c r="P9" s="12">
        <v>45.836620000000003</v>
      </c>
      <c r="Q9" s="9">
        <v>4.32</v>
      </c>
      <c r="R9" s="8">
        <v>35.799999999999997</v>
      </c>
      <c r="S9" s="8">
        <v>4</v>
      </c>
      <c r="T9" s="1">
        <v>1.31</v>
      </c>
      <c r="U9" s="1">
        <v>1.05</v>
      </c>
      <c r="V9" s="1">
        <v>0.317</v>
      </c>
      <c r="W9" s="19">
        <v>684.9616099296428</v>
      </c>
      <c r="X9" s="19">
        <v>12.453847453266233</v>
      </c>
    </row>
    <row r="10" spans="1:24" x14ac:dyDescent="0.25">
      <c r="A10" s="11"/>
      <c r="B10" s="19">
        <f>AVERAGE(B5:B9)</f>
        <v>11.578272172822544</v>
      </c>
      <c r="C10" s="19">
        <f t="shared" ref="C10:X10" si="0">AVERAGE(C5:C9)</f>
        <v>0.29946647546564842</v>
      </c>
      <c r="D10" s="19">
        <f t="shared" si="0"/>
        <v>132.97880600000002</v>
      </c>
      <c r="E10" s="19">
        <f t="shared" si="0"/>
        <v>183.5</v>
      </c>
      <c r="F10" s="19">
        <f t="shared" si="0"/>
        <v>0.72468012000000004</v>
      </c>
      <c r="G10" s="19">
        <f t="shared" si="0"/>
        <v>2471.1999999999998</v>
      </c>
      <c r="H10" s="19">
        <f t="shared" si="0"/>
        <v>12018.5488</v>
      </c>
      <c r="I10" s="19">
        <f t="shared" si="0"/>
        <v>7691.8713999999991</v>
      </c>
      <c r="J10" s="19">
        <f t="shared" si="0"/>
        <v>3004.6372199999996</v>
      </c>
      <c r="K10" s="19">
        <f t="shared" si="0"/>
        <v>3.5743678000000001</v>
      </c>
      <c r="L10" s="19">
        <f t="shared" si="0"/>
        <v>0.47934905999999999</v>
      </c>
      <c r="M10" s="19">
        <f t="shared" si="0"/>
        <v>3.0950188000000001</v>
      </c>
      <c r="N10" s="19"/>
      <c r="O10" s="19">
        <f t="shared" si="0"/>
        <v>16.776404000000003</v>
      </c>
      <c r="P10" s="19">
        <f t="shared" si="0"/>
        <v>36.860286000000002</v>
      </c>
      <c r="Q10" s="19">
        <f t="shared" si="0"/>
        <v>3.4740000000000002</v>
      </c>
      <c r="R10" s="19">
        <f t="shared" si="0"/>
        <v>40.580000000000005</v>
      </c>
      <c r="S10" s="19"/>
      <c r="T10" s="19"/>
      <c r="U10" s="19"/>
      <c r="V10" s="19"/>
      <c r="W10" s="19">
        <f t="shared" si="0"/>
        <v>518.40995447803721</v>
      </c>
      <c r="X10" s="19">
        <f t="shared" si="0"/>
        <v>9.4256355359643145</v>
      </c>
    </row>
    <row r="11" spans="1:24" x14ac:dyDescent="0.25">
      <c r="A11" s="11"/>
      <c r="B11" s="19">
        <f>_xlfn.STDEV.S(B5:B9)/4^0.5</f>
        <v>1.4747001584509252</v>
      </c>
      <c r="C11" s="19">
        <f t="shared" ref="C11:X11" si="1">_xlfn.STDEV.S(C5:C9)/4^0.5</f>
        <v>4.0784698358218699E-2</v>
      </c>
      <c r="D11" s="19">
        <f t="shared" si="1"/>
        <v>23.217886554467448</v>
      </c>
      <c r="E11" s="19">
        <f t="shared" si="1"/>
        <v>0</v>
      </c>
      <c r="F11" s="19">
        <f t="shared" si="1"/>
        <v>0.12652799410616319</v>
      </c>
      <c r="G11" s="19">
        <f t="shared" si="1"/>
        <v>266.00220863744732</v>
      </c>
      <c r="H11" s="19">
        <f t="shared" si="1"/>
        <v>2302.0960170718986</v>
      </c>
      <c r="I11" s="19">
        <f t="shared" si="1"/>
        <v>1473.3414715100703</v>
      </c>
      <c r="J11" s="19">
        <f t="shared" si="1"/>
        <v>575.52401195978518</v>
      </c>
      <c r="K11" s="19">
        <f t="shared" si="1"/>
        <v>0.25943453564468605</v>
      </c>
      <c r="L11" s="19">
        <f t="shared" si="1"/>
        <v>3.1087222704283882E-2</v>
      </c>
      <c r="M11" s="19">
        <f t="shared" si="1"/>
        <v>0.24586486378786454</v>
      </c>
      <c r="N11" s="19"/>
      <c r="O11" s="19">
        <f t="shared" si="1"/>
        <v>1.680945417817741</v>
      </c>
      <c r="P11" s="19">
        <f t="shared" si="1"/>
        <v>2.532513433470295</v>
      </c>
      <c r="Q11" s="19">
        <f t="shared" si="1"/>
        <v>0.23868389137099341</v>
      </c>
      <c r="R11" s="19">
        <f t="shared" si="1"/>
        <v>6.9935148530620719</v>
      </c>
      <c r="S11" s="19"/>
      <c r="T11" s="19"/>
      <c r="U11" s="19"/>
      <c r="V11" s="19"/>
      <c r="W11" s="19">
        <f t="shared" si="1"/>
        <v>66.028772069651211</v>
      </c>
      <c r="X11" s="19">
        <f t="shared" si="1"/>
        <v>1.2005231285391094</v>
      </c>
    </row>
    <row r="12" spans="1:24" x14ac:dyDescent="0.25">
      <c r="A12" s="17" t="s">
        <v>6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8"/>
      <c r="N12" s="13"/>
      <c r="O12" s="12"/>
      <c r="P12" s="12"/>
      <c r="Q12" s="8"/>
      <c r="R12" s="8"/>
      <c r="S12" s="8"/>
    </row>
    <row r="13" spans="1:24" x14ac:dyDescent="0.25">
      <c r="A13" s="6" t="s">
        <v>7</v>
      </c>
      <c r="B13" s="19">
        <v>2.3906474058823615</v>
      </c>
      <c r="C13" s="19">
        <v>0.31455886919504755</v>
      </c>
      <c r="D13" s="4">
        <v>242.16091</v>
      </c>
      <c r="E13" s="8">
        <v>183.5</v>
      </c>
      <c r="F13" s="12">
        <v>1.3196779999999999</v>
      </c>
      <c r="G13" s="14">
        <v>1157</v>
      </c>
      <c r="H13" s="4">
        <v>2029.3389999999999</v>
      </c>
      <c r="I13" s="4">
        <v>1298.777</v>
      </c>
      <c r="J13" s="4">
        <v>507.33479999999997</v>
      </c>
      <c r="K13" s="4">
        <v>3.090484</v>
      </c>
      <c r="L13" s="4">
        <v>0.43945810000000002</v>
      </c>
      <c r="M13" s="4">
        <v>2.6510250000000002</v>
      </c>
      <c r="N13" s="13" t="s">
        <v>47</v>
      </c>
      <c r="O13" s="12">
        <v>11.22269</v>
      </c>
      <c r="P13" s="12">
        <v>21.64507</v>
      </c>
      <c r="Q13" s="9">
        <v>2.72</v>
      </c>
      <c r="R13" s="8">
        <v>7.6</v>
      </c>
      <c r="S13" s="8">
        <v>1</v>
      </c>
      <c r="T13" s="1">
        <v>1.19</v>
      </c>
      <c r="U13" s="1">
        <v>0.76100000000000001</v>
      </c>
      <c r="V13" s="1">
        <v>0.219</v>
      </c>
      <c r="W13" s="19">
        <v>80.406705826474806</v>
      </c>
      <c r="X13" s="19">
        <v>1.4619401059359056</v>
      </c>
    </row>
    <row r="14" spans="1:24" x14ac:dyDescent="0.25">
      <c r="A14" s="6" t="s">
        <v>8</v>
      </c>
      <c r="B14" s="19">
        <v>2.1912210040009148</v>
      </c>
      <c r="C14" s="19">
        <v>0.34237828187514291</v>
      </c>
      <c r="D14" s="4">
        <v>304.40215000000001</v>
      </c>
      <c r="E14" s="8">
        <v>183.5</v>
      </c>
      <c r="F14" s="12">
        <v>1.6588673</v>
      </c>
      <c r="G14" s="15">
        <v>1225.5663397656299</v>
      </c>
      <c r="H14" s="4">
        <v>2046.1659999999999</v>
      </c>
      <c r="I14" s="4">
        <v>1309.546</v>
      </c>
      <c r="J14" s="4">
        <v>511.54160000000002</v>
      </c>
      <c r="K14" s="4">
        <v>3.3032689999999998</v>
      </c>
      <c r="L14" s="4">
        <v>0.42019669999999998</v>
      </c>
      <c r="M14" s="4">
        <v>2.8830719999999999</v>
      </c>
      <c r="N14" s="13" t="s">
        <v>48</v>
      </c>
      <c r="O14" s="12">
        <v>10.919370000000001</v>
      </c>
      <c r="P14" s="12">
        <v>21.00845</v>
      </c>
      <c r="Q14" s="9">
        <v>2.64</v>
      </c>
      <c r="R14" s="8">
        <v>6.4</v>
      </c>
      <c r="S14" s="8">
        <v>1</v>
      </c>
      <c r="T14" s="1">
        <v>1.19</v>
      </c>
      <c r="U14" s="1">
        <v>0.76100000000000001</v>
      </c>
      <c r="V14" s="1">
        <v>0.219</v>
      </c>
      <c r="W14" s="19">
        <v>73.69922464723399</v>
      </c>
      <c r="X14" s="19">
        <v>1.3399859026769816</v>
      </c>
    </row>
    <row r="15" spans="1:24" x14ac:dyDescent="0.25">
      <c r="A15" s="6" t="s">
        <v>9</v>
      </c>
      <c r="B15" s="19">
        <v>2.7902751702088713</v>
      </c>
      <c r="C15" s="19">
        <v>0.3402774597815697</v>
      </c>
      <c r="D15" s="4">
        <v>340.33157</v>
      </c>
      <c r="E15" s="8">
        <v>183.5</v>
      </c>
      <c r="F15" s="12">
        <v>1.854668</v>
      </c>
      <c r="G15" s="15">
        <v>1755.59862372311</v>
      </c>
      <c r="H15" s="4">
        <v>2468.1469999999999</v>
      </c>
      <c r="I15" s="4">
        <v>1579.614</v>
      </c>
      <c r="J15" s="4">
        <v>617.0367</v>
      </c>
      <c r="K15" s="4">
        <v>3.244507</v>
      </c>
      <c r="L15" s="4">
        <v>0.42352030000000002</v>
      </c>
      <c r="M15" s="4">
        <v>2.8209870000000001</v>
      </c>
      <c r="N15" s="13" t="s">
        <v>48</v>
      </c>
      <c r="O15" s="12">
        <v>10.767720000000001</v>
      </c>
      <c r="P15" s="12">
        <v>23.873239999999999</v>
      </c>
      <c r="Q15" s="9">
        <v>3</v>
      </c>
      <c r="R15" s="8">
        <v>8.1999999999999993</v>
      </c>
      <c r="S15" s="8">
        <v>1</v>
      </c>
      <c r="T15" s="1">
        <v>1.19</v>
      </c>
      <c r="U15" s="1">
        <v>0.76100000000000001</v>
      </c>
      <c r="V15" s="1">
        <v>0.219</v>
      </c>
      <c r="W15" s="19">
        <v>93.847735072486302</v>
      </c>
      <c r="X15" s="19">
        <v>1.7063224558633874</v>
      </c>
    </row>
    <row r="16" spans="1:24" x14ac:dyDescent="0.25">
      <c r="A16" s="11"/>
      <c r="B16" s="19">
        <f>AVERAGE(B13:B15)</f>
        <v>2.457381193364049</v>
      </c>
      <c r="C16" s="19">
        <f t="shared" ref="C16:X16" si="2">AVERAGE(C13:C15)</f>
        <v>0.33240487028392002</v>
      </c>
      <c r="D16" s="19">
        <f t="shared" si="2"/>
        <v>295.63154333333335</v>
      </c>
      <c r="E16" s="19">
        <f t="shared" si="2"/>
        <v>183.5</v>
      </c>
      <c r="F16" s="19">
        <f t="shared" si="2"/>
        <v>1.6110711</v>
      </c>
      <c r="G16" s="19">
        <f t="shared" si="2"/>
        <v>1379.3883211629134</v>
      </c>
      <c r="H16" s="19">
        <f t="shared" si="2"/>
        <v>2181.2173333333335</v>
      </c>
      <c r="I16" s="19">
        <f t="shared" si="2"/>
        <v>1395.979</v>
      </c>
      <c r="J16" s="19">
        <f t="shared" si="2"/>
        <v>545.30436666666662</v>
      </c>
      <c r="K16" s="19">
        <f t="shared" si="2"/>
        <v>3.2127533333333336</v>
      </c>
      <c r="L16" s="19">
        <f t="shared" si="2"/>
        <v>0.42772503333333334</v>
      </c>
      <c r="M16" s="19">
        <f t="shared" si="2"/>
        <v>2.7850280000000001</v>
      </c>
      <c r="N16" s="19"/>
      <c r="O16" s="19">
        <f t="shared" si="2"/>
        <v>10.969926666666666</v>
      </c>
      <c r="P16" s="19">
        <f t="shared" si="2"/>
        <v>22.175586666666664</v>
      </c>
      <c r="Q16" s="19">
        <f t="shared" si="2"/>
        <v>2.7866666666666666</v>
      </c>
      <c r="R16" s="19">
        <f t="shared" si="2"/>
        <v>7.3999999999999995</v>
      </c>
      <c r="S16" s="19">
        <f t="shared" si="2"/>
        <v>1</v>
      </c>
      <c r="T16" s="19">
        <f t="shared" si="2"/>
        <v>1.19</v>
      </c>
      <c r="U16" s="19">
        <f t="shared" si="2"/>
        <v>0.76100000000000001</v>
      </c>
      <c r="V16" s="19">
        <f t="shared" si="2"/>
        <v>0.219</v>
      </c>
      <c r="W16" s="19">
        <f t="shared" si="2"/>
        <v>82.651221848731694</v>
      </c>
      <c r="X16" s="19">
        <f t="shared" si="2"/>
        <v>1.5027494881587582</v>
      </c>
    </row>
    <row r="17" spans="1:24" x14ac:dyDescent="0.25">
      <c r="A17" s="11"/>
      <c r="B17" s="19">
        <f>_xlfn.STDEV.S(B11:B15)/2^0.5</f>
        <v>0.38952097865978941</v>
      </c>
      <c r="C17" s="19">
        <f t="shared" ref="C17:X17" si="3">_xlfn.STDEV.S(C11:C15)/2^0.5</f>
        <v>0.10349047449283451</v>
      </c>
      <c r="D17" s="19">
        <f t="shared" si="3"/>
        <v>100.49131376566433</v>
      </c>
      <c r="E17" s="19">
        <f t="shared" si="3"/>
        <v>64.877047173865733</v>
      </c>
      <c r="F17" s="19">
        <f t="shared" si="3"/>
        <v>0.54763659484709803</v>
      </c>
      <c r="G17" s="19">
        <f t="shared" si="3"/>
        <v>436.72520646597792</v>
      </c>
      <c r="H17" s="19">
        <f t="shared" si="3"/>
        <v>149.77386650182706</v>
      </c>
      <c r="I17" s="19">
        <f t="shared" si="3"/>
        <v>95.855289818046202</v>
      </c>
      <c r="J17" s="19">
        <f t="shared" si="3"/>
        <v>37.443424595243449</v>
      </c>
      <c r="K17" s="19">
        <f t="shared" si="3"/>
        <v>1.0460815863432533</v>
      </c>
      <c r="L17" s="19">
        <f t="shared" si="3"/>
        <v>0.14035857951098019</v>
      </c>
      <c r="M17" s="19">
        <f t="shared" si="3"/>
        <v>0.90040496017532579</v>
      </c>
      <c r="N17" s="19"/>
      <c r="O17" s="19">
        <f t="shared" si="3"/>
        <v>3.2868731923711048</v>
      </c>
      <c r="P17" s="19">
        <f t="shared" si="3"/>
        <v>6.9989692968084389</v>
      </c>
      <c r="Q17" s="19">
        <f t="shared" si="3"/>
        <v>0.90743492274186865</v>
      </c>
      <c r="R17" s="19">
        <f t="shared" si="3"/>
        <v>0.54831904201399317</v>
      </c>
      <c r="S17" s="19">
        <f t="shared" si="3"/>
        <v>0</v>
      </c>
      <c r="T17" s="19">
        <f t="shared" si="3"/>
        <v>0</v>
      </c>
      <c r="U17" s="19">
        <f t="shared" si="3"/>
        <v>0</v>
      </c>
      <c r="V17" s="19">
        <f t="shared" si="3"/>
        <v>0</v>
      </c>
      <c r="W17" s="19">
        <f t="shared" si="3"/>
        <v>8.3443333260067458</v>
      </c>
      <c r="X17" s="19">
        <f t="shared" si="3"/>
        <v>0.15171515138194239</v>
      </c>
    </row>
    <row r="18" spans="1:24" x14ac:dyDescent="0.25">
      <c r="A18" s="17" t="s">
        <v>10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8"/>
      <c r="N18" s="13"/>
      <c r="O18" s="12"/>
      <c r="P18" s="12"/>
      <c r="Q18" s="8"/>
      <c r="R18" s="8"/>
      <c r="S18" s="8"/>
    </row>
    <row r="19" spans="1:24" x14ac:dyDescent="0.25">
      <c r="A19" s="6" t="s">
        <v>11</v>
      </c>
      <c r="B19" s="19">
        <v>6.2800594694945584</v>
      </c>
      <c r="C19" s="19">
        <v>9.5296805303407561E-2</v>
      </c>
      <c r="D19" s="4">
        <v>41.037750000000003</v>
      </c>
      <c r="E19" s="8">
        <v>183.5</v>
      </c>
      <c r="F19" s="12">
        <v>0.223639</v>
      </c>
      <c r="G19" s="15">
        <v>1701.28890358125</v>
      </c>
      <c r="H19" s="4">
        <v>17527.526000000002</v>
      </c>
      <c r="I19" s="4">
        <v>11217.617</v>
      </c>
      <c r="J19" s="4">
        <v>4381.8815999999997</v>
      </c>
      <c r="K19" s="4">
        <v>3.4916849999999999</v>
      </c>
      <c r="L19" s="4">
        <v>0.80345489999999997</v>
      </c>
      <c r="M19" s="4">
        <v>2.6882299999999999</v>
      </c>
      <c r="N19" s="13" t="s">
        <v>49</v>
      </c>
      <c r="O19" s="12">
        <v>24.72025</v>
      </c>
      <c r="P19" s="12">
        <v>32.149299999999997</v>
      </c>
      <c r="Q19" s="9">
        <v>2.02</v>
      </c>
      <c r="R19" s="8">
        <v>65.900000000000006</v>
      </c>
      <c r="S19" s="8">
        <v>3</v>
      </c>
      <c r="T19" s="1">
        <v>1.1299999999999999</v>
      </c>
      <c r="U19" s="1">
        <v>0.754</v>
      </c>
      <c r="V19" s="1">
        <v>0.32600000000000001</v>
      </c>
      <c r="W19" s="19">
        <v>421.11404138602001</v>
      </c>
      <c r="X19" s="19">
        <v>7.6566189342912727</v>
      </c>
    </row>
    <row r="20" spans="1:24" x14ac:dyDescent="0.25">
      <c r="A20" s="6" t="s">
        <v>12</v>
      </c>
      <c r="B20" s="19">
        <v>7.7474313171662974</v>
      </c>
      <c r="C20" s="19">
        <v>0.2071505699777085</v>
      </c>
      <c r="D20" s="4">
        <v>137.62221</v>
      </c>
      <c r="E20" s="8">
        <v>183.5</v>
      </c>
      <c r="F20" s="12">
        <v>0.74998480000000001</v>
      </c>
      <c r="G20" s="15">
        <v>3237.9434758573302</v>
      </c>
      <c r="H20" s="4">
        <v>9824.8539999999994</v>
      </c>
      <c r="I20" s="4">
        <v>6287.9070000000002</v>
      </c>
      <c r="J20" s="4">
        <v>2456.2136</v>
      </c>
      <c r="K20" s="4">
        <v>3.3796430000000002</v>
      </c>
      <c r="L20" s="4">
        <v>0.4558797</v>
      </c>
      <c r="M20" s="4">
        <v>2.9237630000000001</v>
      </c>
      <c r="N20" s="13" t="s">
        <v>49</v>
      </c>
      <c r="O20" s="12">
        <v>18.987580000000001</v>
      </c>
      <c r="P20" s="12">
        <v>40.743670000000002</v>
      </c>
      <c r="Q20" s="9">
        <v>2.56</v>
      </c>
      <c r="R20" s="8">
        <v>37.4</v>
      </c>
      <c r="S20" s="8">
        <v>2</v>
      </c>
      <c r="T20" s="1">
        <v>1.1299999999999999</v>
      </c>
      <c r="U20" s="1">
        <v>0.754</v>
      </c>
      <c r="V20" s="1">
        <v>0.32600000000000001</v>
      </c>
      <c r="W20" s="19">
        <v>519.50978196430628</v>
      </c>
      <c r="X20" s="19">
        <v>9.4456323993510232</v>
      </c>
    </row>
    <row r="21" spans="1:24" x14ac:dyDescent="0.25">
      <c r="A21" s="6" t="s">
        <v>13</v>
      </c>
      <c r="B21" s="19">
        <v>4.0633193065182907</v>
      </c>
      <c r="C21" s="19">
        <v>0.12579935933493161</v>
      </c>
      <c r="D21" s="4">
        <v>72.876109999999997</v>
      </c>
      <c r="E21" s="8">
        <v>183.5</v>
      </c>
      <c r="F21" s="12">
        <v>0.39714500000000003</v>
      </c>
      <c r="G21" s="15">
        <v>1480.80146389675</v>
      </c>
      <c r="H21" s="4">
        <v>8805.2009999999991</v>
      </c>
      <c r="I21" s="4">
        <v>5635.3280000000004</v>
      </c>
      <c r="J21" s="4">
        <v>2201.3002000000001</v>
      </c>
      <c r="K21" s="4">
        <v>3.721222</v>
      </c>
      <c r="L21" s="4">
        <v>0.36718970000000001</v>
      </c>
      <c r="M21" s="4">
        <v>3.3540320000000001</v>
      </c>
      <c r="N21" s="13" t="s">
        <v>49</v>
      </c>
      <c r="O21" s="12">
        <v>24.265270000000001</v>
      </c>
      <c r="P21" s="12">
        <v>26.101410000000001</v>
      </c>
      <c r="Q21" s="9">
        <v>1.64</v>
      </c>
      <c r="R21" s="8">
        <v>32.299999999999997</v>
      </c>
      <c r="S21" s="8">
        <v>2</v>
      </c>
      <c r="T21" s="1">
        <v>1.1299999999999999</v>
      </c>
      <c r="U21" s="1">
        <v>0.754</v>
      </c>
      <c r="V21" s="1">
        <v>0.32600000000000001</v>
      </c>
      <c r="W21" s="19">
        <v>272.46886752996943</v>
      </c>
      <c r="X21" s="19">
        <v>4.9539794096358074</v>
      </c>
    </row>
    <row r="22" spans="1:24" x14ac:dyDescent="0.25">
      <c r="A22" s="11"/>
      <c r="B22" s="19">
        <f>AVERAGE(B19:B21)</f>
        <v>6.0302700310597155</v>
      </c>
      <c r="C22" s="19">
        <f t="shared" ref="C22:X22" si="4">AVERAGE(C19:C21)</f>
        <v>0.14274891153868255</v>
      </c>
      <c r="D22" s="19">
        <f t="shared" si="4"/>
        <v>83.84535666666666</v>
      </c>
      <c r="E22" s="19">
        <f t="shared" si="4"/>
        <v>183.5</v>
      </c>
      <c r="F22" s="19">
        <f t="shared" si="4"/>
        <v>0.45692293333333334</v>
      </c>
      <c r="G22" s="19">
        <f t="shared" si="4"/>
        <v>2140.0112811117765</v>
      </c>
      <c r="H22" s="19">
        <f t="shared" si="4"/>
        <v>12052.527</v>
      </c>
      <c r="I22" s="19">
        <f t="shared" si="4"/>
        <v>7713.6173333333345</v>
      </c>
      <c r="J22" s="19">
        <f t="shared" si="4"/>
        <v>3013.1317999999997</v>
      </c>
      <c r="K22" s="19">
        <f t="shared" si="4"/>
        <v>3.5308499999999996</v>
      </c>
      <c r="L22" s="19">
        <f t="shared" si="4"/>
        <v>0.54217476666666664</v>
      </c>
      <c r="M22" s="19">
        <f t="shared" si="4"/>
        <v>2.9886750000000002</v>
      </c>
      <c r="N22" s="19"/>
      <c r="O22" s="19">
        <f t="shared" si="4"/>
        <v>22.657700000000002</v>
      </c>
      <c r="P22" s="19">
        <f t="shared" si="4"/>
        <v>32.998126666666664</v>
      </c>
      <c r="Q22" s="19">
        <f t="shared" si="4"/>
        <v>2.0733333333333333</v>
      </c>
      <c r="R22" s="19">
        <f t="shared" si="4"/>
        <v>45.20000000000001</v>
      </c>
      <c r="S22" s="19"/>
      <c r="T22" s="19"/>
      <c r="U22" s="19"/>
      <c r="V22" s="19"/>
      <c r="W22" s="19">
        <f t="shared" si="4"/>
        <v>404.36423029343194</v>
      </c>
      <c r="X22" s="19">
        <f t="shared" si="4"/>
        <v>7.3520769144260347</v>
      </c>
    </row>
    <row r="23" spans="1:24" x14ac:dyDescent="0.25">
      <c r="A23" s="11"/>
      <c r="B23" s="19">
        <f>_xlfn.STDEV.S(B19:B21)/2^0.5</f>
        <v>1.3114812997933707</v>
      </c>
      <c r="C23" s="19">
        <f t="shared" ref="C23:X23" si="5">_xlfn.STDEV.S(C19:C21)/2^0.5</f>
        <v>4.0885704456962928E-2</v>
      </c>
      <c r="D23" s="19">
        <f t="shared" si="5"/>
        <v>34.802174915502988</v>
      </c>
      <c r="E23" s="19">
        <f t="shared" si="5"/>
        <v>0</v>
      </c>
      <c r="F23" s="19">
        <f t="shared" si="5"/>
        <v>0.18965762083240065</v>
      </c>
      <c r="G23" s="19">
        <f t="shared" si="5"/>
        <v>676.84747394030614</v>
      </c>
      <c r="H23" s="19">
        <f t="shared" si="5"/>
        <v>3372.0641747750774</v>
      </c>
      <c r="I23" s="19">
        <f t="shared" si="5"/>
        <v>2158.1212993956474</v>
      </c>
      <c r="J23" s="19">
        <f t="shared" si="5"/>
        <v>843.016079806584</v>
      </c>
      <c r="K23" s="19">
        <f t="shared" si="5"/>
        <v>0.12312488828218277</v>
      </c>
      <c r="L23" s="19">
        <f t="shared" si="5"/>
        <v>0.16304441125198596</v>
      </c>
      <c r="M23" s="19">
        <f t="shared" si="5"/>
        <v>0.23872918925950387</v>
      </c>
      <c r="N23" s="19"/>
      <c r="O23" s="19">
        <f t="shared" si="5"/>
        <v>2.2532296055772885</v>
      </c>
      <c r="P23" s="19">
        <f t="shared" si="5"/>
        <v>5.2028513581224587</v>
      </c>
      <c r="Q23" s="19">
        <f t="shared" si="5"/>
        <v>0.32690467519854605</v>
      </c>
      <c r="R23" s="19">
        <f t="shared" si="5"/>
        <v>12.803710399723959</v>
      </c>
      <c r="S23" s="19"/>
      <c r="T23" s="19"/>
      <c r="U23" s="19"/>
      <c r="V23" s="19"/>
      <c r="W23" s="19">
        <f t="shared" si="5"/>
        <v>87.942368855592989</v>
      </c>
      <c r="X23" s="19">
        <f t="shared" si="5"/>
        <v>1.5989521610107813</v>
      </c>
    </row>
    <row r="24" spans="1:24" x14ac:dyDescent="0.25">
      <c r="A24" s="17" t="s">
        <v>14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8"/>
      <c r="N24" s="13"/>
      <c r="O24" s="12"/>
      <c r="P24" s="12"/>
      <c r="Q24" s="8"/>
      <c r="R24" s="8"/>
      <c r="S24" s="8"/>
    </row>
    <row r="25" spans="1:24" x14ac:dyDescent="0.25">
      <c r="A25" s="6" t="s">
        <v>15</v>
      </c>
      <c r="B25" s="19">
        <v>6.1151326070605849</v>
      </c>
      <c r="C25" s="19">
        <v>0.30575663035302925</v>
      </c>
      <c r="D25" s="4">
        <v>174.4494</v>
      </c>
      <c r="E25" s="8">
        <v>183.5</v>
      </c>
      <c r="F25" s="12">
        <v>0.95067789999999996</v>
      </c>
      <c r="G25" s="15">
        <v>2194.8690194757301</v>
      </c>
      <c r="H25" s="4">
        <v>6453.9319999999998</v>
      </c>
      <c r="I25" s="4">
        <v>4130.5169999999998</v>
      </c>
      <c r="J25" s="4">
        <v>1613.4830999999999</v>
      </c>
      <c r="K25" s="4">
        <v>3.4535179999999999</v>
      </c>
      <c r="L25" s="4">
        <v>0.52882359999999995</v>
      </c>
      <c r="M25" s="4">
        <v>2.9246940000000001</v>
      </c>
      <c r="N25" s="13" t="s">
        <v>47</v>
      </c>
      <c r="O25" s="12">
        <v>12.16297</v>
      </c>
      <c r="P25" s="12">
        <v>28.01127</v>
      </c>
      <c r="Q25" s="9">
        <v>5.28</v>
      </c>
      <c r="R25" s="8">
        <v>20</v>
      </c>
      <c r="S25" s="8">
        <v>3</v>
      </c>
      <c r="T25" s="1">
        <v>1.1599999999999999</v>
      </c>
      <c r="U25" s="1">
        <v>0.68200000000000005</v>
      </c>
      <c r="V25" s="1">
        <v>0.28199999999999997</v>
      </c>
      <c r="W25" s="19">
        <v>137.5518976604414</v>
      </c>
      <c r="X25" s="19">
        <v>2.5009435938262072</v>
      </c>
    </row>
    <row r="26" spans="1:24" x14ac:dyDescent="0.25">
      <c r="A26" s="6" t="s">
        <v>16</v>
      </c>
      <c r="B26" s="19">
        <v>15.337439846785005</v>
      </c>
      <c r="C26" s="19">
        <v>0.49001405261293945</v>
      </c>
      <c r="D26" s="4">
        <v>171.14087000000001</v>
      </c>
      <c r="E26" s="8">
        <v>183.5</v>
      </c>
      <c r="F26" s="12">
        <v>0.93264780000000003</v>
      </c>
      <c r="G26" s="15">
        <v>3369.8239014506298</v>
      </c>
      <c r="H26" s="4">
        <v>6708.0219999999999</v>
      </c>
      <c r="I26" s="4">
        <v>4293.134</v>
      </c>
      <c r="J26" s="4">
        <v>1677.0055</v>
      </c>
      <c r="K26" s="4">
        <v>3.7729119999999998</v>
      </c>
      <c r="L26" s="4">
        <v>0.56020910000000002</v>
      </c>
      <c r="M26" s="4">
        <v>3.2127020000000002</v>
      </c>
      <c r="N26" s="13" t="s">
        <v>47</v>
      </c>
      <c r="O26" s="12">
        <v>16.682379999999998</v>
      </c>
      <c r="P26" s="12">
        <v>37.878880000000002</v>
      </c>
      <c r="Q26" s="9">
        <v>7.14</v>
      </c>
      <c r="R26" s="8">
        <v>31.3</v>
      </c>
      <c r="S26" s="8">
        <v>1</v>
      </c>
      <c r="T26" s="1">
        <v>1.1599999999999999</v>
      </c>
      <c r="U26" s="1">
        <v>0.68200000000000005</v>
      </c>
      <c r="V26" s="1">
        <v>0.28199999999999997</v>
      </c>
      <c r="W26" s="19">
        <v>344.99565031126326</v>
      </c>
      <c r="X26" s="19">
        <v>6.2726481874775137</v>
      </c>
    </row>
    <row r="27" spans="1:24" x14ac:dyDescent="0.25">
      <c r="A27" s="6" t="s">
        <v>17</v>
      </c>
      <c r="B27" s="19">
        <v>10.918292458172857</v>
      </c>
      <c r="C27" s="19">
        <v>0.5174546188707515</v>
      </c>
      <c r="D27" s="4">
        <v>165.41211999999999</v>
      </c>
      <c r="E27" s="8">
        <v>183.5</v>
      </c>
      <c r="F27" s="12">
        <v>0.90142840000000002</v>
      </c>
      <c r="G27" s="15">
        <v>2195.62877056142</v>
      </c>
      <c r="H27" s="4">
        <v>5405.1869999999999</v>
      </c>
      <c r="I27" s="4">
        <v>3459.32</v>
      </c>
      <c r="J27" s="4">
        <v>1351.2968000000001</v>
      </c>
      <c r="K27" s="4">
        <v>3.6647020000000001</v>
      </c>
      <c r="L27" s="4">
        <v>0.42415890000000001</v>
      </c>
      <c r="M27" s="4">
        <v>3.2405430000000002</v>
      </c>
      <c r="N27" s="13" t="s">
        <v>50</v>
      </c>
      <c r="O27" s="12">
        <v>13.64922</v>
      </c>
      <c r="P27" s="12">
        <v>35.3324</v>
      </c>
      <c r="Q27" s="9">
        <v>6.66</v>
      </c>
      <c r="R27" s="8">
        <v>21.1</v>
      </c>
      <c r="S27" s="8">
        <v>2</v>
      </c>
      <c r="T27" s="1">
        <v>1.1599999999999999</v>
      </c>
      <c r="U27" s="1">
        <v>0.68200000000000005</v>
      </c>
      <c r="V27" s="1">
        <v>0.28199999999999997</v>
      </c>
      <c r="W27" s="19">
        <v>245.5927047496958</v>
      </c>
      <c r="X27" s="19">
        <v>4.4653219045399233</v>
      </c>
    </row>
    <row r="28" spans="1:24" x14ac:dyDescent="0.25">
      <c r="A28" s="6" t="s">
        <v>18</v>
      </c>
      <c r="B28" s="19">
        <v>17.786544488098809</v>
      </c>
      <c r="C28" s="19">
        <v>0.91213048656916962</v>
      </c>
      <c r="D28" s="4">
        <v>175.42256</v>
      </c>
      <c r="E28" s="8">
        <v>183.5</v>
      </c>
      <c r="F28" s="12">
        <v>0.95598119999999998</v>
      </c>
      <c r="G28" s="15">
        <v>2151.9352111777598</v>
      </c>
      <c r="H28" s="4">
        <v>4892.9219999999996</v>
      </c>
      <c r="I28" s="4">
        <v>3131.47</v>
      </c>
      <c r="J28" s="4">
        <v>1223.2304999999999</v>
      </c>
      <c r="K28" s="4">
        <v>3.3203670000000001</v>
      </c>
      <c r="L28" s="4">
        <v>0.52</v>
      </c>
      <c r="M28" s="4">
        <v>2.8</v>
      </c>
      <c r="N28" s="13" t="s">
        <v>50</v>
      </c>
      <c r="O28" s="12">
        <v>16.985690000000002</v>
      </c>
      <c r="P28" s="12">
        <v>40.425359999999998</v>
      </c>
      <c r="Q28" s="9">
        <v>7.62</v>
      </c>
      <c r="R28" s="8">
        <v>19.5</v>
      </c>
      <c r="S28" s="8">
        <v>3</v>
      </c>
      <c r="T28" s="1">
        <v>1.1599999999999999</v>
      </c>
      <c r="U28" s="1">
        <v>0.68200000000000005</v>
      </c>
      <c r="V28" s="1">
        <v>0.28199999999999997</v>
      </c>
      <c r="W28" s="19">
        <v>400.08506275073324</v>
      </c>
      <c r="X28" s="19">
        <v>7.2742738681951495</v>
      </c>
    </row>
    <row r="29" spans="1:24" x14ac:dyDescent="0.25">
      <c r="A29" s="6" t="s">
        <v>19</v>
      </c>
      <c r="B29" s="19">
        <v>4.3036900729975427</v>
      </c>
      <c r="C29" s="19">
        <v>0.19212902111596175</v>
      </c>
      <c r="D29" s="4">
        <v>84.883229999999998</v>
      </c>
      <c r="E29" s="8">
        <v>183.5</v>
      </c>
      <c r="F29" s="12">
        <v>0.46257890000000002</v>
      </c>
      <c r="G29" s="15">
        <v>1196.13178523187</v>
      </c>
      <c r="H29" s="4">
        <v>6477.741</v>
      </c>
      <c r="I29" s="4">
        <v>4145.7539999999999</v>
      </c>
      <c r="J29" s="4">
        <v>1619.4353000000001</v>
      </c>
      <c r="K29" s="4">
        <v>3.694604</v>
      </c>
      <c r="L29" s="4">
        <v>0.4835988</v>
      </c>
      <c r="M29" s="4">
        <v>3.2110050000000001</v>
      </c>
      <c r="N29" s="13" t="s">
        <v>48</v>
      </c>
      <c r="O29" s="12">
        <v>10.995200000000001</v>
      </c>
      <c r="P29" s="12">
        <v>25.14648</v>
      </c>
      <c r="Q29" s="9">
        <v>4.74</v>
      </c>
      <c r="R29" s="8">
        <v>22.4</v>
      </c>
      <c r="S29" s="8">
        <v>3</v>
      </c>
      <c r="T29" s="1">
        <v>1.1599999999999999</v>
      </c>
      <c r="U29" s="1">
        <v>0.66400000000000003</v>
      </c>
      <c r="V29" s="1">
        <v>0.27200000000000002</v>
      </c>
      <c r="W29" s="19">
        <v>96.805866802047078</v>
      </c>
      <c r="X29" s="19">
        <v>1.7601066691281286</v>
      </c>
    </row>
    <row r="30" spans="1:24" x14ac:dyDescent="0.25">
      <c r="B30" s="19">
        <f>AVERAGE(B25:B29)</f>
        <v>10.89221989462296</v>
      </c>
      <c r="C30" s="19">
        <f t="shared" ref="C30:X30" si="6">AVERAGE(C25:C29)</f>
        <v>0.48349696190437036</v>
      </c>
      <c r="D30" s="19">
        <f t="shared" si="6"/>
        <v>154.26163600000001</v>
      </c>
      <c r="E30" s="19">
        <f t="shared" si="6"/>
        <v>183.5</v>
      </c>
      <c r="F30" s="19">
        <f t="shared" si="6"/>
        <v>0.84066283999999991</v>
      </c>
      <c r="G30" s="19">
        <f t="shared" si="6"/>
        <v>2221.6777375794818</v>
      </c>
      <c r="H30" s="19">
        <f t="shared" si="6"/>
        <v>5987.5607999999993</v>
      </c>
      <c r="I30" s="19">
        <f t="shared" si="6"/>
        <v>3832.0389999999998</v>
      </c>
      <c r="J30" s="19">
        <f t="shared" si="6"/>
        <v>1496.8902399999999</v>
      </c>
      <c r="K30" s="19">
        <f t="shared" si="6"/>
        <v>3.5812206000000004</v>
      </c>
      <c r="L30" s="19">
        <f t="shared" si="6"/>
        <v>0.50335807999999993</v>
      </c>
      <c r="M30" s="19">
        <f t="shared" si="6"/>
        <v>3.0777888000000004</v>
      </c>
      <c r="N30" s="19"/>
      <c r="O30" s="19">
        <f t="shared" si="6"/>
        <v>14.095091999999999</v>
      </c>
      <c r="P30" s="19">
        <f t="shared" si="6"/>
        <v>33.358878000000004</v>
      </c>
      <c r="Q30" s="19">
        <f t="shared" si="6"/>
        <v>6.2879999999999994</v>
      </c>
      <c r="R30" s="19">
        <f t="shared" si="6"/>
        <v>22.860000000000003</v>
      </c>
      <c r="S30" s="19"/>
      <c r="T30" s="19"/>
      <c r="U30" s="19"/>
      <c r="V30" s="19"/>
      <c r="W30" s="19">
        <f t="shared" si="6"/>
        <v>245.00623645483614</v>
      </c>
      <c r="X30" s="19">
        <f t="shared" si="6"/>
        <v>4.4546588446333839</v>
      </c>
    </row>
    <row r="31" spans="1:24" ht="15.75" customHeight="1" x14ac:dyDescent="0.25">
      <c r="B31" s="19">
        <f>_xlfn.STDEV.S(B25:B29)/4^0.5</f>
        <v>2.8887893221611116</v>
      </c>
      <c r="C31" s="19">
        <f t="shared" ref="C31:X31" si="7">_xlfn.STDEV.S(C25:C29)/4^0.5</f>
        <v>0.13725186605830206</v>
      </c>
      <c r="D31" s="19">
        <f t="shared" si="7"/>
        <v>19.490278943641552</v>
      </c>
      <c r="E31" s="19">
        <f t="shared" si="7"/>
        <v>0</v>
      </c>
      <c r="F31" s="19">
        <f t="shared" si="7"/>
        <v>0.10621404962801897</v>
      </c>
      <c r="G31" s="19">
        <f t="shared" si="7"/>
        <v>385.37687641665894</v>
      </c>
      <c r="H31" s="19">
        <f t="shared" si="7"/>
        <v>396.40859686998016</v>
      </c>
      <c r="I31" s="19">
        <f t="shared" si="7"/>
        <v>253.70149702159748</v>
      </c>
      <c r="J31" s="19">
        <f t="shared" si="7"/>
        <v>99.102155843778775</v>
      </c>
      <c r="K31" s="19">
        <f t="shared" si="7"/>
        <v>9.3849309752123355E-2</v>
      </c>
      <c r="L31" s="19">
        <f t="shared" si="7"/>
        <v>2.6005316696768952E-2</v>
      </c>
      <c r="M31" s="19">
        <f t="shared" si="7"/>
        <v>0.10094605375112498</v>
      </c>
      <c r="N31" s="19"/>
      <c r="O31" s="19">
        <f t="shared" si="7"/>
        <v>1.3367601614416513</v>
      </c>
      <c r="P31" s="19">
        <f t="shared" si="7"/>
        <v>3.2624834027631309</v>
      </c>
      <c r="Q31" s="19">
        <f t="shared" si="7"/>
        <v>0.61496341354588235</v>
      </c>
      <c r="R31" s="19">
        <f t="shared" si="7"/>
        <v>2.4239946369577541</v>
      </c>
      <c r="S31" s="19"/>
      <c r="T31" s="19"/>
      <c r="U31" s="19"/>
      <c r="V31" s="19"/>
      <c r="W31" s="19">
        <f t="shared" si="7"/>
        <v>64.979541821200186</v>
      </c>
      <c r="X31" s="19">
        <f t="shared" si="7"/>
        <v>1.1814462149309126</v>
      </c>
    </row>
    <row r="32" spans="1:24" ht="15" customHeight="1" x14ac:dyDescent="0.25"/>
    <row r="34" ht="15" customHeight="1" x14ac:dyDescent="0.25"/>
    <row r="35" ht="15.75" customHeight="1" x14ac:dyDescent="0.25"/>
    <row r="36" ht="15.75" customHeight="1" x14ac:dyDescent="0.25"/>
    <row r="37" ht="15.75" customHeight="1" x14ac:dyDescent="0.25"/>
    <row r="43" ht="17.25" customHeight="1" x14ac:dyDescent="0.25"/>
  </sheetData>
  <mergeCells count="10">
    <mergeCell ref="A24:L24"/>
    <mergeCell ref="H2:J2"/>
    <mergeCell ref="K2:M2"/>
    <mergeCell ref="D2:F2"/>
    <mergeCell ref="B2:C2"/>
    <mergeCell ref="N2:X2"/>
    <mergeCell ref="A4:L4"/>
    <mergeCell ref="A12:L12"/>
    <mergeCell ref="A18:L18"/>
    <mergeCell ref="A1:V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summative_table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Ярославцев</dc:creator>
  <cp:lastModifiedBy>Алексей Ярославцев</cp:lastModifiedBy>
  <dcterms:created xsi:type="dcterms:W3CDTF">2020-04-24T04:29:55Z</dcterms:created>
  <dcterms:modified xsi:type="dcterms:W3CDTF">2020-05-07T01:02:32Z</dcterms:modified>
</cp:coreProperties>
</file>