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MPLETION\Final Bill\"/>
    </mc:Choice>
  </mc:AlternateContent>
  <bookViews>
    <workbookView xWindow="0" yWindow="0" windowWidth="20490" windowHeight="7035" activeTab="1"/>
  </bookViews>
  <sheets>
    <sheet name="Summary" sheetId="3" r:id="rId1"/>
    <sheet name="detail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8" i="3" l="1"/>
  <c r="D35" i="4" l="1"/>
  <c r="D37" i="4" s="1"/>
  <c r="C15" i="4"/>
  <c r="D38" i="4" l="1"/>
  <c r="D39" i="4" l="1"/>
  <c r="D40" i="4" s="1"/>
  <c r="D41" i="4"/>
</calcChain>
</file>

<file path=xl/sharedStrings.xml><?xml version="1.0" encoding="utf-8"?>
<sst xmlns="http://schemas.openxmlformats.org/spreadsheetml/2006/main" count="73" uniqueCount="68">
  <si>
    <t>Payment Statement</t>
  </si>
  <si>
    <t>Bhutan Postal Coprporation Limited</t>
  </si>
  <si>
    <t xml:space="preserve">Construction of B + G + 4 Regional Office cum commercial building  for Bhutan Post   </t>
  </si>
  <si>
    <t>Firm: Gyalcon Infra Pvt. Ltd</t>
  </si>
  <si>
    <t>Refund of balance 50% retention money</t>
  </si>
  <si>
    <t>Sl.No.</t>
  </si>
  <si>
    <t>Description</t>
  </si>
  <si>
    <t>Remarks</t>
  </si>
  <si>
    <t>Part of 50% retention money till 26th RAB</t>
  </si>
  <si>
    <t>A</t>
  </si>
  <si>
    <t>B</t>
  </si>
  <si>
    <t>Net payable (A-B)</t>
  </si>
  <si>
    <t>C=A-B</t>
  </si>
  <si>
    <t>Prepared by:</t>
  </si>
  <si>
    <t>(Karma Dorji)</t>
  </si>
  <si>
    <t>Engineer</t>
  </si>
  <si>
    <t>Retention money details</t>
  </si>
  <si>
    <t>Sl.No</t>
  </si>
  <si>
    <t>Running Bills</t>
  </si>
  <si>
    <t>Amount (Nu)</t>
  </si>
  <si>
    <t>10% retention</t>
  </si>
  <si>
    <t>1 RAB</t>
  </si>
  <si>
    <t>2 RAB</t>
  </si>
  <si>
    <t>3 RAB</t>
  </si>
  <si>
    <t>4 RAB</t>
  </si>
  <si>
    <t>5 RAB</t>
  </si>
  <si>
    <t>6 RAB</t>
  </si>
  <si>
    <t>7 RAB</t>
  </si>
  <si>
    <t>8 RAB</t>
  </si>
  <si>
    <t>9RAB</t>
  </si>
  <si>
    <t>10RAB</t>
  </si>
  <si>
    <t>11th RAB</t>
  </si>
  <si>
    <t>12the RAB(50%)</t>
  </si>
  <si>
    <t>12th RAB(50%)</t>
  </si>
  <si>
    <t>13th RAB</t>
  </si>
  <si>
    <t>14th RAB</t>
  </si>
  <si>
    <t>15th RAB</t>
  </si>
  <si>
    <t>16th RAB</t>
  </si>
  <si>
    <t>17 RAB</t>
  </si>
  <si>
    <t>18 RAB</t>
  </si>
  <si>
    <t>19 RAB</t>
  </si>
  <si>
    <t>20 RAB</t>
  </si>
  <si>
    <t>21 RAB</t>
  </si>
  <si>
    <t>22RAB</t>
  </si>
  <si>
    <t>Price adj</t>
  </si>
  <si>
    <t>23 RAB</t>
  </si>
  <si>
    <t>24 RAB</t>
  </si>
  <si>
    <t>25 RAB</t>
  </si>
  <si>
    <t>26RAB</t>
  </si>
  <si>
    <t>Total Retention money</t>
  </si>
  <si>
    <t>First refund upto 18th RAB</t>
  </si>
  <si>
    <t>Balance retention money</t>
  </si>
  <si>
    <t xml:space="preserve">50% refund on completion of the whole of the works </t>
  </si>
  <si>
    <t>D=A/2</t>
  </si>
  <si>
    <t>Part of 50% refundable on completion</t>
  </si>
  <si>
    <t>E=D-B</t>
  </si>
  <si>
    <t>Net payable is Nu. Two million one hundred thirty four thousand and nine hundred fifteen and chh. thirty two only</t>
  </si>
  <si>
    <t>I</t>
  </si>
  <si>
    <t>II</t>
  </si>
  <si>
    <t>III</t>
  </si>
  <si>
    <t>IV</t>
  </si>
  <si>
    <t>V</t>
  </si>
  <si>
    <t>VI</t>
  </si>
  <si>
    <t>F</t>
  </si>
  <si>
    <t>G</t>
  </si>
  <si>
    <t xml:space="preserve">Balance retention money payable </t>
  </si>
  <si>
    <t>VII</t>
  </si>
  <si>
    <t>Total retention money against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</si>
</sst>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right"/>
    </xf>
    <xf numFmtId="164" fontId="2" fillId="0" borderId="8" xfId="0" applyNumberFormat="1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5" xfId="0" applyFont="1" applyBorder="1" applyAlignme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4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/>
    <xf numFmtId="0" fontId="2" fillId="0" borderId="5" xfId="0" applyFont="1" applyFill="1" applyBorder="1" applyAlignment="1">
      <alignment horizontal="left"/>
    </xf>
    <xf numFmtId="0" fontId="2" fillId="0" borderId="5" xfId="0" applyFont="1" applyBorder="1" applyAlignment="1">
      <alignment wrapText="1"/>
    </xf>
    <xf numFmtId="43" fontId="2" fillId="0" borderId="5" xfId="1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horizontal="left" wrapText="1"/>
    </xf>
    <xf numFmtId="43" fontId="2" fillId="0" borderId="0" xfId="1" applyFont="1" applyAlignment="1"/>
    <xf numFmtId="0" fontId="2" fillId="0" borderId="0" xfId="0" applyFont="1" applyAlignment="1">
      <alignment horizontal="left"/>
    </xf>
    <xf numFmtId="43" fontId="0" fillId="0" borderId="0" xfId="1" applyFont="1" applyAlignment="1"/>
    <xf numFmtId="4" fontId="2" fillId="2" borderId="5" xfId="0" applyNumberFormat="1" applyFont="1" applyFill="1" applyBorder="1" applyAlignment="1"/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4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43" fontId="2" fillId="0" borderId="5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RowHeight="15.75" x14ac:dyDescent="0.25"/>
  <cols>
    <col min="1" max="1" width="6.28515625" style="1" customWidth="1"/>
    <col min="2" max="2" width="38.5703125" style="1" bestFit="1" customWidth="1"/>
    <col min="3" max="3" width="14.85546875" style="1" bestFit="1" customWidth="1"/>
    <col min="4" max="4" width="16.28515625" style="1" customWidth="1"/>
    <col min="5" max="16384" width="9.140625" style="1"/>
  </cols>
  <sheetData>
    <row r="1" spans="1:4" x14ac:dyDescent="0.25">
      <c r="A1" s="1" t="s">
        <v>0</v>
      </c>
    </row>
    <row r="2" spans="1:4" x14ac:dyDescent="0.25">
      <c r="A2" s="32" t="s">
        <v>1</v>
      </c>
      <c r="B2" s="32"/>
      <c r="C2" s="32"/>
      <c r="D2" s="32"/>
    </row>
    <row r="3" spans="1:4" x14ac:dyDescent="0.25">
      <c r="A3" s="32" t="s">
        <v>2</v>
      </c>
      <c r="B3" s="32"/>
      <c r="C3" s="32"/>
      <c r="D3" s="32"/>
    </row>
    <row r="4" spans="1:4" x14ac:dyDescent="0.25">
      <c r="A4" s="32" t="s">
        <v>3</v>
      </c>
      <c r="B4" s="32"/>
      <c r="C4" s="32"/>
      <c r="D4" s="2"/>
    </row>
    <row r="5" spans="1:4" ht="16.5" thickBot="1" x14ac:dyDescent="0.3">
      <c r="A5" s="32" t="s">
        <v>4</v>
      </c>
      <c r="B5" s="32"/>
      <c r="C5" s="32"/>
      <c r="D5" s="32"/>
    </row>
    <row r="6" spans="1:4" x14ac:dyDescent="0.25">
      <c r="A6" s="3" t="s">
        <v>5</v>
      </c>
      <c r="B6" s="4" t="s">
        <v>6</v>
      </c>
      <c r="C6" s="4"/>
      <c r="D6" s="5" t="s">
        <v>7</v>
      </c>
    </row>
    <row r="7" spans="1:4" x14ac:dyDescent="0.25">
      <c r="A7" s="34">
        <v>1</v>
      </c>
      <c r="B7" s="6" t="s">
        <v>8</v>
      </c>
      <c r="C7" s="28">
        <f>details!D38</f>
        <v>7194915.3200000003</v>
      </c>
      <c r="D7" s="7"/>
    </row>
    <row r="8" spans="1:4" ht="16.5" thickBot="1" x14ac:dyDescent="0.3">
      <c r="A8" s="35">
        <v>2</v>
      </c>
      <c r="B8" s="9" t="s">
        <v>11</v>
      </c>
      <c r="C8" s="10">
        <f>C7</f>
        <v>7194915.3200000003</v>
      </c>
      <c r="D8" s="11"/>
    </row>
    <row r="9" spans="1:4" ht="33.75" customHeight="1" x14ac:dyDescent="0.25">
      <c r="A9" s="12"/>
      <c r="B9" s="33" t="s">
        <v>56</v>
      </c>
      <c r="C9" s="33"/>
      <c r="D9" s="33"/>
    </row>
    <row r="10" spans="1:4" x14ac:dyDescent="0.25">
      <c r="A10" s="13"/>
      <c r="B10" s="14"/>
      <c r="C10" s="15"/>
      <c r="D10" s="15"/>
    </row>
    <row r="11" spans="1:4" x14ac:dyDescent="0.25">
      <c r="B11" s="1" t="s">
        <v>13</v>
      </c>
    </row>
    <row r="15" spans="1:4" x14ac:dyDescent="0.25">
      <c r="B15" s="1" t="s">
        <v>14</v>
      </c>
    </row>
    <row r="16" spans="1:4" x14ac:dyDescent="0.25">
      <c r="B16" s="1" t="s">
        <v>15</v>
      </c>
    </row>
  </sheetData>
  <mergeCells count="5">
    <mergeCell ref="A2:D2"/>
    <mergeCell ref="A3:D3"/>
    <mergeCell ref="A4:C4"/>
    <mergeCell ref="A5:D5"/>
    <mergeCell ref="B9:D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31" workbookViewId="0">
      <selection activeCell="C39" sqref="A1:E41"/>
    </sheetView>
  </sheetViews>
  <sheetFormatPr defaultRowHeight="15" x14ac:dyDescent="0.25"/>
  <cols>
    <col min="1" max="1" width="6.7109375" style="16" customWidth="1"/>
    <col min="2" max="2" width="28.42578125" style="16" customWidth="1"/>
    <col min="3" max="3" width="15.42578125" style="16" customWidth="1"/>
    <col min="4" max="4" width="24.28515625" style="16" customWidth="1"/>
    <col min="5" max="5" width="13.42578125" style="16" customWidth="1"/>
    <col min="6" max="7" width="9.140625" style="16"/>
    <col min="8" max="8" width="13.28515625" style="16" bestFit="1" customWidth="1"/>
    <col min="9" max="16384" width="9.140625" style="16"/>
  </cols>
  <sheetData>
    <row r="1" spans="1:5" ht="15.75" x14ac:dyDescent="0.25">
      <c r="A1" s="1" t="s">
        <v>16</v>
      </c>
      <c r="B1" s="1"/>
      <c r="C1" s="1"/>
      <c r="D1" s="1"/>
      <c r="E1" s="1"/>
    </row>
    <row r="2" spans="1:5" ht="15.75" x14ac:dyDescent="0.25">
      <c r="A2" s="32" t="s">
        <v>1</v>
      </c>
      <c r="B2" s="32"/>
      <c r="C2" s="32"/>
      <c r="D2" s="32"/>
      <c r="E2" s="1"/>
    </row>
    <row r="3" spans="1:5" ht="15.75" x14ac:dyDescent="0.25">
      <c r="A3" s="32" t="s">
        <v>2</v>
      </c>
      <c r="B3" s="32"/>
      <c r="C3" s="32"/>
      <c r="D3" s="32"/>
      <c r="E3" s="1"/>
    </row>
    <row r="4" spans="1:5" ht="15.75" x14ac:dyDescent="0.25">
      <c r="A4" s="32" t="s">
        <v>3</v>
      </c>
      <c r="B4" s="32"/>
      <c r="C4" s="32"/>
      <c r="D4" s="29"/>
      <c r="E4" s="1"/>
    </row>
    <row r="5" spans="1:5" ht="15.75" x14ac:dyDescent="0.25">
      <c r="A5" s="32" t="s">
        <v>4</v>
      </c>
      <c r="B5" s="32"/>
      <c r="C5" s="32"/>
      <c r="D5" s="32"/>
      <c r="E5" s="1"/>
    </row>
    <row r="6" spans="1:5" ht="15.75" x14ac:dyDescent="0.25">
      <c r="A6" s="18" t="s">
        <v>17</v>
      </c>
      <c r="B6" s="18" t="s">
        <v>18</v>
      </c>
      <c r="C6" s="21" t="s">
        <v>19</v>
      </c>
      <c r="D6" s="20" t="s">
        <v>20</v>
      </c>
      <c r="E6" s="17" t="s">
        <v>7</v>
      </c>
    </row>
    <row r="7" spans="1:5" ht="15.75" x14ac:dyDescent="0.25">
      <c r="A7" s="18">
        <v>1</v>
      </c>
      <c r="B7" s="19" t="s">
        <v>21</v>
      </c>
      <c r="C7" s="20">
        <v>5078184.22</v>
      </c>
      <c r="D7" s="20">
        <v>507818.42</v>
      </c>
      <c r="E7" s="17"/>
    </row>
    <row r="8" spans="1:5" ht="15.75" x14ac:dyDescent="0.25">
      <c r="A8" s="18">
        <v>2</v>
      </c>
      <c r="B8" s="19" t="s">
        <v>22</v>
      </c>
      <c r="C8" s="21">
        <v>4345649.28</v>
      </c>
      <c r="D8" s="20">
        <v>434564.93</v>
      </c>
      <c r="E8" s="17"/>
    </row>
    <row r="9" spans="1:5" ht="15.75" x14ac:dyDescent="0.25">
      <c r="A9" s="18">
        <v>3</v>
      </c>
      <c r="B9" s="19" t="s">
        <v>23</v>
      </c>
      <c r="C9" s="21">
        <v>4009229.12</v>
      </c>
      <c r="D9" s="20">
        <v>400922.91</v>
      </c>
      <c r="E9" s="17"/>
    </row>
    <row r="10" spans="1:5" ht="15.75" x14ac:dyDescent="0.25">
      <c r="A10" s="18">
        <v>4</v>
      </c>
      <c r="B10" s="19" t="s">
        <v>24</v>
      </c>
      <c r="C10" s="21">
        <v>6999518.2999999998</v>
      </c>
      <c r="D10" s="20">
        <v>699951.83</v>
      </c>
      <c r="E10" s="17"/>
    </row>
    <row r="11" spans="1:5" ht="15.75" x14ac:dyDescent="0.25">
      <c r="A11" s="18">
        <v>5</v>
      </c>
      <c r="B11" s="19" t="s">
        <v>25</v>
      </c>
      <c r="C11" s="21">
        <v>3765553.5</v>
      </c>
      <c r="D11" s="20">
        <v>376555.35</v>
      </c>
      <c r="E11" s="17"/>
    </row>
    <row r="12" spans="1:5" ht="15.75" x14ac:dyDescent="0.25">
      <c r="A12" s="18">
        <v>6</v>
      </c>
      <c r="B12" s="19" t="s">
        <v>26</v>
      </c>
      <c r="C12" s="21">
        <v>4003434.8</v>
      </c>
      <c r="D12" s="20">
        <v>400343.48</v>
      </c>
      <c r="E12" s="17"/>
    </row>
    <row r="13" spans="1:5" ht="15.75" x14ac:dyDescent="0.25">
      <c r="A13" s="18">
        <v>7</v>
      </c>
      <c r="B13" s="19" t="s">
        <v>27</v>
      </c>
      <c r="C13" s="21">
        <v>3749786.99</v>
      </c>
      <c r="D13" s="20">
        <v>374978.7</v>
      </c>
      <c r="E13" s="17"/>
    </row>
    <row r="14" spans="1:5" ht="15.75" x14ac:dyDescent="0.25">
      <c r="A14" s="18">
        <v>8</v>
      </c>
      <c r="B14" s="19" t="s">
        <v>28</v>
      </c>
      <c r="C14" s="21">
        <v>2989960</v>
      </c>
      <c r="D14" s="20">
        <v>298996</v>
      </c>
      <c r="E14" s="17"/>
    </row>
    <row r="15" spans="1:5" ht="15.75" x14ac:dyDescent="0.25">
      <c r="A15" s="18">
        <v>9</v>
      </c>
      <c r="B15" s="19" t="s">
        <v>29</v>
      </c>
      <c r="C15" s="21">
        <f>11282938.6</f>
        <v>11282938.6</v>
      </c>
      <c r="D15" s="20">
        <v>1128293.8600000001</v>
      </c>
      <c r="E15" s="17"/>
    </row>
    <row r="16" spans="1:5" ht="15.75" x14ac:dyDescent="0.25">
      <c r="A16" s="18">
        <v>10</v>
      </c>
      <c r="B16" s="19" t="s">
        <v>30</v>
      </c>
      <c r="C16" s="21">
        <v>1362176</v>
      </c>
      <c r="D16" s="20">
        <v>136217.60000000001</v>
      </c>
      <c r="E16" s="17"/>
    </row>
    <row r="17" spans="1:5" ht="15.75" x14ac:dyDescent="0.25">
      <c r="A17" s="18">
        <v>11</v>
      </c>
      <c r="B17" s="19" t="s">
        <v>31</v>
      </c>
      <c r="C17" s="21">
        <v>1890281.3</v>
      </c>
      <c r="D17" s="20">
        <v>189028.13</v>
      </c>
      <c r="E17" s="17"/>
    </row>
    <row r="18" spans="1:5" ht="15.75" x14ac:dyDescent="0.25">
      <c r="A18" s="18">
        <v>12</v>
      </c>
      <c r="B18" s="19" t="s">
        <v>32</v>
      </c>
      <c r="C18" s="21">
        <v>2591086.56</v>
      </c>
      <c r="D18" s="20">
        <v>259108.66</v>
      </c>
      <c r="E18" s="17"/>
    </row>
    <row r="19" spans="1:5" ht="15.75" x14ac:dyDescent="0.25">
      <c r="A19" s="18">
        <v>13</v>
      </c>
      <c r="B19" s="19" t="s">
        <v>33</v>
      </c>
      <c r="C19" s="21">
        <v>2591086.56</v>
      </c>
      <c r="D19" s="20">
        <v>259108.66</v>
      </c>
      <c r="E19" s="17"/>
    </row>
    <row r="20" spans="1:5" ht="15.75" x14ac:dyDescent="0.25">
      <c r="A20" s="18">
        <v>14</v>
      </c>
      <c r="B20" s="19" t="s">
        <v>34</v>
      </c>
      <c r="C20" s="21">
        <v>9088570.7400000002</v>
      </c>
      <c r="D20" s="20">
        <v>908857.08</v>
      </c>
      <c r="E20" s="17"/>
    </row>
    <row r="21" spans="1:5" ht="15.75" x14ac:dyDescent="0.25">
      <c r="A21" s="18">
        <v>15</v>
      </c>
      <c r="B21" s="19" t="s">
        <v>35</v>
      </c>
      <c r="C21" s="21">
        <v>12974057.83</v>
      </c>
      <c r="D21" s="20">
        <v>1297405.78</v>
      </c>
      <c r="E21" s="17"/>
    </row>
    <row r="22" spans="1:5" ht="15.75" x14ac:dyDescent="0.25">
      <c r="A22" s="18">
        <v>16</v>
      </c>
      <c r="B22" s="19" t="s">
        <v>36</v>
      </c>
      <c r="C22" s="21">
        <v>6762068.0599999996</v>
      </c>
      <c r="D22" s="20">
        <v>676206.81</v>
      </c>
      <c r="E22" s="17"/>
    </row>
    <row r="23" spans="1:5" ht="15.75" x14ac:dyDescent="0.25">
      <c r="A23" s="18">
        <v>17</v>
      </c>
      <c r="B23" s="8" t="s">
        <v>37</v>
      </c>
      <c r="C23" s="21">
        <v>6697892.4900000002</v>
      </c>
      <c r="D23" s="20">
        <v>669789.25</v>
      </c>
      <c r="E23" s="17"/>
    </row>
    <row r="24" spans="1:5" ht="15.75" x14ac:dyDescent="0.25">
      <c r="A24" s="18">
        <v>18</v>
      </c>
      <c r="B24" s="8" t="s">
        <v>38</v>
      </c>
      <c r="C24" s="21">
        <v>3393067.03</v>
      </c>
      <c r="D24" s="20">
        <v>339306.7</v>
      </c>
      <c r="E24" s="17"/>
    </row>
    <row r="25" spans="1:5" ht="15.75" x14ac:dyDescent="0.25">
      <c r="A25" s="18">
        <v>19</v>
      </c>
      <c r="B25" s="8" t="s">
        <v>39</v>
      </c>
      <c r="C25" s="21">
        <v>7592704.6299999999</v>
      </c>
      <c r="D25" s="20">
        <v>759270.46</v>
      </c>
      <c r="E25" s="17"/>
    </row>
    <row r="26" spans="1:5" ht="15.75" x14ac:dyDescent="0.25">
      <c r="A26" s="18">
        <v>20</v>
      </c>
      <c r="B26" s="8" t="s">
        <v>40</v>
      </c>
      <c r="C26" s="21">
        <v>634984.81999999995</v>
      </c>
      <c r="D26" s="20">
        <v>63498.48</v>
      </c>
      <c r="E26" s="17"/>
    </row>
    <row r="27" spans="1:5" ht="15.75" x14ac:dyDescent="0.25">
      <c r="A27" s="18">
        <v>21</v>
      </c>
      <c r="B27" s="8" t="s">
        <v>41</v>
      </c>
      <c r="C27" s="21">
        <v>6394192.3499999996</v>
      </c>
      <c r="D27" s="20">
        <v>639419.24</v>
      </c>
      <c r="E27" s="17"/>
    </row>
    <row r="28" spans="1:5" ht="15.75" x14ac:dyDescent="0.25">
      <c r="A28" s="18">
        <v>22</v>
      </c>
      <c r="B28" s="8" t="s">
        <v>42</v>
      </c>
      <c r="C28" s="21">
        <v>3056403.17</v>
      </c>
      <c r="D28" s="21">
        <v>305640.32000000001</v>
      </c>
      <c r="E28" s="17"/>
    </row>
    <row r="29" spans="1:5" ht="15.75" x14ac:dyDescent="0.25">
      <c r="A29" s="18">
        <v>23</v>
      </c>
      <c r="B29" s="8" t="s">
        <v>43</v>
      </c>
      <c r="C29" s="21">
        <v>6379018.2599999998</v>
      </c>
      <c r="D29" s="21">
        <v>637901.82999999996</v>
      </c>
      <c r="E29" s="17"/>
    </row>
    <row r="30" spans="1:5" ht="15.75" x14ac:dyDescent="0.25">
      <c r="A30" s="18">
        <v>24</v>
      </c>
      <c r="B30" s="8" t="s">
        <v>44</v>
      </c>
      <c r="C30" s="21">
        <v>3998339.99</v>
      </c>
      <c r="D30" s="21">
        <v>399834</v>
      </c>
      <c r="E30" s="17"/>
    </row>
    <row r="31" spans="1:5" ht="15.75" x14ac:dyDescent="0.25">
      <c r="A31" s="18">
        <v>25</v>
      </c>
      <c r="B31" s="8" t="s">
        <v>45</v>
      </c>
      <c r="C31" s="21">
        <v>5831905.6299999999</v>
      </c>
      <c r="D31" s="21">
        <v>583190.56000000006</v>
      </c>
      <c r="E31" s="17"/>
    </row>
    <row r="32" spans="1:5" ht="15.75" x14ac:dyDescent="0.25">
      <c r="A32" s="18">
        <v>26</v>
      </c>
      <c r="B32" s="8" t="s">
        <v>46</v>
      </c>
      <c r="C32" s="21">
        <v>4580796.1900000004</v>
      </c>
      <c r="D32" s="21">
        <v>458079.62</v>
      </c>
      <c r="E32" s="17"/>
    </row>
    <row r="33" spans="1:8" ht="15.75" x14ac:dyDescent="0.25">
      <c r="A33" s="18">
        <v>27</v>
      </c>
      <c r="B33" s="8" t="s">
        <v>47</v>
      </c>
      <c r="C33" s="21">
        <v>4906373.16</v>
      </c>
      <c r="D33" s="21">
        <v>490637.32</v>
      </c>
      <c r="E33" s="17"/>
    </row>
    <row r="34" spans="1:8" ht="15.75" x14ac:dyDescent="0.25">
      <c r="A34" s="18">
        <v>26</v>
      </c>
      <c r="B34" s="8" t="s">
        <v>48</v>
      </c>
      <c r="C34" s="21">
        <v>6949046.5599999996</v>
      </c>
      <c r="D34" s="21">
        <v>694904.66</v>
      </c>
      <c r="E34" s="17"/>
    </row>
    <row r="35" spans="1:8" ht="15.75" x14ac:dyDescent="0.25">
      <c r="A35" s="17" t="s">
        <v>57</v>
      </c>
      <c r="B35" s="17" t="s">
        <v>49</v>
      </c>
      <c r="C35" s="17"/>
      <c r="D35" s="22">
        <f>SUM(D7:D34)</f>
        <v>14389830.640000001</v>
      </c>
      <c r="E35" s="17" t="s">
        <v>9</v>
      </c>
    </row>
    <row r="36" spans="1:8" ht="15.75" x14ac:dyDescent="0.25">
      <c r="A36" s="17" t="s">
        <v>58</v>
      </c>
      <c r="B36" s="23" t="s">
        <v>50</v>
      </c>
      <c r="C36" s="17"/>
      <c r="D36" s="31">
        <v>5060000</v>
      </c>
      <c r="E36" s="17" t="s">
        <v>10</v>
      </c>
    </row>
    <row r="37" spans="1:8" ht="15.75" x14ac:dyDescent="0.25">
      <c r="A37" s="17" t="s">
        <v>59</v>
      </c>
      <c r="B37" s="23" t="s">
        <v>51</v>
      </c>
      <c r="C37" s="17"/>
      <c r="D37" s="22">
        <f>D35-D36</f>
        <v>9329830.6400000006</v>
      </c>
      <c r="E37" s="17" t="s">
        <v>12</v>
      </c>
    </row>
    <row r="38" spans="1:8" ht="31.5" x14ac:dyDescent="0.25">
      <c r="A38" s="17" t="s">
        <v>60</v>
      </c>
      <c r="B38" s="24" t="s">
        <v>52</v>
      </c>
      <c r="C38" s="17"/>
      <c r="D38" s="25">
        <f>D35/2</f>
        <v>7194915.3200000003</v>
      </c>
      <c r="E38" s="26" t="s">
        <v>53</v>
      </c>
      <c r="H38" s="30"/>
    </row>
    <row r="39" spans="1:8" ht="31.5" x14ac:dyDescent="0.25">
      <c r="A39" s="17" t="s">
        <v>61</v>
      </c>
      <c r="B39" s="27" t="s">
        <v>54</v>
      </c>
      <c r="C39" s="17"/>
      <c r="D39" s="36">
        <f>D38-D36</f>
        <v>2134915.3200000003</v>
      </c>
      <c r="E39" s="26" t="s">
        <v>55</v>
      </c>
    </row>
    <row r="40" spans="1:8" ht="31.5" x14ac:dyDescent="0.25">
      <c r="A40" s="17" t="s">
        <v>62</v>
      </c>
      <c r="B40" s="27" t="s">
        <v>67</v>
      </c>
      <c r="C40" s="17"/>
      <c r="D40" s="36">
        <f>D39+D36</f>
        <v>7194915.3200000003</v>
      </c>
      <c r="E40" s="26" t="s">
        <v>63</v>
      </c>
    </row>
    <row r="41" spans="1:8" ht="31.5" x14ac:dyDescent="0.25">
      <c r="A41" s="26" t="s">
        <v>66</v>
      </c>
      <c r="B41" s="24" t="s">
        <v>65</v>
      </c>
      <c r="C41" s="17"/>
      <c r="D41" s="36">
        <f>D38</f>
        <v>7194915.3200000003</v>
      </c>
      <c r="E41" s="26" t="s">
        <v>64</v>
      </c>
    </row>
  </sheetData>
  <mergeCells count="4">
    <mergeCell ref="A2:D2"/>
    <mergeCell ref="A3:D3"/>
    <mergeCell ref="A4:C4"/>
    <mergeCell ref="A5:D5"/>
  </mergeCells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2024-07-24T10:41:47Z</cp:lastPrinted>
  <dcterms:created xsi:type="dcterms:W3CDTF">2024-06-19T09:21:10Z</dcterms:created>
  <dcterms:modified xsi:type="dcterms:W3CDTF">2024-07-31T05:54:36Z</dcterms:modified>
</cp:coreProperties>
</file>