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 3300\Documents\"/>
    </mc:Choice>
  </mc:AlternateContent>
  <xr:revisionPtr revIDLastSave="0" documentId="13_ncr:1_{401E734F-1294-42E1-9F5C-E9A97F6F2DEC}" xr6:coauthVersionLast="47" xr6:coauthVersionMax="47" xr10:uidLastSave="{00000000-0000-0000-0000-000000000000}"/>
  <bookViews>
    <workbookView xWindow="-120" yWindow="-120" windowWidth="20730" windowHeight="11160" activeTab="1" xr2:uid="{56C00350-53C0-4C3D-8A7F-A659125EDE4C}"/>
  </bookViews>
  <sheets>
    <sheet name="Gastos Indviduales Enero" sheetId="5" r:id="rId1"/>
    <sheet name="Gastos Indviduales sin Lyft" sheetId="9" r:id="rId2"/>
    <sheet name="Gastos Enero" sheetId="4" r:id="rId3"/>
    <sheet name="Realidad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9" l="1"/>
  <c r="I17" i="9"/>
  <c r="L15" i="9"/>
  <c r="I15" i="9"/>
  <c r="O4" i="9"/>
  <c r="K25" i="5"/>
  <c r="F15" i="8"/>
  <c r="F14" i="8"/>
  <c r="F13" i="8"/>
  <c r="F12" i="8"/>
  <c r="F11" i="8"/>
  <c r="C15" i="9"/>
  <c r="F15" i="4"/>
  <c r="F14" i="4"/>
  <c r="F13" i="4"/>
  <c r="F12" i="4"/>
  <c r="F11" i="4"/>
  <c r="C19" i="5"/>
  <c r="L10" i="5"/>
  <c r="F15" i="9"/>
  <c r="I7" i="5"/>
  <c r="C21" i="5" s="1"/>
  <c r="F14" i="5"/>
  <c r="I14" i="8"/>
  <c r="I13" i="8"/>
  <c r="I12" i="8"/>
  <c r="F10" i="8"/>
  <c r="E10" i="8"/>
  <c r="I11" i="8"/>
  <c r="F9" i="8"/>
  <c r="I10" i="8"/>
  <c r="F8" i="8"/>
  <c r="L7" i="8"/>
  <c r="I9" i="8"/>
  <c r="F7" i="8"/>
  <c r="L6" i="8"/>
  <c r="I8" i="8"/>
  <c r="F6" i="8"/>
  <c r="C6" i="8"/>
  <c r="C7" i="8" s="1"/>
  <c r="L5" i="8"/>
  <c r="I7" i="8"/>
  <c r="F5" i="8"/>
  <c r="L4" i="8"/>
  <c r="I6" i="8"/>
  <c r="F4" i="8"/>
  <c r="L3" i="8"/>
  <c r="F3" i="8"/>
  <c r="C17" i="9" l="1"/>
  <c r="I19" i="9" s="1"/>
  <c r="J19" i="9" s="1"/>
  <c r="K19" i="9" s="1"/>
  <c r="J17" i="9"/>
  <c r="K17" i="9" s="1"/>
  <c r="I20" i="9"/>
  <c r="J20" i="9" s="1"/>
  <c r="K20" i="9" s="1"/>
  <c r="J18" i="9"/>
  <c r="K18" i="9" s="1"/>
  <c r="F16" i="8"/>
  <c r="I19" i="8"/>
  <c r="C16" i="8"/>
  <c r="L8" i="8"/>
  <c r="C18" i="8" s="1"/>
  <c r="C15" i="8"/>
  <c r="C19" i="8" l="1"/>
  <c r="C21" i="8" s="1"/>
  <c r="I12" i="4"/>
  <c r="I11" i="4"/>
  <c r="I10" i="4"/>
  <c r="I9" i="4"/>
  <c r="I8" i="4"/>
  <c r="L7" i="4"/>
  <c r="F4" i="4"/>
  <c r="F10" i="4"/>
  <c r="F9" i="4"/>
  <c r="F8" i="4"/>
  <c r="E10" i="4"/>
  <c r="L6" i="4"/>
  <c r="L5" i="4"/>
  <c r="F7" i="4"/>
  <c r="F6" i="4"/>
  <c r="I7" i="4"/>
  <c r="L4" i="4"/>
  <c r="I6" i="4"/>
  <c r="I5" i="4"/>
  <c r="I4" i="4"/>
  <c r="L3" i="4"/>
  <c r="F5" i="4"/>
  <c r="F3" i="4"/>
  <c r="C6" i="4"/>
  <c r="C7" i="4" s="1"/>
  <c r="F16" i="4" l="1"/>
  <c r="C16" i="4" s="1"/>
  <c r="I17" i="4"/>
  <c r="C17" i="4"/>
  <c r="L8" i="4"/>
  <c r="C18" i="4" s="1"/>
  <c r="C15" i="4"/>
  <c r="C19" i="4" l="1"/>
</calcChain>
</file>

<file path=xl/sharedStrings.xml><?xml version="1.0" encoding="utf-8"?>
<sst xmlns="http://schemas.openxmlformats.org/spreadsheetml/2006/main" count="184" uniqueCount="55">
  <si>
    <t>Alquiler</t>
  </si>
  <si>
    <t>Luz</t>
  </si>
  <si>
    <t>Vivienda</t>
  </si>
  <si>
    <t>Comida</t>
  </si>
  <si>
    <t>Transporte</t>
  </si>
  <si>
    <t>Bus</t>
  </si>
  <si>
    <t>Total</t>
  </si>
  <si>
    <t>Comida General</t>
  </si>
  <si>
    <t>Yasny</t>
  </si>
  <si>
    <t>Paty</t>
  </si>
  <si>
    <t>Enri</t>
  </si>
  <si>
    <t>Internet</t>
  </si>
  <si>
    <t>Epi</t>
  </si>
  <si>
    <t>Lyft 01/01</t>
  </si>
  <si>
    <t>Lyft 02/01</t>
  </si>
  <si>
    <t>CVS Jarabe</t>
  </si>
  <si>
    <t>Lyft Walmart</t>
  </si>
  <si>
    <t>Domino's</t>
  </si>
  <si>
    <t>Tapabocas</t>
  </si>
  <si>
    <t>Telefonos</t>
  </si>
  <si>
    <t>Walmart 06/01</t>
  </si>
  <si>
    <t>Otros</t>
  </si>
  <si>
    <t>Tapabocas Epi</t>
  </si>
  <si>
    <t>Lyft Paty</t>
  </si>
  <si>
    <t>CVS Jarabe Paty</t>
  </si>
  <si>
    <t>Lyft Olive G</t>
  </si>
  <si>
    <t>Lyft Bday</t>
  </si>
  <si>
    <t>Lyft Dom 9</t>
  </si>
  <si>
    <t>Lyft dom 16</t>
  </si>
  <si>
    <t>Walgreens</t>
  </si>
  <si>
    <t>Walmart 14</t>
  </si>
  <si>
    <t>Cambio Boletos</t>
  </si>
  <si>
    <t>Publix</t>
  </si>
  <si>
    <t>Walmart 20</t>
  </si>
  <si>
    <t>Walmart 22</t>
  </si>
  <si>
    <t>Walgreens Yas</t>
  </si>
  <si>
    <t xml:space="preserve">Lyft </t>
  </si>
  <si>
    <t>Total con Lyft</t>
  </si>
  <si>
    <t>Walmart 27</t>
  </si>
  <si>
    <t>Pizza grafitos</t>
  </si>
  <si>
    <t>Lyft starbucks</t>
  </si>
  <si>
    <t>Lyft walmart</t>
  </si>
  <si>
    <t>Lyft pizza</t>
  </si>
  <si>
    <t>Lyft Domingo</t>
  </si>
  <si>
    <t>Walmart</t>
  </si>
  <si>
    <t>Subway</t>
  </si>
  <si>
    <t>Pizza dominos</t>
  </si>
  <si>
    <t>walmart 27</t>
  </si>
  <si>
    <t>walmart</t>
  </si>
  <si>
    <t>Pizza graffitos</t>
  </si>
  <si>
    <t>Yascnay</t>
  </si>
  <si>
    <t>Epifanio</t>
  </si>
  <si>
    <t>tlf</t>
  </si>
  <si>
    <t>dominos</t>
  </si>
  <si>
    <t>Dominos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</si>
</sst>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Bs.&quot;* #,##0.00_ ;_ &quot;Bs.&quot;* \-#,##0.00_ ;_ &quot;Bs.&quot;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4" borderId="0" xfId="0" applyFill="1"/>
    <xf numFmtId="0" fontId="2" fillId="0" borderId="0" xfId="0" applyFont="1" applyFill="1"/>
    <xf numFmtId="0" fontId="2" fillId="5" borderId="0" xfId="0" applyFont="1" applyFill="1"/>
    <xf numFmtId="164" fontId="2" fillId="5" borderId="0" xfId="0" applyNumberFormat="1" applyFont="1" applyFill="1"/>
    <xf numFmtId="0" fontId="0" fillId="6" borderId="0" xfId="0" applyFill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F7C2-7E0E-42A0-8AEE-B5ACB9A65901}">
  <dimension ref="B3:N25"/>
  <sheetViews>
    <sheetView topLeftCell="A9" workbookViewId="0">
      <selection activeCell="H21" sqref="H21:K24"/>
    </sheetView>
  </sheetViews>
  <sheetFormatPr defaultRowHeight="15" x14ac:dyDescent="0.25"/>
  <cols>
    <col min="2" max="2" width="12.28515625" bestFit="1" customWidth="1"/>
    <col min="3" max="3" width="10.28515625" bestFit="1" customWidth="1"/>
    <col min="5" max="5" width="14.28515625" customWidth="1"/>
    <col min="8" max="8" width="12" customWidth="1"/>
    <col min="9" max="9" width="11.85546875" customWidth="1"/>
    <col min="11" max="11" width="12.140625" customWidth="1"/>
    <col min="13" max="13" width="12" customWidth="1"/>
  </cols>
  <sheetData>
    <row r="3" spans="2:14" x14ac:dyDescent="0.25">
      <c r="B3" t="s">
        <v>9</v>
      </c>
      <c r="E3" t="s">
        <v>12</v>
      </c>
      <c r="H3" t="s">
        <v>8</v>
      </c>
      <c r="K3" t="s">
        <v>10</v>
      </c>
    </row>
    <row r="4" spans="2:14" x14ac:dyDescent="0.25">
      <c r="B4" s="8" t="s">
        <v>13</v>
      </c>
      <c r="C4" s="3">
        <v>23.88</v>
      </c>
      <c r="E4" s="8" t="s">
        <v>17</v>
      </c>
      <c r="F4" s="3">
        <v>40.68</v>
      </c>
      <c r="H4" s="8" t="s">
        <v>29</v>
      </c>
      <c r="I4" s="3">
        <v>23.3</v>
      </c>
      <c r="K4" s="8" t="s">
        <v>33</v>
      </c>
      <c r="L4" s="3">
        <v>121.64</v>
      </c>
    </row>
    <row r="5" spans="2:14" x14ac:dyDescent="0.25">
      <c r="B5" s="8" t="s">
        <v>14</v>
      </c>
      <c r="C5" s="3">
        <v>18.04</v>
      </c>
      <c r="E5" s="8" t="s">
        <v>18</v>
      </c>
      <c r="F5" s="3">
        <v>14.97</v>
      </c>
      <c r="H5" s="8" t="s">
        <v>30</v>
      </c>
      <c r="I5" s="3">
        <v>132</v>
      </c>
      <c r="K5" s="8" t="s">
        <v>34</v>
      </c>
      <c r="L5" s="3">
        <v>40.04</v>
      </c>
    </row>
    <row r="6" spans="2:14" x14ac:dyDescent="0.25">
      <c r="B6" s="8" t="s">
        <v>15</v>
      </c>
      <c r="C6" s="3">
        <v>17.21</v>
      </c>
      <c r="E6" s="8" t="s">
        <v>19</v>
      </c>
      <c r="F6" s="3">
        <v>111.45</v>
      </c>
      <c r="H6" s="12" t="s">
        <v>38</v>
      </c>
      <c r="I6">
        <v>146.91</v>
      </c>
      <c r="K6" s="12" t="s">
        <v>38</v>
      </c>
      <c r="L6">
        <v>50</v>
      </c>
    </row>
    <row r="7" spans="2:14" x14ac:dyDescent="0.25">
      <c r="B7" s="8" t="s">
        <v>16</v>
      </c>
      <c r="C7" s="3">
        <v>5.09</v>
      </c>
      <c r="E7" s="8" t="s">
        <v>20</v>
      </c>
      <c r="F7" s="3">
        <v>149.21</v>
      </c>
      <c r="H7" s="9" t="s">
        <v>6</v>
      </c>
      <c r="I7" s="4">
        <f>SUM(I4:I6)</f>
        <v>302.21000000000004</v>
      </c>
      <c r="K7" s="12" t="s">
        <v>38</v>
      </c>
      <c r="L7">
        <v>4.45</v>
      </c>
    </row>
    <row r="8" spans="2:14" x14ac:dyDescent="0.25">
      <c r="B8" s="8" t="s">
        <v>25</v>
      </c>
      <c r="C8" s="3">
        <v>7.36</v>
      </c>
      <c r="E8" s="8" t="s">
        <v>20</v>
      </c>
      <c r="F8" s="3">
        <v>3.17</v>
      </c>
      <c r="K8" t="s">
        <v>39</v>
      </c>
      <c r="L8">
        <v>89.88</v>
      </c>
    </row>
    <row r="9" spans="2:14" x14ac:dyDescent="0.25">
      <c r="B9" s="8" t="s">
        <v>26</v>
      </c>
      <c r="C9" s="3">
        <v>18.12</v>
      </c>
      <c r="E9" s="8" t="s">
        <v>31</v>
      </c>
      <c r="F9" s="3">
        <v>82</v>
      </c>
    </row>
    <row r="10" spans="2:14" x14ac:dyDescent="0.25">
      <c r="B10" s="8" t="s">
        <v>27</v>
      </c>
      <c r="C10" s="3">
        <v>24.02</v>
      </c>
      <c r="E10" s="8" t="s">
        <v>32</v>
      </c>
      <c r="F10" s="3">
        <v>3.51</v>
      </c>
      <c r="K10" s="9" t="s">
        <v>6</v>
      </c>
      <c r="L10" s="4">
        <f>SUM(L4:L8)</f>
        <v>306.01</v>
      </c>
    </row>
    <row r="11" spans="2:14" x14ac:dyDescent="0.25">
      <c r="B11" s="8" t="s">
        <v>16</v>
      </c>
      <c r="C11" s="3">
        <v>9.4</v>
      </c>
      <c r="E11" s="8" t="s">
        <v>32</v>
      </c>
      <c r="F11" s="3">
        <v>12.63</v>
      </c>
    </row>
    <row r="12" spans="2:14" x14ac:dyDescent="0.25">
      <c r="B12" s="8" t="s">
        <v>28</v>
      </c>
      <c r="C12" s="3">
        <v>22.84</v>
      </c>
      <c r="E12" s="8" t="s">
        <v>18</v>
      </c>
      <c r="F12" s="3">
        <v>13.89</v>
      </c>
    </row>
    <row r="13" spans="2:14" x14ac:dyDescent="0.25">
      <c r="B13" s="8" t="s">
        <v>28</v>
      </c>
      <c r="C13" s="3">
        <v>24.06</v>
      </c>
      <c r="N13" t="s">
        <v>45</v>
      </c>
    </row>
    <row r="14" spans="2:14" x14ac:dyDescent="0.25">
      <c r="B14" s="7" t="s">
        <v>40</v>
      </c>
      <c r="C14" s="3">
        <v>15.49</v>
      </c>
      <c r="E14" s="9" t="s">
        <v>6</v>
      </c>
      <c r="F14" s="4">
        <f>SUM(F4:F13)</f>
        <v>431.51</v>
      </c>
      <c r="N14" t="s">
        <v>46</v>
      </c>
    </row>
    <row r="15" spans="2:14" x14ac:dyDescent="0.25">
      <c r="B15" s="7" t="s">
        <v>41</v>
      </c>
      <c r="C15" s="3">
        <v>9.26</v>
      </c>
    </row>
    <row r="16" spans="2:14" x14ac:dyDescent="0.25">
      <c r="B16" s="7" t="s">
        <v>42</v>
      </c>
      <c r="C16" s="3">
        <v>24.38</v>
      </c>
    </row>
    <row r="17" spans="2:11" x14ac:dyDescent="0.25">
      <c r="B17" s="7" t="s">
        <v>43</v>
      </c>
      <c r="C17" s="3">
        <v>22.41</v>
      </c>
    </row>
    <row r="18" spans="2:11" x14ac:dyDescent="0.25">
      <c r="B18" s="12" t="s">
        <v>44</v>
      </c>
      <c r="C18" s="3">
        <v>13.49</v>
      </c>
    </row>
    <row r="19" spans="2:11" x14ac:dyDescent="0.25">
      <c r="B19" s="9" t="s">
        <v>6</v>
      </c>
      <c r="C19" s="4">
        <f>SUM(C4:C18)</f>
        <v>255.05</v>
      </c>
    </row>
    <row r="21" spans="2:11" x14ac:dyDescent="0.25">
      <c r="B21" s="10" t="s">
        <v>6</v>
      </c>
      <c r="C21" s="11">
        <f>C19+F14+I7+L10</f>
        <v>1294.78</v>
      </c>
    </row>
    <row r="25" spans="2:11" x14ac:dyDescent="0.25">
      <c r="K25" s="3">
        <f>J25*$C25/100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7FEC-914E-4E22-B9CA-315DC2B72F36}">
  <dimension ref="B3:O20"/>
  <sheetViews>
    <sheetView tabSelected="1" topLeftCell="A3" workbookViewId="0">
      <selection activeCell="L20" sqref="L20"/>
    </sheetView>
  </sheetViews>
  <sheetFormatPr defaultRowHeight="15" x14ac:dyDescent="0.25"/>
  <cols>
    <col min="2" max="2" width="12.28515625" bestFit="1" customWidth="1"/>
    <col min="3" max="3" width="10.28515625" bestFit="1" customWidth="1"/>
    <col min="5" max="5" width="14.28515625" customWidth="1"/>
    <col min="8" max="8" width="12" customWidth="1"/>
    <col min="9" max="9" width="11.85546875" customWidth="1"/>
    <col min="11" max="11" width="12.140625" customWidth="1"/>
    <col min="12" max="12" width="9.42578125" bestFit="1" customWidth="1"/>
    <col min="13" max="13" width="12" customWidth="1"/>
  </cols>
  <sheetData>
    <row r="3" spans="2:15" x14ac:dyDescent="0.25">
      <c r="B3" t="s">
        <v>9</v>
      </c>
      <c r="E3" t="s">
        <v>12</v>
      </c>
      <c r="H3" t="s">
        <v>8</v>
      </c>
      <c r="K3" t="s">
        <v>10</v>
      </c>
      <c r="M3" t="s">
        <v>52</v>
      </c>
    </row>
    <row r="4" spans="2:15" x14ac:dyDescent="0.25">
      <c r="B4" s="8" t="s">
        <v>13</v>
      </c>
      <c r="C4" s="3">
        <v>0</v>
      </c>
      <c r="E4" s="8" t="s">
        <v>17</v>
      </c>
      <c r="F4" s="3">
        <v>40.68</v>
      </c>
      <c r="H4" s="8" t="s">
        <v>29</v>
      </c>
      <c r="I4" s="3">
        <v>23.3</v>
      </c>
      <c r="K4" s="8" t="s">
        <v>33</v>
      </c>
      <c r="L4" s="3">
        <v>121.64</v>
      </c>
      <c r="M4" s="8" t="s">
        <v>19</v>
      </c>
      <c r="N4" s="3">
        <v>111.45</v>
      </c>
      <c r="O4" s="3">
        <f>N4/3</f>
        <v>37.15</v>
      </c>
    </row>
    <row r="5" spans="2:15" x14ac:dyDescent="0.25">
      <c r="B5" s="8" t="s">
        <v>14</v>
      </c>
      <c r="C5" s="3">
        <v>0</v>
      </c>
      <c r="E5" s="8" t="s">
        <v>18</v>
      </c>
      <c r="F5" s="3">
        <v>14.97</v>
      </c>
      <c r="H5" s="8" t="s">
        <v>30</v>
      </c>
      <c r="I5" s="3">
        <v>132</v>
      </c>
      <c r="K5" s="8" t="s">
        <v>34</v>
      </c>
      <c r="L5" s="3">
        <v>40.04</v>
      </c>
    </row>
    <row r="6" spans="2:15" x14ac:dyDescent="0.25">
      <c r="B6" s="8" t="s">
        <v>15</v>
      </c>
      <c r="C6" s="3">
        <v>17.21</v>
      </c>
      <c r="H6" t="s">
        <v>47</v>
      </c>
      <c r="I6">
        <v>146.91</v>
      </c>
      <c r="K6" t="s">
        <v>48</v>
      </c>
      <c r="L6">
        <v>54.45</v>
      </c>
    </row>
    <row r="7" spans="2:15" x14ac:dyDescent="0.25">
      <c r="B7" s="8" t="s">
        <v>16</v>
      </c>
      <c r="C7" s="3">
        <v>0</v>
      </c>
      <c r="E7" s="8" t="s">
        <v>20</v>
      </c>
      <c r="F7" s="3">
        <v>149.21</v>
      </c>
      <c r="H7" t="s">
        <v>53</v>
      </c>
      <c r="I7">
        <v>40</v>
      </c>
      <c r="K7" t="s">
        <v>49</v>
      </c>
      <c r="L7">
        <v>89.88</v>
      </c>
    </row>
    <row r="8" spans="2:15" x14ac:dyDescent="0.25">
      <c r="B8" s="8" t="s">
        <v>25</v>
      </c>
      <c r="C8" s="3">
        <v>0</v>
      </c>
      <c r="E8" s="8" t="s">
        <v>20</v>
      </c>
      <c r="F8" s="3">
        <v>3.17</v>
      </c>
      <c r="K8" t="s">
        <v>54</v>
      </c>
      <c r="L8">
        <v>31.79</v>
      </c>
    </row>
    <row r="9" spans="2:15" x14ac:dyDescent="0.25">
      <c r="B9" s="8" t="s">
        <v>26</v>
      </c>
      <c r="C9" s="3">
        <v>0</v>
      </c>
      <c r="E9" s="8" t="s">
        <v>31</v>
      </c>
      <c r="F9" s="3">
        <v>82</v>
      </c>
    </row>
    <row r="10" spans="2:15" x14ac:dyDescent="0.25">
      <c r="B10" s="8" t="s">
        <v>27</v>
      </c>
      <c r="C10" s="3">
        <v>0</v>
      </c>
      <c r="E10" s="8" t="s">
        <v>32</v>
      </c>
      <c r="F10" s="3">
        <v>3.51</v>
      </c>
    </row>
    <row r="11" spans="2:15" x14ac:dyDescent="0.25">
      <c r="B11" s="8" t="s">
        <v>16</v>
      </c>
      <c r="C11" s="3">
        <v>0</v>
      </c>
      <c r="E11" s="8" t="s">
        <v>32</v>
      </c>
      <c r="F11" s="3">
        <v>12.63</v>
      </c>
    </row>
    <row r="12" spans="2:15" x14ac:dyDescent="0.25">
      <c r="B12" s="8" t="s">
        <v>28</v>
      </c>
      <c r="C12" s="3">
        <v>0</v>
      </c>
      <c r="E12" s="8" t="s">
        <v>18</v>
      </c>
      <c r="F12" s="3">
        <v>9</v>
      </c>
    </row>
    <row r="13" spans="2:15" x14ac:dyDescent="0.25">
      <c r="B13" s="8" t="s">
        <v>28</v>
      </c>
      <c r="C13" s="3">
        <v>0</v>
      </c>
    </row>
    <row r="14" spans="2:15" x14ac:dyDescent="0.25">
      <c r="B14" s="8" t="s">
        <v>44</v>
      </c>
      <c r="C14" s="3">
        <v>13.49</v>
      </c>
    </row>
    <row r="15" spans="2:15" x14ac:dyDescent="0.25">
      <c r="B15" s="7" t="s">
        <v>6</v>
      </c>
      <c r="C15" s="3">
        <f>SUM(C4:C14)</f>
        <v>30.700000000000003</v>
      </c>
      <c r="E15" s="7" t="s">
        <v>6</v>
      </c>
      <c r="F15" s="3">
        <f>SUM(F4:F13)</f>
        <v>315.16999999999996</v>
      </c>
      <c r="H15" s="7" t="s">
        <v>6</v>
      </c>
      <c r="I15" s="3">
        <f>SUM(I4:I7)</f>
        <v>342.21000000000004</v>
      </c>
      <c r="K15" s="7" t="s">
        <v>6</v>
      </c>
      <c r="L15" s="3">
        <f>SUM(L4:L8)</f>
        <v>337.8</v>
      </c>
    </row>
    <row r="17" spans="2:12" x14ac:dyDescent="0.25">
      <c r="B17" s="1" t="s">
        <v>6</v>
      </c>
      <c r="C17" s="4">
        <f>C15+F15+I15+L15</f>
        <v>1025.8799999999999</v>
      </c>
      <c r="H17" t="s">
        <v>50</v>
      </c>
      <c r="I17" s="13">
        <f>(I15/$C$17)*100</f>
        <v>33.357702655281329</v>
      </c>
      <c r="J17">
        <f>25-I17</f>
        <v>-8.3577026552813294</v>
      </c>
      <c r="K17" s="3">
        <f>(J17/100)*$C$17</f>
        <v>-85.740000000000094</v>
      </c>
      <c r="L17" s="3"/>
    </row>
    <row r="18" spans="2:12" x14ac:dyDescent="0.25">
      <c r="H18" t="s">
        <v>51</v>
      </c>
      <c r="I18" s="13">
        <f>(F15/$C$17)*100</f>
        <v>30.721916793387138</v>
      </c>
      <c r="J18">
        <f>25-I18</f>
        <v>-5.7219167933871375</v>
      </c>
      <c r="K18" s="3">
        <f t="shared" ref="K18:K20" si="0">(J18/100)*$C$17</f>
        <v>-58.69999999999996</v>
      </c>
      <c r="L18" s="3"/>
    </row>
    <row r="19" spans="2:12" x14ac:dyDescent="0.25">
      <c r="H19" t="s">
        <v>9</v>
      </c>
      <c r="I19" s="13">
        <f>(C15/$C$17)*100</f>
        <v>2.9925527352126959</v>
      </c>
      <c r="J19">
        <f>25-I19</f>
        <v>22.007447264787302</v>
      </c>
      <c r="K19" s="3">
        <f t="shared" si="0"/>
        <v>225.76999999999995</v>
      </c>
      <c r="L19" s="3"/>
    </row>
    <row r="20" spans="2:12" x14ac:dyDescent="0.25">
      <c r="H20" t="s">
        <v>10</v>
      </c>
      <c r="I20" s="13">
        <f>(L15/$C$17)*100</f>
        <v>32.92782781611885</v>
      </c>
      <c r="J20">
        <f>25-I20</f>
        <v>-7.9278278161188496</v>
      </c>
      <c r="K20" s="3">
        <f t="shared" si="0"/>
        <v>-81.330000000000055</v>
      </c>
      <c r="L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F0D0-4BE1-4B0C-BFEE-655E76578D72}">
  <dimension ref="B2:L19"/>
  <sheetViews>
    <sheetView topLeftCell="A2" workbookViewId="0">
      <selection activeCell="F17" sqref="F17"/>
    </sheetView>
  </sheetViews>
  <sheetFormatPr defaultRowHeight="15" x14ac:dyDescent="0.25"/>
  <cols>
    <col min="2" max="2" width="18.5703125" customWidth="1"/>
    <col min="3" max="3" width="10.28515625" bestFit="1" customWidth="1"/>
    <col min="5" max="5" width="15.85546875" customWidth="1"/>
    <col min="11" max="11" width="16.85546875" customWidth="1"/>
    <col min="12" max="12" width="11.85546875" customWidth="1"/>
    <col min="15" max="15" width="16.140625" customWidth="1"/>
  </cols>
  <sheetData>
    <row r="2" spans="2:12" x14ac:dyDescent="0.25">
      <c r="B2" s="1" t="s">
        <v>2</v>
      </c>
      <c r="E2" s="1" t="s">
        <v>3</v>
      </c>
      <c r="H2" s="1" t="s">
        <v>4</v>
      </c>
      <c r="K2" s="1" t="s">
        <v>21</v>
      </c>
    </row>
    <row r="3" spans="2:12" x14ac:dyDescent="0.25">
      <c r="B3" t="s">
        <v>0</v>
      </c>
      <c r="C3" s="5">
        <v>1200</v>
      </c>
      <c r="E3" t="s">
        <v>17</v>
      </c>
      <c r="F3" s="3">
        <f>'Gastos Indviduales Enero'!F4</f>
        <v>40.68</v>
      </c>
      <c r="H3" t="s">
        <v>5</v>
      </c>
      <c r="I3" s="5">
        <v>200</v>
      </c>
      <c r="K3" s="7" t="s">
        <v>22</v>
      </c>
      <c r="L3" s="2">
        <f>'Gastos Indviduales Enero'!F5</f>
        <v>14.97</v>
      </c>
    </row>
    <row r="4" spans="2:12" x14ac:dyDescent="0.25">
      <c r="B4" t="s">
        <v>1</v>
      </c>
      <c r="C4" s="5">
        <v>48</v>
      </c>
      <c r="E4" t="s">
        <v>20</v>
      </c>
      <c r="F4" s="3">
        <f>'Gastos Indviduales Enero'!F7</f>
        <v>149.21</v>
      </c>
      <c r="H4" s="7" t="s">
        <v>23</v>
      </c>
      <c r="I4" s="3">
        <f>'Gastos Indviduales Enero'!C4</f>
        <v>23.88</v>
      </c>
      <c r="K4" s="7" t="s">
        <v>24</v>
      </c>
      <c r="L4" s="2">
        <f>'Gastos Indviduales Enero'!C6</f>
        <v>17.21</v>
      </c>
    </row>
    <row r="5" spans="2:12" x14ac:dyDescent="0.25">
      <c r="B5" t="s">
        <v>11</v>
      </c>
      <c r="C5" s="5">
        <v>146</v>
      </c>
      <c r="E5" t="s">
        <v>20</v>
      </c>
      <c r="F5" s="3">
        <f>'Gastos Indviduales Enero'!F8</f>
        <v>3.17</v>
      </c>
      <c r="H5" s="7" t="s">
        <v>23</v>
      </c>
      <c r="I5" s="3">
        <f>'Gastos Indviduales Enero'!C5</f>
        <v>18.04</v>
      </c>
      <c r="K5" s="7" t="s">
        <v>22</v>
      </c>
      <c r="L5" s="2">
        <f>'Gastos Indviduales Enero'!F12</f>
        <v>13.89</v>
      </c>
    </row>
    <row r="6" spans="2:12" x14ac:dyDescent="0.25">
      <c r="B6" t="s">
        <v>19</v>
      </c>
      <c r="C6" s="6">
        <f>'Gastos Indviduales Enero'!F6</f>
        <v>111.45</v>
      </c>
      <c r="E6" t="s">
        <v>32</v>
      </c>
      <c r="F6" s="3">
        <f>'Gastos Indviduales Enero'!F10</f>
        <v>3.51</v>
      </c>
      <c r="H6" s="7" t="s">
        <v>23</v>
      </c>
      <c r="I6" s="3">
        <f>'Gastos Indviduales Enero'!C7</f>
        <v>5.09</v>
      </c>
      <c r="K6" s="7" t="s">
        <v>31</v>
      </c>
      <c r="L6" s="2">
        <f>'Gastos Indviduales Enero'!F9</f>
        <v>82</v>
      </c>
    </row>
    <row r="7" spans="2:12" x14ac:dyDescent="0.25">
      <c r="B7" s="1" t="s">
        <v>6</v>
      </c>
      <c r="C7" s="4">
        <f>SUM(C3:C6)</f>
        <v>1505.45</v>
      </c>
      <c r="E7" t="s">
        <v>32</v>
      </c>
      <c r="F7" s="3">
        <f>'Gastos Indviduales Enero'!F11</f>
        <v>12.63</v>
      </c>
      <c r="H7" s="7" t="s">
        <v>23</v>
      </c>
      <c r="I7" s="3">
        <f>'Gastos Indviduales Enero'!C8</f>
        <v>7.36</v>
      </c>
      <c r="K7" s="7" t="s">
        <v>35</v>
      </c>
      <c r="L7" s="2">
        <f>'Gastos Indviduales Enero'!I4</f>
        <v>23.3</v>
      </c>
    </row>
    <row r="8" spans="2:12" x14ac:dyDescent="0.25">
      <c r="E8" t="s">
        <v>30</v>
      </c>
      <c r="F8" s="3">
        <f>'Gastos Indviduales Enero'!I5</f>
        <v>132</v>
      </c>
      <c r="H8" s="7" t="s">
        <v>23</v>
      </c>
      <c r="I8" s="3">
        <f>'Gastos Indviduales Enero'!C9</f>
        <v>18.12</v>
      </c>
      <c r="K8" s="1" t="s">
        <v>6</v>
      </c>
      <c r="L8" s="4">
        <f>SUM(L3:L7)</f>
        <v>151.37</v>
      </c>
    </row>
    <row r="9" spans="2:12" x14ac:dyDescent="0.25">
      <c r="E9" t="s">
        <v>33</v>
      </c>
      <c r="F9" s="3">
        <f>'Gastos Indviduales Enero'!L4</f>
        <v>121.64</v>
      </c>
      <c r="H9" s="7" t="s">
        <v>23</v>
      </c>
      <c r="I9" s="3">
        <f>'Gastos Indviduales Enero'!C10</f>
        <v>24.02</v>
      </c>
    </row>
    <row r="10" spans="2:12" x14ac:dyDescent="0.25">
      <c r="E10" t="str">
        <f>'Gastos Indviduales Enero'!K5</f>
        <v>Walmart 22</v>
      </c>
      <c r="F10" s="3">
        <f>'Gastos Indviduales Enero'!L5</f>
        <v>40.04</v>
      </c>
      <c r="H10" s="7" t="s">
        <v>23</v>
      </c>
      <c r="I10" s="3">
        <f>'Gastos Indviduales Enero'!C11</f>
        <v>9.4</v>
      </c>
    </row>
    <row r="11" spans="2:12" x14ac:dyDescent="0.25">
      <c r="E11" t="s">
        <v>44</v>
      </c>
      <c r="F11">
        <f>'Gastos Indviduales Enero'!C18</f>
        <v>13.49</v>
      </c>
      <c r="H11" s="7" t="s">
        <v>23</v>
      </c>
      <c r="I11" s="3">
        <f>'Gastos Indviduales Enero'!C12</f>
        <v>22.84</v>
      </c>
    </row>
    <row r="12" spans="2:12" x14ac:dyDescent="0.25">
      <c r="E12" t="s">
        <v>38</v>
      </c>
      <c r="F12">
        <f>'Gastos Indviduales Enero'!I6</f>
        <v>146.91</v>
      </c>
      <c r="H12" s="7" t="s">
        <v>23</v>
      </c>
      <c r="I12" s="3">
        <f>'Gastos Indviduales Enero'!C13</f>
        <v>24.06</v>
      </c>
    </row>
    <row r="13" spans="2:12" x14ac:dyDescent="0.25">
      <c r="E13" t="s">
        <v>38</v>
      </c>
      <c r="F13">
        <f>'Gastos Indviduales Enero'!L6</f>
        <v>50</v>
      </c>
      <c r="H13" s="7" t="s">
        <v>23</v>
      </c>
      <c r="I13" s="3">
        <v>15.49</v>
      </c>
    </row>
    <row r="14" spans="2:12" x14ac:dyDescent="0.25">
      <c r="E14" t="s">
        <v>38</v>
      </c>
      <c r="F14">
        <f>'Gastos Indviduales Enero'!L7</f>
        <v>4.45</v>
      </c>
      <c r="H14" s="7" t="s">
        <v>23</v>
      </c>
      <c r="I14" s="3">
        <v>9.26</v>
      </c>
    </row>
    <row r="15" spans="2:12" x14ac:dyDescent="0.25">
      <c r="B15" s="1" t="s">
        <v>2</v>
      </c>
      <c r="C15" s="3">
        <f>C7</f>
        <v>1505.45</v>
      </c>
      <c r="E15" t="s">
        <v>39</v>
      </c>
      <c r="F15">
        <f>'Gastos Indviduales Enero'!L8</f>
        <v>89.88</v>
      </c>
      <c r="H15" s="7" t="s">
        <v>23</v>
      </c>
      <c r="I15" s="3">
        <v>24.38</v>
      </c>
    </row>
    <row r="16" spans="2:12" x14ac:dyDescent="0.25">
      <c r="B16" s="1" t="s">
        <v>7</v>
      </c>
      <c r="C16" s="3">
        <f>F16</f>
        <v>807.61</v>
      </c>
      <c r="E16" s="1" t="s">
        <v>6</v>
      </c>
      <c r="F16" s="4">
        <f>SUM(F3:F15)</f>
        <v>807.61</v>
      </c>
      <c r="H16" s="7" t="s">
        <v>23</v>
      </c>
      <c r="I16" s="3">
        <v>22.41</v>
      </c>
    </row>
    <row r="17" spans="2:9" x14ac:dyDescent="0.25">
      <c r="B17" s="1" t="s">
        <v>4</v>
      </c>
      <c r="C17" s="3">
        <f>I17</f>
        <v>424.34999999999997</v>
      </c>
      <c r="H17" s="1" t="s">
        <v>6</v>
      </c>
      <c r="I17" s="4">
        <f>SUM(I3:I16)</f>
        <v>424.34999999999997</v>
      </c>
    </row>
    <row r="18" spans="2:9" x14ac:dyDescent="0.25">
      <c r="B18" s="1" t="s">
        <v>21</v>
      </c>
      <c r="C18" s="3">
        <f>L8</f>
        <v>151.37</v>
      </c>
    </row>
    <row r="19" spans="2:9" x14ac:dyDescent="0.25">
      <c r="B19" s="10" t="s">
        <v>6</v>
      </c>
      <c r="C19" s="11">
        <f>SUM(C15:C18)</f>
        <v>2888.7799999999997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4BDB-7E18-4B8A-8BD0-B5F6022243E7}">
  <dimension ref="B2:L21"/>
  <sheetViews>
    <sheetView topLeftCell="A2" workbookViewId="0">
      <selection activeCell="K16" sqref="K16"/>
    </sheetView>
  </sheetViews>
  <sheetFormatPr defaultRowHeight="15" x14ac:dyDescent="0.25"/>
  <cols>
    <col min="2" max="2" width="18.5703125" customWidth="1"/>
    <col min="3" max="3" width="10.28515625" bestFit="1" customWidth="1"/>
    <col min="5" max="5" width="15.85546875" customWidth="1"/>
    <col min="11" max="11" width="15" customWidth="1"/>
    <col min="12" max="12" width="11.85546875" customWidth="1"/>
    <col min="15" max="15" width="16.140625" customWidth="1"/>
  </cols>
  <sheetData>
    <row r="2" spans="2:12" x14ac:dyDescent="0.25">
      <c r="B2" s="1" t="s">
        <v>2</v>
      </c>
      <c r="E2" s="1" t="s">
        <v>3</v>
      </c>
      <c r="H2" s="1" t="s">
        <v>4</v>
      </c>
      <c r="K2" s="1" t="s">
        <v>21</v>
      </c>
    </row>
    <row r="3" spans="2:12" x14ac:dyDescent="0.25">
      <c r="B3" t="s">
        <v>0</v>
      </c>
      <c r="C3" s="5">
        <v>1200</v>
      </c>
      <c r="E3" t="s">
        <v>17</v>
      </c>
      <c r="F3" s="3">
        <f>'Gastos Indviduales Enero'!F4</f>
        <v>40.68</v>
      </c>
      <c r="H3" t="s">
        <v>5</v>
      </c>
      <c r="I3" s="5">
        <v>200</v>
      </c>
      <c r="K3" s="7" t="s">
        <v>22</v>
      </c>
      <c r="L3" s="2">
        <f>'Gastos Indviduales Enero'!F5</f>
        <v>14.97</v>
      </c>
    </row>
    <row r="4" spans="2:12" x14ac:dyDescent="0.25">
      <c r="B4" t="s">
        <v>1</v>
      </c>
      <c r="C4" s="5">
        <v>48</v>
      </c>
      <c r="E4" t="s">
        <v>20</v>
      </c>
      <c r="F4" s="3">
        <f>'Gastos Indviduales Enero'!F7</f>
        <v>149.21</v>
      </c>
      <c r="K4" s="7" t="s">
        <v>24</v>
      </c>
      <c r="L4" s="2">
        <f>'Gastos Indviduales Enero'!C6</f>
        <v>17.21</v>
      </c>
    </row>
    <row r="5" spans="2:12" x14ac:dyDescent="0.25">
      <c r="B5" t="s">
        <v>11</v>
      </c>
      <c r="C5" s="5">
        <v>146</v>
      </c>
      <c r="E5" t="s">
        <v>20</v>
      </c>
      <c r="F5" s="3">
        <f>'Gastos Indviduales Enero'!F8</f>
        <v>3.17</v>
      </c>
      <c r="H5" s="1" t="s">
        <v>36</v>
      </c>
      <c r="K5" s="7" t="s">
        <v>22</v>
      </c>
      <c r="L5" s="2">
        <f>'Gastos Indviduales Enero'!F12</f>
        <v>13.89</v>
      </c>
    </row>
    <row r="6" spans="2:12" x14ac:dyDescent="0.25">
      <c r="B6" t="s">
        <v>19</v>
      </c>
      <c r="C6" s="6">
        <f>'Gastos Indviduales Enero'!F6</f>
        <v>111.45</v>
      </c>
      <c r="E6" t="s">
        <v>32</v>
      </c>
      <c r="F6" s="3">
        <f>'Gastos Indviduales Enero'!F10</f>
        <v>3.51</v>
      </c>
      <c r="H6" s="7" t="s">
        <v>23</v>
      </c>
      <c r="I6" s="3">
        <f>'Gastos Indviduales Enero'!C4</f>
        <v>23.88</v>
      </c>
      <c r="K6" s="7" t="s">
        <v>31</v>
      </c>
      <c r="L6" s="2">
        <f>'Gastos Indviduales Enero'!F9</f>
        <v>82</v>
      </c>
    </row>
    <row r="7" spans="2:12" x14ac:dyDescent="0.25">
      <c r="B7" s="1" t="s">
        <v>6</v>
      </c>
      <c r="C7" s="4">
        <f>SUM(C6)</f>
        <v>111.45</v>
      </c>
      <c r="E7" t="s">
        <v>32</v>
      </c>
      <c r="F7" s="3">
        <f>'Gastos Indviduales Enero'!F11</f>
        <v>12.63</v>
      </c>
      <c r="H7" s="7" t="s">
        <v>23</v>
      </c>
      <c r="I7" s="3">
        <f>'Gastos Indviduales Enero'!C5</f>
        <v>18.04</v>
      </c>
      <c r="K7" s="7" t="s">
        <v>35</v>
      </c>
      <c r="L7" s="2">
        <f>'Gastos Indviduales Enero'!I4</f>
        <v>23.3</v>
      </c>
    </row>
    <row r="8" spans="2:12" x14ac:dyDescent="0.25">
      <c r="E8" t="s">
        <v>30</v>
      </c>
      <c r="F8" s="3">
        <f>'Gastos Indviduales Enero'!I5</f>
        <v>132</v>
      </c>
      <c r="H8" s="7" t="s">
        <v>23</v>
      </c>
      <c r="I8" s="3">
        <f>'Gastos Indviduales Enero'!C7</f>
        <v>5.09</v>
      </c>
      <c r="K8" s="1" t="s">
        <v>6</v>
      </c>
      <c r="L8" s="4">
        <f>SUM(L3:L7)</f>
        <v>151.37</v>
      </c>
    </row>
    <row r="9" spans="2:12" x14ac:dyDescent="0.25">
      <c r="E9" t="s">
        <v>33</v>
      </c>
      <c r="F9" s="3">
        <f>'Gastos Indviduales Enero'!L4</f>
        <v>121.64</v>
      </c>
      <c r="H9" s="7" t="s">
        <v>23</v>
      </c>
      <c r="I9" s="3">
        <f>'Gastos Indviduales Enero'!C8</f>
        <v>7.36</v>
      </c>
    </row>
    <row r="10" spans="2:12" x14ac:dyDescent="0.25">
      <c r="E10" t="str">
        <f>'Gastos Indviduales Enero'!K5</f>
        <v>Walmart 22</v>
      </c>
      <c r="F10" s="3">
        <f>'Gastos Indviduales Enero'!L5</f>
        <v>40.04</v>
      </c>
      <c r="H10" s="7" t="s">
        <v>23</v>
      </c>
      <c r="I10" s="3">
        <f>'Gastos Indviduales Enero'!C9</f>
        <v>18.12</v>
      </c>
    </row>
    <row r="11" spans="2:12" x14ac:dyDescent="0.25">
      <c r="E11" t="s">
        <v>44</v>
      </c>
      <c r="F11">
        <f>'Gastos Indviduales Enero'!C18</f>
        <v>13.49</v>
      </c>
      <c r="H11" s="7" t="s">
        <v>23</v>
      </c>
      <c r="I11" s="3">
        <f>'Gastos Indviduales Enero'!C10</f>
        <v>24.02</v>
      </c>
    </row>
    <row r="12" spans="2:12" x14ac:dyDescent="0.25">
      <c r="E12" t="s">
        <v>38</v>
      </c>
      <c r="F12">
        <f>'Gastos Indviduales Enero'!I6</f>
        <v>146.91</v>
      </c>
      <c r="H12" s="7" t="s">
        <v>23</v>
      </c>
      <c r="I12" s="3">
        <f>'Gastos Indviduales Enero'!C11</f>
        <v>9.4</v>
      </c>
    </row>
    <row r="13" spans="2:12" x14ac:dyDescent="0.25">
      <c r="E13" t="s">
        <v>38</v>
      </c>
      <c r="F13">
        <f>'Gastos Indviduales Enero'!L6</f>
        <v>50</v>
      </c>
      <c r="H13" s="7" t="s">
        <v>23</v>
      </c>
      <c r="I13" s="3">
        <f>'Gastos Indviduales Enero'!C12</f>
        <v>22.84</v>
      </c>
    </row>
    <row r="14" spans="2:12" x14ac:dyDescent="0.25">
      <c r="E14" t="s">
        <v>38</v>
      </c>
      <c r="F14">
        <f>'Gastos Indviduales Enero'!L7</f>
        <v>4.45</v>
      </c>
      <c r="H14" s="7" t="s">
        <v>23</v>
      </c>
      <c r="I14" s="3">
        <f>'Gastos Indviduales Enero'!C13</f>
        <v>24.06</v>
      </c>
    </row>
    <row r="15" spans="2:12" x14ac:dyDescent="0.25">
      <c r="B15" s="1" t="s">
        <v>2</v>
      </c>
      <c r="C15" s="3">
        <f>C7</f>
        <v>111.45</v>
      </c>
      <c r="E15" t="s">
        <v>39</v>
      </c>
      <c r="F15">
        <f>'Gastos Indviduales Enero'!L8</f>
        <v>89.88</v>
      </c>
      <c r="H15" s="7" t="s">
        <v>40</v>
      </c>
      <c r="I15" s="3">
        <v>15.49</v>
      </c>
    </row>
    <row r="16" spans="2:12" x14ac:dyDescent="0.25">
      <c r="B16" s="1" t="s">
        <v>7</v>
      </c>
      <c r="C16" s="3">
        <f>F16</f>
        <v>807.61</v>
      </c>
      <c r="E16" s="1" t="s">
        <v>6</v>
      </c>
      <c r="F16" s="4">
        <f>SUM(F3:F15)</f>
        <v>807.61</v>
      </c>
      <c r="H16" s="7" t="s">
        <v>41</v>
      </c>
      <c r="I16" s="3">
        <v>9.26</v>
      </c>
    </row>
    <row r="17" spans="2:9" x14ac:dyDescent="0.25">
      <c r="B17" s="1" t="s">
        <v>4</v>
      </c>
      <c r="C17" s="3">
        <v>0</v>
      </c>
      <c r="H17" s="7" t="s">
        <v>42</v>
      </c>
      <c r="I17" s="3">
        <v>24.38</v>
      </c>
    </row>
    <row r="18" spans="2:9" x14ac:dyDescent="0.25">
      <c r="B18" s="1" t="s">
        <v>21</v>
      </c>
      <c r="C18" s="3">
        <f>L8</f>
        <v>151.37</v>
      </c>
      <c r="H18" s="7" t="s">
        <v>43</v>
      </c>
      <c r="I18" s="3">
        <v>22.41</v>
      </c>
    </row>
    <row r="19" spans="2:9" x14ac:dyDescent="0.25">
      <c r="B19" s="1" t="s">
        <v>6</v>
      </c>
      <c r="C19" s="4">
        <f>SUM(C15:C18)</f>
        <v>1070.43</v>
      </c>
      <c r="H19" s="1" t="s">
        <v>6</v>
      </c>
      <c r="I19" s="4">
        <f>SUM(I6:I18)</f>
        <v>224.35</v>
      </c>
    </row>
    <row r="21" spans="2:9" x14ac:dyDescent="0.25">
      <c r="B21" s="1" t="s">
        <v>37</v>
      </c>
      <c r="C21" s="4">
        <f>C19+I19</f>
        <v>1294.78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Gastos Indviduales Enero</vt:lpstr>
      <vt:lpstr>Gastos Indviduales sin Lyft</vt:lpstr>
      <vt:lpstr>Gastos Enero</vt:lpstr>
      <vt:lpstr>Realidad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 contreras izquierdo</dc:creator>
  <cp:lastModifiedBy>paty contreras izquierdo</cp:lastModifiedBy>
  <dcterms:created xsi:type="dcterms:W3CDTF">2021-12-23T23:51:27Z</dcterms:created>
  <dcterms:modified xsi:type="dcterms:W3CDTF">2022-02-03T21:39:17Z</dcterms:modified>
</cp:coreProperties>
</file>