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alvamanchegof_cardiff_ac_uk/Documents/Teaching/2022/CM3203/Individual Project - Yaseen/"/>
    </mc:Choice>
  </mc:AlternateContent>
  <xr:revisionPtr revIDLastSave="0" documentId="8_{4219CEBE-3BA6-46B6-B721-CCB980CDBD9E}" xr6:coauthVersionLast="47" xr6:coauthVersionMax="47" xr10:uidLastSave="{00000000-0000-0000-0000-000000000000}"/>
  <bookViews>
    <workbookView minimized="1" xWindow="4440" yWindow="1140" windowWidth="17280" windowHeight="8964" firstSheet="3" activeTab="3" xr2:uid="{00000000-000D-0000-FFFF-FFFF00000000}"/>
  </bookViews>
  <sheets>
    <sheet name="Sheet2" sheetId="4" r:id="rId1"/>
    <sheet name="Recommendation1" sheetId="2" r:id="rId2"/>
    <sheet name="Recommendation2" sheetId="3" r:id="rId3"/>
    <sheet name="Sheet1" sheetId="1" r:id="rId4"/>
    <sheet name="Suggestion2" sheetId="8" r:id="rId5"/>
    <sheet name="Suggestion1" sheetId="7" r:id="rId6"/>
  </sheets>
  <calcPr calcId="191028" calcMode="manual" calcCompleted="0"/>
  <pivotCaches>
    <pivotCache cacheId="9606" r:id="rId7"/>
    <pivotCache cacheId="960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10" i="1"/>
  <c r="R14" i="1"/>
  <c r="R18" i="1"/>
  <c r="R22" i="1"/>
  <c r="S22" i="1"/>
  <c r="S6" i="1"/>
  <c r="S18" i="1"/>
  <c r="S10" i="1"/>
  <c r="S14" i="1"/>
  <c r="U18" i="1"/>
  <c r="V5" i="1"/>
  <c r="V13" i="1"/>
  <c r="V17" i="1"/>
  <c r="U22" i="1"/>
  <c r="V21" i="1" s="1"/>
  <c r="U20" i="1"/>
  <c r="U16" i="1"/>
  <c r="U14" i="1"/>
  <c r="U12" i="1"/>
  <c r="U10" i="1"/>
  <c r="V9" i="1" s="1"/>
  <c r="U8" i="1"/>
  <c r="U6" i="1"/>
  <c r="U4" i="1"/>
  <c r="D81" i="1"/>
  <c r="D80" i="1"/>
  <c r="D77" i="1"/>
  <c r="D76" i="1"/>
  <c r="D73" i="1"/>
  <c r="D68" i="1"/>
  <c r="D65" i="1"/>
  <c r="D62" i="1"/>
  <c r="D60" i="1"/>
  <c r="D58" i="1"/>
  <c r="D82" i="1" s="1"/>
  <c r="D31" i="1"/>
  <c r="D52" i="1" s="1"/>
  <c r="D37" i="1"/>
  <c r="D40" i="1"/>
  <c r="D41" i="1"/>
  <c r="D44" i="1"/>
  <c r="D50" i="1"/>
  <c r="D51" i="1"/>
</calcChain>
</file>

<file path=xl/sharedStrings.xml><?xml version="1.0" encoding="utf-8"?>
<sst xmlns="http://schemas.openxmlformats.org/spreadsheetml/2006/main" count="112" uniqueCount="49">
  <si>
    <t>model</t>
  </si>
  <si>
    <t>Average of sari average</t>
  </si>
  <si>
    <t>Bart-base </t>
  </si>
  <si>
    <t>Bart-large </t>
  </si>
  <si>
    <t>T5 base </t>
  </si>
  <si>
    <t>T5 large </t>
  </si>
  <si>
    <t>Row Labels</t>
  </si>
  <si>
    <t>Average of bertscore precision</t>
  </si>
  <si>
    <t>Grand Total</t>
  </si>
  <si>
    <t>Sum of sari average</t>
  </si>
  <si>
    <t>data</t>
  </si>
  <si>
    <t>bertscore precision</t>
  </si>
  <si>
    <t>bertscore Recall</t>
  </si>
  <si>
    <t>bertscore F1</t>
  </si>
  <si>
    <t>add average</t>
  </si>
  <si>
    <t>keep average</t>
  </si>
  <si>
    <t>delete average</t>
  </si>
  <si>
    <t>sari average</t>
  </si>
  <si>
    <t>bertscore precision sd</t>
  </si>
  <si>
    <t>bertscore Recall sd</t>
  </si>
  <si>
    <t>bertscore F1 sd</t>
  </si>
  <si>
    <t>add average sd</t>
  </si>
  <si>
    <t>keep average sd</t>
  </si>
  <si>
    <t xml:space="preserve">delete average sd </t>
  </si>
  <si>
    <t>sari average sd</t>
  </si>
  <si>
    <t>average sari in each training data block</t>
  </si>
  <si>
    <t xml:space="preserve">average score </t>
  </si>
  <si>
    <t>AVRAGE DIFFRENCE BETWEEN LARGE AND SMALL</t>
  </si>
  <si>
    <t>wiki</t>
  </si>
  <si>
    <t>wiki small</t>
  </si>
  <si>
    <t>wiki large</t>
  </si>
  <si>
    <t>newsauto</t>
  </si>
  <si>
    <t>newsauto small</t>
  </si>
  <si>
    <t>newsauto auto large</t>
  </si>
  <si>
    <t>simpa</t>
  </si>
  <si>
    <t xml:space="preserve">simpa large </t>
  </si>
  <si>
    <t>simpa small</t>
  </si>
  <si>
    <t>wiki/simpa</t>
  </si>
  <si>
    <t>wiki+simpa small</t>
  </si>
  <si>
    <t>wiki+simpa large</t>
  </si>
  <si>
    <t>newsauto/simpa</t>
  </si>
  <si>
    <t>newsauto +simpa small</t>
  </si>
  <si>
    <t>newsauto +simpa large</t>
  </si>
  <si>
    <t xml:space="preserve">human evaluation </t>
  </si>
  <si>
    <t>newsauto/simpa bart large</t>
  </si>
  <si>
    <t xml:space="preserve"> </t>
  </si>
  <si>
    <t>wiki auto/ simpa t5 large</t>
  </si>
  <si>
    <t>Average of bertscore F1</t>
  </si>
  <si>
    <t>Average of sari average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</si>
</sst>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9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/>
    <xf numFmtId="0" fontId="0" fillId="0" borderId="7" xfId="0" applyFont="1" applyBorder="1"/>
    <xf numFmtId="0" fontId="1" fillId="0" borderId="9" xfId="0" applyFont="1" applyBorder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3" borderId="1" xfId="0" applyFill="1" applyBorder="1"/>
    <xf numFmtId="0" fontId="2" fillId="0" borderId="22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26" xfId="0" applyFont="1" applyBorder="1"/>
    <xf numFmtId="0" fontId="2" fillId="2" borderId="14" xfId="0" applyFont="1" applyFill="1" applyBorder="1"/>
    <xf numFmtId="0" fontId="2" fillId="2" borderId="27" xfId="0" applyFont="1" applyFill="1" applyBorder="1"/>
    <xf numFmtId="0" fontId="2" fillId="2" borderId="15" xfId="0" applyFont="1" applyFill="1" applyBorder="1"/>
    <xf numFmtId="0" fontId="2" fillId="2" borderId="17" xfId="0" applyFont="1" applyFill="1" applyBorder="1"/>
    <xf numFmtId="0" fontId="3" fillId="0" borderId="28" xfId="0" applyFont="1" applyBorder="1"/>
    <xf numFmtId="0" fontId="4" fillId="2" borderId="29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4" fillId="2" borderId="31" xfId="0" applyFont="1" applyFill="1" applyBorder="1" applyAlignment="1">
      <alignment horizontal="left" vertical="top" wrapText="1"/>
    </xf>
    <xf numFmtId="0" fontId="2" fillId="2" borderId="18" xfId="0" applyFont="1" applyFill="1" applyBorder="1"/>
    <xf numFmtId="0" fontId="2" fillId="2" borderId="20" xfId="0" applyFont="1" applyFill="1" applyBorder="1"/>
    <xf numFmtId="0" fontId="1" fillId="2" borderId="19" xfId="0" applyFont="1" applyFill="1" applyBorder="1"/>
    <xf numFmtId="0" fontId="2" fillId="2" borderId="8" xfId="0" applyFont="1" applyFill="1" applyBorder="1"/>
    <xf numFmtId="0" fontId="2" fillId="2" borderId="32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1" fillId="0" borderId="33" xfId="0" applyFont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5" xfId="0" applyFont="1" applyFill="1" applyBorder="1"/>
    <xf numFmtId="0" fontId="0" fillId="2" borderId="34" xfId="0" applyFont="1" applyFill="1" applyBorder="1"/>
    <xf numFmtId="0" fontId="0" fillId="2" borderId="35" xfId="0" applyFont="1" applyFill="1" applyBorder="1"/>
    <xf numFmtId="0" fontId="0" fillId="2" borderId="37" xfId="0" applyFont="1" applyFill="1" applyBorder="1"/>
    <xf numFmtId="0" fontId="0" fillId="2" borderId="3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[nlp data.xlsx]Sheet2!PivotTable15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 bertscore F1 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Bart-base </c:v>
                </c:pt>
                <c:pt idx="1">
                  <c:v>Bart-large </c:v>
                </c:pt>
                <c:pt idx="2">
                  <c:v>T5 base </c:v>
                </c:pt>
                <c:pt idx="3">
                  <c:v>T5 large 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35.503855165425541</c:v>
                </c:pt>
                <c:pt idx="1">
                  <c:v>37.922656587377759</c:v>
                </c:pt>
                <c:pt idx="2">
                  <c:v>28.754072652365501</c:v>
                </c:pt>
                <c:pt idx="3">
                  <c:v>30.315926832285214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1-44E9-ADBB-80F69894A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55311"/>
        <c:axId val="69354831"/>
      </c:barChart>
      <c:catAx>
        <c:axId val="693553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4831"/>
        <c:crosses val="autoZero"/>
        <c:auto val="1"/>
        <c:lblAlgn val="ctr"/>
        <c:lblOffset val="100"/>
        <c:noMultiLvlLbl val="0"/>
      </c:catAx>
      <c:valAx>
        <c:axId val="693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[nlp data.xlsx]Recommendation1!PivotTable1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BERTScore</a:t>
            </a:r>
            <a:r>
              <a:rPr lang="en-US" baseline="0"/>
              <a:t> precsission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Recommendation1!$A$3:$A$7</c:f>
              <c:strCache>
                <c:ptCount val="4"/>
                <c:pt idx="0">
                  <c:v>Bart-base </c:v>
                </c:pt>
                <c:pt idx="1">
                  <c:v>Bart-large </c:v>
                </c:pt>
                <c:pt idx="2">
                  <c:v>T5 base </c:v>
                </c:pt>
                <c:pt idx="3">
                  <c:v>T5 large </c:v>
                </c:pt>
              </c:strCache>
            </c:strRef>
          </c:cat>
          <c:val>
            <c:numRef>
              <c:f>Recommendation1!$B$3:$B$7</c:f>
              <c:numCache>
                <c:formatCode>General</c:formatCode>
                <c:ptCount val="4"/>
                <c:pt idx="0">
                  <c:v>0.60341621637344345</c:v>
                </c:pt>
                <c:pt idx="1">
                  <c:v>0.61942469835281344</c:v>
                </c:pt>
                <c:pt idx="2">
                  <c:v>0.34229633212089478</c:v>
                </c:pt>
                <c:pt idx="3">
                  <c:v>0.3296369276809924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B-4E0C-A6F5-C4957F9B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33970456"/>
        <c:axId val="1565500199"/>
      </c:barChart>
      <c:catAx>
        <c:axId val="1533970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0199"/>
        <c:crosses val="autoZero"/>
        <c:auto val="1"/>
        <c:lblAlgn val="ctr"/>
        <c:lblOffset val="100"/>
        <c:noMultiLvlLbl val="0"/>
      </c:catAx>
      <c:valAx>
        <c:axId val="1565500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bertscore Presission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70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[nlp data.xlsx]Recommendation2!PivotTable2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'model': </a:t>
            </a:r>
            <a:r>
              <a:rPr lang="en-US">
                <a:solidFill>
                  <a:srgbClr val="DD5A13"/>
                </a:solidFill>
              </a:rPr>
              <a:t>Bart-large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Bart-base</a:t>
            </a:r>
            <a:r>
              <a:rPr lang="en-US"/>
              <a:t> have noticeably higher 'keep average'.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Recommendation2!$B$2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Recommendation2!$A$3:$A$7</c:f>
              <c:strCache>
                <c:ptCount val="4"/>
                <c:pt idx="0">
                  <c:v>Bart-base </c:v>
                </c:pt>
                <c:pt idx="1">
                  <c:v>Bart-large </c:v>
                </c:pt>
                <c:pt idx="2">
                  <c:v>T5 base </c:v>
                </c:pt>
                <c:pt idx="3">
                  <c:v>T5 large </c:v>
                </c:pt>
              </c:strCache>
            </c:strRef>
          </c:cat>
          <c:val>
            <c:numRef>
              <c:f>Recommendation2!$B$3:$B$7</c:f>
              <c:numCache>
                <c:formatCode>General</c:formatCode>
                <c:ptCount val="4"/>
                <c:pt idx="0">
                  <c:v>176.5192758271277</c:v>
                </c:pt>
                <c:pt idx="1">
                  <c:v>191.61328293688879</c:v>
                </c:pt>
                <c:pt idx="2">
                  <c:v>142.7703632618275</c:v>
                </c:pt>
                <c:pt idx="3">
                  <c:v>150.57963416142607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0-4A49-9BB5-0F3B9B77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34006456"/>
        <c:axId val="1956555064"/>
      </c:barChart>
      <c:catAx>
        <c:axId val="1534006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55064"/>
        <c:crosses val="autoZero"/>
        <c:auto val="1"/>
        <c:lblAlgn val="ctr"/>
        <c:lblOffset val="100"/>
        <c:noMultiLvlLbl val="0"/>
      </c:catAx>
      <c:valAx>
        <c:axId val="195655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keep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06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330271216098"/>
          <c:y val="0.2600925925925926"/>
          <c:w val="0.78547812773403325"/>
          <c:h val="0.53586395450568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Sheet1!$V$2</c:f>
              <c:strCache>
                <c:ptCount val="1"/>
                <c:pt idx="0">
                  <c:v>AVRAGE DIFFRENCE BETWEEN LARGE AND SMALL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53975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Sheet1!$T$3:$T$22</c:f>
              <c:strCache>
                <c:ptCount val="20"/>
                <c:pt idx="1">
                  <c:v>wiki small</c:v>
                </c:pt>
                <c:pt idx="3">
                  <c:v>wiki large</c:v>
                </c:pt>
                <c:pt idx="5">
                  <c:v>newsauto small</c:v>
                </c:pt>
                <c:pt idx="7">
                  <c:v>newsauto auto large</c:v>
                </c:pt>
                <c:pt idx="9">
                  <c:v>simpa large </c:v>
                </c:pt>
                <c:pt idx="11">
                  <c:v>simpa small</c:v>
                </c:pt>
                <c:pt idx="13">
                  <c:v>wiki+simpa small</c:v>
                </c:pt>
                <c:pt idx="15">
                  <c:v>wiki+simpa large</c:v>
                </c:pt>
                <c:pt idx="17">
                  <c:v>newsauto +simpa small</c:v>
                </c:pt>
                <c:pt idx="19">
                  <c:v>newsauto +simpa large</c:v>
                </c:pt>
              </c:strCache>
            </c:strRef>
          </c:cat>
          <c:val>
            <c:numRef>
              <c:f>Sheet1!$V$3:$V$22</c:f>
              <c:numCache>
                <c:formatCode>General</c:formatCode>
                <c:ptCount val="20"/>
                <c:pt idx="2">
                  <c:v>-1.3726925858322012</c:v>
                </c:pt>
                <c:pt idx="6">
                  <c:v>-0.16791602290874863</c:v>
                </c:pt>
                <c:pt idx="10">
                  <c:v>0.21190547614300215</c:v>
                </c:pt>
                <c:pt idx="14">
                  <c:v>5.5340676266364497</c:v>
                </c:pt>
                <c:pt idx="18">
                  <c:v>5.7462745106413422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9-4B76-B1A2-56A136D7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471487"/>
        <c:axId val="372470527"/>
      </c:barChart>
      <c:catAx>
        <c:axId val="37247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0527"/>
        <c:crosses val="autoZero"/>
        <c:auto val="1"/>
        <c:lblAlgn val="ctr"/>
        <c:lblOffset val="100"/>
        <c:noMultiLvlLbl val="0"/>
      </c:catAx>
      <c:valAx>
        <c:axId val="3724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[nlp data.xlsx]Recommendation1!PivotTable1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BERTScore</a:t>
            </a:r>
            <a:r>
              <a:rPr lang="en-US" baseline="0"/>
              <a:t> precsission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Recommendation1!$A$3:$A$7</c:f>
              <c:strCache>
                <c:ptCount val="4"/>
                <c:pt idx="0">
                  <c:v>Bart-base </c:v>
                </c:pt>
                <c:pt idx="1">
                  <c:v>Bart-large </c:v>
                </c:pt>
                <c:pt idx="2">
                  <c:v>T5 base </c:v>
                </c:pt>
                <c:pt idx="3">
                  <c:v>T5 large </c:v>
                </c:pt>
              </c:strCache>
            </c:strRef>
          </c:cat>
          <c:val>
            <c:numRef>
              <c:f>Recommendation1!$B$3:$B$7</c:f>
              <c:numCache>
                <c:formatCode>General</c:formatCode>
                <c:ptCount val="4"/>
                <c:pt idx="0">
                  <c:v>0.60341621637344345</c:v>
                </c:pt>
                <c:pt idx="1">
                  <c:v>0.61942469835281344</c:v>
                </c:pt>
                <c:pt idx="2">
                  <c:v>0.34229633212089478</c:v>
                </c:pt>
                <c:pt idx="3">
                  <c:v>0.3296369276809924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470D-9E7D-671B94AA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33970456"/>
        <c:axId val="1565500199"/>
      </c:barChart>
      <c:catAx>
        <c:axId val="1533970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0199"/>
        <c:crosses val="autoZero"/>
        <c:auto val="1"/>
        <c:lblAlgn val="ctr"/>
        <c:lblOffset val="100"/>
        <c:noMultiLvlLbl val="0"/>
      </c:catAx>
      <c:valAx>
        <c:axId val="1565500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bertscore Presission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70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[nlp data.xlsx]Suggestion1!PivotTable3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'model': </a:t>
            </a:r>
            <a:r>
              <a:rPr lang="en-US">
                <a:solidFill>
                  <a:srgbClr val="DD5A13"/>
                </a:solidFill>
              </a:rPr>
              <a:t>Bart-large</a:t>
            </a:r>
            <a:r>
              <a:rPr lang="en-US"/>
              <a:t> has noticeably higher 'sari average sd'.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Suggestion1!$A$3:$A$7</c:f>
              <c:strCache>
                <c:ptCount val="4"/>
                <c:pt idx="0">
                  <c:v>Bart-large </c:v>
                </c:pt>
                <c:pt idx="1">
                  <c:v>Bart-base </c:v>
                </c:pt>
                <c:pt idx="2">
                  <c:v>T5 base </c:v>
                </c:pt>
                <c:pt idx="3">
                  <c:v>T5 large </c:v>
                </c:pt>
              </c:strCache>
            </c:strRef>
          </c:cat>
          <c:val>
            <c:numRef>
              <c:f>Suggestion1!$B$3:$B$7</c:f>
              <c:numCache>
                <c:formatCode>General</c:formatCode>
                <c:ptCount val="4"/>
                <c:pt idx="0">
                  <c:v>2.0872533346315048</c:v>
                </c:pt>
                <c:pt idx="1">
                  <c:v>1.0192897932990841</c:v>
                </c:pt>
                <c:pt idx="2">
                  <c:v>0.64553579140340545</c:v>
                </c:pt>
                <c:pt idx="3">
                  <c:v>0.57688035202522681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453-A70F-43125475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75763103"/>
        <c:axId val="275762143"/>
      </c:barChart>
      <c:catAx>
        <c:axId val="275763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62143"/>
        <c:crosses val="autoZero"/>
        <c:auto val="1"/>
        <c:lblAlgn val="ctr"/>
        <c:lblOffset val="100"/>
        <c:noMultiLvlLbl val="0"/>
      </c:catAx>
      <c:valAx>
        <c:axId val="2757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sari average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631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41910</xdr:rowOff>
    </xdr:from>
    <xdr:to>
      <xdr:col>11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991B1-D157-B39C-1CB7-DF2F7EF0B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4</xdr:row>
      <xdr:rowOff>68580</xdr:rowOff>
    </xdr:from>
    <xdr:to>
      <xdr:col>9</xdr:col>
      <xdr:colOff>361950</xdr:colOff>
      <xdr:row>18</xdr:row>
      <xdr:rowOff>144780</xdr:rowOff>
    </xdr:to>
    <xdr:graphicFrame macro="">
      <xdr:nvGraphicFramePr>
        <xdr:cNvPr id="2" name="Chart 1" descr="Chart type: Clustered Bar. 'keep average sd' by 'data'&#10;&#10;Description automatically generated">
          <a:extLst>
            <a:ext uri="{FF2B5EF4-FFF2-40B4-BE49-F238E27FC236}">
              <a16:creationId xmlns:a16="http://schemas.microsoft.com/office/drawing/2014/main" id="{EA668D06-213F-3B78-CB8C-0F60D2F9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66675</xdr:rowOff>
    </xdr:from>
    <xdr:to>
      <xdr:col>11</xdr:col>
      <xdr:colOff>381000</xdr:colOff>
      <xdr:row>18</xdr:row>
      <xdr:rowOff>142875</xdr:rowOff>
    </xdr:to>
    <xdr:graphicFrame macro="">
      <xdr:nvGraphicFramePr>
        <xdr:cNvPr id="2" name="Chart 1" descr="Chart type: Stacked Bar. 'model': Bart-large and Bart-base have noticeably higher 'keep average'.&#10;&#10;Description automatically generated">
          <a:extLst>
            <a:ext uri="{FF2B5EF4-FFF2-40B4-BE49-F238E27FC236}">
              <a16:creationId xmlns:a16="http://schemas.microsoft.com/office/drawing/2014/main" id="{A1C8B968-89E0-5D20-9865-ED766A00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121023</xdr:colOff>
      <xdr:row>24</xdr:row>
      <xdr:rowOff>80682</xdr:rowOff>
    </xdr:from>
    <xdr:to>
      <xdr:col>21</xdr:col>
      <xdr:colOff>2326340</xdr:colOff>
      <xdr:row>39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4978A-A282-885B-CD1B-01E1B0C4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735106</xdr:colOff>
      <xdr:row>24</xdr:row>
      <xdr:rowOff>125506</xdr:rowOff>
    </xdr:from>
    <xdr:to>
      <xdr:col>18</xdr:col>
      <xdr:colOff>347271</xdr:colOff>
      <xdr:row>39</xdr:row>
      <xdr:rowOff>72614</xdr:rowOff>
    </xdr:to>
    <xdr:graphicFrame macro="">
      <xdr:nvGraphicFramePr>
        <xdr:cNvPr id="5" name="Chart 4" descr="Chart type: Clustered Bar. 'keep average sd' by 'data'&#10;&#10;Description automatically generated">
          <a:extLst>
            <a:ext uri="{FF2B5EF4-FFF2-40B4-BE49-F238E27FC236}">
              <a16:creationId xmlns:a16="http://schemas.microsoft.com/office/drawing/2014/main" id="{5121A7CB-F4B0-4456-8904-A3111E783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model': Bart-large has noticeably higher 'sari average sd'.&#10;&#10;Description automatically generated">
          <a:extLst>
            <a:ext uri="{FF2B5EF4-FFF2-40B4-BE49-F238E27FC236}">
              <a16:creationId xmlns:a16="http://schemas.microsoft.com/office/drawing/2014/main" id="{D7CE3429-88F4-6E5F-33C1-02FBC272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56.288670717593" createdVersion="8" refreshedVersion="8" minRefreshableVersion="3" recordCount="20" xr:uid="{E569E6C3-6B23-4ACC-9FC4-112F8313F2D0}">
  <cacheSource type="worksheet">
    <worksheetSource ref="B2:Q22" sheet="Sheet1"/>
  </cacheSource>
  <cacheFields count="16">
    <cacheField name="data" numFmtId="0">
      <sharedItems count="5">
        <s v="wiki"/>
        <s v="newsauto"/>
        <s v="simpa"/>
        <s v="wiki/simpa"/>
        <s v="newsauto/simpa"/>
      </sharedItems>
    </cacheField>
    <cacheField name="model" numFmtId="0">
      <sharedItems count="4">
        <s v="T5 base "/>
        <s v="T5 large "/>
        <s v="Bart-base "/>
        <s v="Bart-large "/>
      </sharedItems>
    </cacheField>
    <cacheField name="bertscore precision" numFmtId="0">
      <sharedItems containsSemiMixedTypes="0" containsString="0" containsNumber="1" minValue="0.219416069984436" maxValue="0.67506123781204197" count="20">
        <n v="0.24103732705116199"/>
        <n v="0.219416069984436"/>
        <n v="0.59755089282989504"/>
        <n v="0.60235302448272698"/>
        <n v="0.25676593780517498"/>
        <n v="0.23540529906749699"/>
        <n v="0.58370797634124705"/>
        <n v="0.59139479398727401"/>
        <n v="0.27013613581657397"/>
        <n v="0.28049860894680001"/>
        <n v="0.59116159677505498"/>
        <n v="0.59177076816558805"/>
        <n v="0.34137324690818699"/>
        <n v="0.264498832821846"/>
        <n v="0.61799702644348098"/>
        <n v="0.63654366731643597"/>
        <n v="0.602169013023376"/>
        <n v="0.64836582758438299"/>
        <n v="0.62666358947753897"/>
        <n v="0.67506123781204197"/>
      </sharedItems>
    </cacheField>
    <cacheField name="bertscore Recall" numFmtId="0">
      <sharedItems containsSemiMixedTypes="0" containsString="0" containsNumber="1" minValue="5.3939044475554997E-2" maxValue="0.484751553218432"/>
    </cacheField>
    <cacheField name="bertscore F1" numFmtId="0">
      <sharedItems containsSemiMixedTypes="0" containsString="0" containsNumber="1" minValue="0.14499754607677401" maxValue="0.54795244932174603"/>
    </cacheField>
    <cacheField name="add average" numFmtId="0">
      <sharedItems containsSemiMixedTypes="0" containsString="0" containsNumber="1" minValue="0.70867353556184898" maxValue="23.1530536865457"/>
    </cacheField>
    <cacheField name="keep average" numFmtId="0">
      <sharedItems containsSemiMixedTypes="0" containsString="0" containsNumber="1" minValue="4.0147897222042204" maxValue="57.155895510248399"/>
    </cacheField>
    <cacheField name="delete average" numFmtId="0">
      <sharedItems containsSemiMixedTypes="0" containsString="0" containsNumber="1" minValue="49.136913625540799" maxValue="63.130558397036999"/>
    </cacheField>
    <cacheField name="sari average" numFmtId="0">
      <sharedItems containsSemiMixedTypes="0" containsString="0" containsNumber="1" minValue="21.846759661775302" maxValue="47.497261874432098"/>
    </cacheField>
    <cacheField name="bertscore precision sd" numFmtId="0">
      <sharedItems containsSemiMixedTypes="0" containsString="0" containsNumber="1" minValue="6.0713862818478903E-3" maxValue="3.1019132688697999E-2"/>
    </cacheField>
    <cacheField name="bertscore Recall sd" numFmtId="0">
      <sharedItems containsSemiMixedTypes="0" containsString="0" containsNumber="1" minValue="1.9580832084629398E-3" maxValue="3.3315256486618199E-2"/>
    </cacheField>
    <cacheField name="bertscore F1 sd" numFmtId="0">
      <sharedItems containsSemiMixedTypes="0" containsString="0" containsNumber="1" minValue="3.5032130886594099E-3" maxValue="3.09948080403919E-2"/>
    </cacheField>
    <cacheField name="add average sd" numFmtId="0">
      <sharedItems containsSemiMixedTypes="0" containsString="0" containsNumber="1" minValue="7.7073901684113502E-2" maxValue="9.7971115192491105"/>
    </cacheField>
    <cacheField name="keep average sd" numFmtId="0">
      <sharedItems containsSemiMixedTypes="0" containsString="0" containsNumber="1" minValue="0.18872785407852499" maxValue="2.9161181213314098"/>
    </cacheField>
    <cacheField name="delete average sd " numFmtId="0">
      <sharedItems containsSemiMixedTypes="0" containsString="0" containsNumber="1" minValue="0.38878852700699501" maxValue="3.66910835679673"/>
    </cacheField>
    <cacheField name="sari average sd" numFmtId="0">
      <sharedItems containsSemiMixedTypes="0" containsString="0" containsNumber="1" minValue="0.30203774553055501" maxValue="5.35543481148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58.917639467596" createdVersion="8" refreshedVersion="8" minRefreshableVersion="3" recordCount="20" xr:uid="{7BF5103F-E738-497E-82A2-09593F131D79}">
  <cacheSource type="worksheet">
    <worksheetSource ref="B2:Q22" sheet="Sheet1"/>
  </cacheSource>
  <cacheFields count="16">
    <cacheField name="data" numFmtId="0">
      <sharedItems count="5">
        <s v="wiki"/>
        <s v="newsauto"/>
        <s v="simpa"/>
        <s v="wiki/simpa"/>
        <s v="newsauto/simpa"/>
      </sharedItems>
    </cacheField>
    <cacheField name="model" numFmtId="0">
      <sharedItems count="4">
        <s v="T5 base "/>
        <s v="T5 large "/>
        <s v="Bart-base "/>
        <s v="Bart-large "/>
      </sharedItems>
    </cacheField>
    <cacheField name="bertscore precision" numFmtId="0">
      <sharedItems containsSemiMixedTypes="0" containsString="0" containsNumber="1" minValue="0.219416069984436" maxValue="0.67506123781204197"/>
    </cacheField>
    <cacheField name="bertscore Recall" numFmtId="0">
      <sharedItems containsSemiMixedTypes="0" containsString="0" containsNumber="1" minValue="6.2464251369237903E-2" maxValue="0.484751553218432"/>
    </cacheField>
    <cacheField name="bertscore F1" numFmtId="0">
      <sharedItems containsSemiMixedTypes="0" containsString="0" containsNumber="1" minValue="0.14499754607677401" maxValue="0.54795244932174603"/>
    </cacheField>
    <cacheField name="add average" numFmtId="0">
      <sharedItems containsSemiMixedTypes="0" containsString="0" containsNumber="1" minValue="0.70867353556184898" maxValue="23.1530536865457"/>
    </cacheField>
    <cacheField name="keep average" numFmtId="0">
      <sharedItems containsSemiMixedTypes="0" containsString="0" containsNumber="1" minValue="4.0147897222042204" maxValue="57.155895510248399"/>
    </cacheField>
    <cacheField name="delete average" numFmtId="0">
      <sharedItems containsSemiMixedTypes="0" containsString="0" containsNumber="1" minValue="49.136913625540799" maxValue="63.130558397036999"/>
    </cacheField>
    <cacheField name="sari average" numFmtId="0">
      <sharedItems containsSemiMixedTypes="0" containsString="0" containsNumber="1" minValue="21.846759661775302" maxValue="47.497261874432098"/>
    </cacheField>
    <cacheField name="bertscore precision sd" numFmtId="0">
      <sharedItems containsSemiMixedTypes="0" containsString="0" containsNumber="1" minValue="6.0713862818478903E-3" maxValue="3.1019132688697999E-2"/>
    </cacheField>
    <cacheField name="bertscore Recall sd" numFmtId="0">
      <sharedItems containsSemiMixedTypes="0" containsString="0" containsNumber="1" minValue="1.9580832084629398E-3" maxValue="3.3315256486618199E-2"/>
    </cacheField>
    <cacheField name="bertscore F1 sd" numFmtId="0">
      <sharedItems containsSemiMixedTypes="0" containsString="0" containsNumber="1" minValue="3.5032130886594099E-3" maxValue="3.09948080403919E-2"/>
    </cacheField>
    <cacheField name="add average sd" numFmtId="0">
      <sharedItems containsSemiMixedTypes="0" containsString="0" containsNumber="1" minValue="7.7073901684113502E-2" maxValue="9.7971115192491105"/>
    </cacheField>
    <cacheField name="keep average sd" numFmtId="0">
      <sharedItems containsSemiMixedTypes="0" containsString="0" containsNumber="1" minValue="0.18872785407852499" maxValue="2.9161181213314098"/>
    </cacheField>
    <cacheField name="delete average sd " numFmtId="0">
      <sharedItems containsSemiMixedTypes="0" containsString="0" containsNumber="1" minValue="0.38878852700699501" maxValue="3.66910835679673"/>
    </cacheField>
    <cacheField name="sari average sd" numFmtId="0">
      <sharedItems containsSemiMixedTypes="0" containsString="0" containsNumber="1" minValue="0.30203774553055501" maxValue="5.35543481148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8.8112904131412498E-2"/>
    <n v="0.16413800716400101"/>
    <n v="1.6693166917296001"/>
    <n v="18.148486687881501"/>
    <n v="60.694434118595503"/>
    <n v="26.837412499402198"/>
    <n v="7.2545607209967703E-3"/>
    <n v="7.7543965680396997E-3"/>
    <n v="6.9824316732784702E-3"/>
    <n v="0.27788788933909903"/>
    <n v="0.27186769568451402"/>
    <n v="1.02136707331893"/>
    <n v="0.41912026577148698"/>
  </r>
  <r>
    <x v="0"/>
    <x v="1"/>
    <x v="1"/>
    <n v="7.1195945888757703E-2"/>
    <n v="0.14499754607677401"/>
    <n v="1.6718938570939701"/>
    <n v="16.8731666709335"/>
    <n v="60.6642096953817"/>
    <n v="26.403090074469699"/>
    <n v="6.0713862818478903E-3"/>
    <n v="5.8697015705847302E-3"/>
    <n v="5.4283944073374698E-3"/>
    <n v="0.221719418837866"/>
    <n v="0.42108555870138098"/>
    <n v="0.96382686660606498"/>
    <n v="0.33483740799029299"/>
  </r>
  <r>
    <x v="0"/>
    <x v="2"/>
    <x v="2"/>
    <n v="0.35923434495925899"/>
    <n v="0.47567117214202798"/>
    <n v="2.0039158944244901"/>
    <n v="49.152776406773498"/>
    <n v="49.136913625540799"/>
    <n v="33.431201975579597"/>
    <n v="3.0645161792180301E-2"/>
    <n v="3.3315256486618199E-2"/>
    <n v="3.09948080403919E-2"/>
    <n v="0.61947444745343405"/>
    <n v="2.2105234813250698"/>
    <n v="3.4069131198114802"/>
    <n v="1.8740986156484001"/>
  </r>
  <r>
    <x v="0"/>
    <x v="3"/>
    <x v="3"/>
    <n v="0.36657046675681998"/>
    <n v="0.48171238303184499"/>
    <n v="2.2770103017861101"/>
    <n v="49.890850908502401"/>
    <n v="50.192556476254502"/>
    <n v="34.120139228847698"/>
    <n v="9.1755516899927492E-3"/>
    <n v="8.0527831949677407E-3"/>
    <n v="8.3738100944606101E-3"/>
    <n v="0.63437455022128897"/>
    <n v="1.00579215902488"/>
    <n v="1.04957199151019"/>
    <n v="0.73600497259784303"/>
  </r>
  <r>
    <x v="1"/>
    <x v="0"/>
    <x v="4"/>
    <n v="7.4346494674682601E-2"/>
    <n v="0.16461478173732699"/>
    <n v="1.6330759835009301"/>
    <n v="15.432012275460499"/>
    <n v="61.013041177157397"/>
    <n v="26.026043145372899"/>
    <n v="7.2243529073344297E-3"/>
    <n v="1.9580832084629398E-3"/>
    <n v="3.5032130886594099E-3"/>
    <n v="0.250982214922574"/>
    <n v="0.379875226822322"/>
    <n v="0.98150593050541102"/>
    <n v="0.52692849465367497"/>
  </r>
  <r>
    <x v="1"/>
    <x v="1"/>
    <x v="5"/>
    <n v="6.2464251369237903E-2"/>
    <n v="0.148162397742271"/>
    <n v="1.5974482893105"/>
    <n v="14.0719569623013"/>
    <n v="60.971056591806601"/>
    <n v="25.5468206144728"/>
    <n v="7.6962575546739298E-3"/>
    <n v="5.1864622243963801E-3"/>
    <n v="4.2243859910311701E-3"/>
    <n v="0.331258043146688"/>
    <n v="0.18872785407852499"/>
    <n v="0.89189299344366701"/>
    <n v="0.30203774553055501"/>
  </r>
  <r>
    <x v="1"/>
    <x v="2"/>
    <x v="6"/>
    <n v="0.31234456300735403"/>
    <n v="0.44449017643928501"/>
    <n v="3.9111086781132598"/>
    <n v="44.071562609174201"/>
    <n v="57.278004698989797"/>
    <n v="35.086891995425802"/>
    <n v="8.9512338579520005E-3"/>
    <n v="5.1721286712182396E-3"/>
    <n v="6.4193678362917802E-3"/>
    <n v="0.46277650450631802"/>
    <n v="1.2122010138975601"/>
    <n v="1.1233852633935499"/>
    <n v="0.81267860393192404"/>
  </r>
  <r>
    <x v="1"/>
    <x v="3"/>
    <x v="7"/>
    <n v="0.31253069043159398"/>
    <n v="0.44825733900070103"/>
    <n v="4.1374338269255198"/>
    <n v="43.789404730543602"/>
    <n v="57.764008884055997"/>
    <n v="35.2302824805084"/>
    <n v="1.1414887409845901E-2"/>
    <n v="5.1653738932316397E-3"/>
    <n v="8.0221332773360507E-3"/>
    <n v="0.49600716248384502"/>
    <n v="0.85687327133024704"/>
    <n v="0.38878852700699501"/>
    <n v="0.306210519617236"/>
  </r>
  <r>
    <x v="2"/>
    <x v="0"/>
    <x v="8"/>
    <n v="5.3939044475554997E-2"/>
    <n v="0.160783857107162"/>
    <n v="0.72841660953868304"/>
    <n v="4.3078490729677004"/>
    <n v="60.907865847313303"/>
    <n v="21.9813771766065"/>
    <n v="8.4344000096905295E-3"/>
    <n v="5.9617914353874398E-3"/>
    <n v="6.5887556443230402E-3"/>
    <n v="0.12717895901699899"/>
    <n v="0.334138431770444"/>
    <n v="1.02387448335417"/>
    <n v="0.43690380757526498"/>
  </r>
  <r>
    <x v="2"/>
    <x v="1"/>
    <x v="9"/>
    <n v="5.7029637694358003E-2"/>
    <n v="0.197454841732978"/>
    <n v="0.70867353556184898"/>
    <n v="4.0147897222042204"/>
    <n v="60.816815727559998"/>
    <n v="21.846759661775302"/>
    <n v="8.5599821631920595E-3"/>
    <n v="2.39767737990509E-3"/>
    <n v="4.9444634334527204E-3"/>
    <n v="7.7073901684113502E-2"/>
    <n v="0.26643544397058"/>
    <n v="1.00008310399559"/>
    <n v="0.32989722194799598"/>
  </r>
  <r>
    <x v="2"/>
    <x v="2"/>
    <x v="10"/>
    <n v="0.37058137059211699"/>
    <n v="0.478561371564865"/>
    <n v="2.1053275164332801"/>
    <n v="49.923282592858897"/>
    <n v="51.067799454737198"/>
    <n v="34.365469854676498"/>
    <n v="1.69089691579083E-2"/>
    <n v="1.3994619279301001E-2"/>
    <n v="1.49440496477657E-2"/>
    <n v="0.37367317202447897"/>
    <n v="0.757232054254519"/>
    <n v="1.0366906425051601"/>
    <n v="0.32186234125000002"/>
  </r>
  <r>
    <x v="2"/>
    <x v="3"/>
    <x v="11"/>
    <n v="0.368722909688949"/>
    <n v="0.47779129743575999"/>
    <n v="2.4383759328314101"/>
    <n v="50.852947908634498"/>
    <n v="51.480371123915297"/>
    <n v="34.9238983217937"/>
    <n v="2.1166572354083198E-2"/>
    <n v="1.9965474327331801E-2"/>
    <n v="2.0331512757036901E-2"/>
    <n v="0.31991840771737701"/>
    <n v="1.34145389108164"/>
    <n v="1.0507701296432399"/>
    <n v="0.51810241183899497"/>
  </r>
  <r>
    <x v="3"/>
    <x v="0"/>
    <x v="12"/>
    <n v="0.19495057761669099"/>
    <n v="0.26775023043155599"/>
    <n v="5.3720941246232004"/>
    <n v="30.6088202943107"/>
    <n v="63.130558397036999"/>
    <n v="33.0371576053236"/>
    <n v="2.2070367735202101E-2"/>
    <n v="1.71772685461942E-2"/>
    <n v="1.9434820350135201E-2"/>
    <n v="1.5788299583973799"/>
    <n v="1.7180418034493501"/>
    <n v="0.99046163372926899"/>
    <n v="1.22394755125697"/>
  </r>
  <r>
    <x v="3"/>
    <x v="1"/>
    <x v="13"/>
    <n v="0.23106258809566399"/>
    <n v="0.39767182469367901"/>
    <n v="3.5978051264581499"/>
    <n v="34.155432481845502"/>
    <n v="62.083445467802903"/>
    <n v="39.945561025368796"/>
    <n v="2.3346750521955999E-2"/>
    <n v="1.8988092096259099E-2"/>
    <n v="2.1041836263680901E-2"/>
    <n v="1.13452840134739"/>
    <n v="2.2062410656040998"/>
    <n v="0.98951934371220895"/>
    <n v="1.2968505468976601"/>
  </r>
  <r>
    <x v="3"/>
    <x v="2"/>
    <x v="14"/>
    <n v="0.38424989581107999"/>
    <n v="0.49845504164695698"/>
    <n v="3.4072591064840299"/>
    <n v="52.113338744132903"/>
    <n v="51.525309743620703"/>
    <n v="35.681969198079202"/>
    <n v="1.1277961073019101E-2"/>
    <n v="1.16448921034484E-2"/>
    <n v="1.06664556852377E-2"/>
    <n v="0.45554079384967699"/>
    <n v="0.86052011034954101"/>
    <n v="0.59279883302198999"/>
    <n v="0.51001626466081595"/>
  </r>
  <r>
    <x v="3"/>
    <x v="3"/>
    <x v="15"/>
    <n v="0.40009027719497597"/>
    <n v="0.51556346416473298"/>
    <n v="10.547284951297399"/>
    <n v="53.634684804185802"/>
    <n v="55.343133338437497"/>
    <n v="39.841701031306897"/>
    <n v="1.7494787223856199E-2"/>
    <n v="1.16644444506777E-2"/>
    <n v="1.39838436760308E-2"/>
    <n v="5.9504721072310902"/>
    <n v="1.86237879470214"/>
    <n v="3.1904079673694499"/>
    <n v="3.5205139576158699"/>
  </r>
  <r>
    <x v="4"/>
    <x v="0"/>
    <x v="16"/>
    <n v="0.37661857008934801"/>
    <n v="0.48689355850219701"/>
    <n v="2.6354850110416499"/>
    <n v="50.9371507967846"/>
    <n v="51.092482697540603"/>
    <n v="34.888372835122297"/>
    <n v="1.12923109308826E-2"/>
    <n v="1.30617634296345E-2"/>
    <n v="1.17607195932358E-2"/>
    <n v="0.28906260538741302"/>
    <n v="0.83416633323895995"/>
    <n v="0.83416633323895995"/>
    <n v="0.62077883775963005"/>
  </r>
  <r>
    <x v="4"/>
    <x v="1"/>
    <x v="17"/>
    <n v="0.484751553218432"/>
    <n v="0.49735478274634598"/>
    <n v="2.6354850110416499"/>
    <n v="55.9371507967846"/>
    <n v="58.532691395224901"/>
    <n v="36.837402785339499"/>
    <n v="1.47364852265486E-2"/>
    <n v="1.25657868753453E-2"/>
    <n v="1.17607195932358E-2"/>
    <n v="0.28906260538741302"/>
    <n v="0.83416633323895995"/>
    <n v="0.83416633323895995"/>
    <n v="0.62077883775963005"/>
  </r>
  <r>
    <x v="4"/>
    <x v="2"/>
    <x v="18"/>
    <n v="0.39315477013587902"/>
    <n v="0.50724074840545597"/>
    <n v="6.8389566443318603"/>
    <n v="52.909243041044398"/>
    <n v="54.113028724723598"/>
    <n v="37.953742803366602"/>
    <n v="1.59274917322553E-2"/>
    <n v="1.1194673219678101E-2"/>
    <n v="1.3011856581562901E-2"/>
    <n v="2.6002521351595602"/>
    <n v="1.3987177950926899"/>
    <n v="1.2190521128731"/>
    <n v="1.57779314100428"/>
  </r>
  <r>
    <x v="4"/>
    <x v="3"/>
    <x v="19"/>
    <n v="0.42692723274230898"/>
    <n v="0.54795244932174603"/>
    <n v="23.1530536865457"/>
    <n v="57.155895510248399"/>
    <n v="62.182836426502298"/>
    <n v="47.497261874432098"/>
    <n v="3.1019132688697999E-2"/>
    <n v="2.1195417672716599E-2"/>
    <n v="2.5733726655364698E-2"/>
    <n v="9.7971115192491105"/>
    <n v="2.9161181213314098"/>
    <n v="3.66910835679673"/>
    <n v="5.355434811487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0.24103732705116199"/>
    <n v="8.8112904131412498E-2"/>
    <n v="0.16413800716400101"/>
    <n v="1.6693166917296001"/>
    <n v="18.148486687881501"/>
    <n v="60.694434118595503"/>
    <n v="27.837412499402198"/>
    <n v="7.2545607209967703E-3"/>
    <n v="7.7543965680396997E-3"/>
    <n v="6.9824316732784702E-3"/>
    <n v="0.27788788933909903"/>
    <n v="0.27186769568451402"/>
    <n v="1.02136707331893"/>
    <n v="0.41912026577148698"/>
  </r>
  <r>
    <x v="0"/>
    <x v="1"/>
    <n v="0.219416069984436"/>
    <n v="7.1195945888757703E-2"/>
    <n v="0.14499754607677401"/>
    <n v="1.6718938570939701"/>
    <n v="16.8731666709335"/>
    <n v="60.6642096953817"/>
    <n v="27.403090074469699"/>
    <n v="6.0713862818478903E-3"/>
    <n v="5.8697015705847302E-3"/>
    <n v="5.4283944073374698E-3"/>
    <n v="0.221719418837866"/>
    <n v="0.42108555870138098"/>
    <n v="0.96382686660606498"/>
    <n v="0.33483740799029299"/>
  </r>
  <r>
    <x v="0"/>
    <x v="2"/>
    <n v="0.59755089282989504"/>
    <n v="0.35923434495925899"/>
    <n v="0.47567117214202798"/>
    <n v="2.0039158944244901"/>
    <n v="49.152776406773498"/>
    <n v="49.136913625540799"/>
    <n v="34.431201975579597"/>
    <n v="3.0645161792180301E-2"/>
    <n v="3.3315256486618199E-2"/>
    <n v="3.09948080403919E-2"/>
    <n v="0.61947444745343405"/>
    <n v="2.2105234813250698"/>
    <n v="3.4069131198114802"/>
    <n v="1.8740986156484001"/>
  </r>
  <r>
    <x v="0"/>
    <x v="3"/>
    <n v="0.60235302448272698"/>
    <n v="0.36657046675681998"/>
    <n v="0.48171238303184499"/>
    <n v="2.2770103017861101"/>
    <n v="49.890850908502401"/>
    <n v="50.192556476254502"/>
    <n v="32.120139228847698"/>
    <n v="9.1755516899927492E-3"/>
    <n v="8.0527831949677407E-3"/>
    <n v="8.3738100944606101E-3"/>
    <n v="0.63437455022128897"/>
    <n v="1.00579215902488"/>
    <n v="1.04957199151019"/>
    <n v="0.73600497259784303"/>
  </r>
  <r>
    <x v="1"/>
    <x v="0"/>
    <n v="0.25676593780517498"/>
    <n v="7.4346494674682601E-2"/>
    <n v="0.16461478173732699"/>
    <n v="1.6330759835009301"/>
    <n v="15.432012275460499"/>
    <n v="61.013041177157397"/>
    <n v="26.026043145372899"/>
    <n v="7.2243529073344297E-3"/>
    <n v="1.9580832084629398E-3"/>
    <n v="3.5032130886594099E-3"/>
    <n v="0.250982214922574"/>
    <n v="0.379875226822322"/>
    <n v="0.98150593050541102"/>
    <n v="0.52692849465367497"/>
  </r>
  <r>
    <x v="1"/>
    <x v="1"/>
    <n v="0.23540529906749699"/>
    <n v="6.2464251369237903E-2"/>
    <n v="0.148162397742271"/>
    <n v="1.5974482893105"/>
    <n v="14.0719569623013"/>
    <n v="60.971056591806601"/>
    <n v="25.5468206144728"/>
    <n v="7.6962575546739298E-3"/>
    <n v="5.1864622243963801E-3"/>
    <n v="4.2243859910311701E-3"/>
    <n v="0.331258043146688"/>
    <n v="0.18872785407852499"/>
    <n v="0.89189299344366701"/>
    <n v="0.30203774553055501"/>
  </r>
  <r>
    <x v="1"/>
    <x v="2"/>
    <n v="0.58370797634124705"/>
    <n v="0.31234456300735403"/>
    <n v="0.44449017643928501"/>
    <n v="3.9111086781132598"/>
    <n v="44.071562609174201"/>
    <n v="57.278004698989797"/>
    <n v="35.086891995425802"/>
    <n v="8.9512338579520005E-3"/>
    <n v="5.1721286712182396E-3"/>
    <n v="6.4193678362917802E-3"/>
    <n v="0.46277650450631802"/>
    <n v="1.2122010138975601"/>
    <n v="1.1233852633935499"/>
    <n v="0.81267860393192404"/>
  </r>
  <r>
    <x v="1"/>
    <x v="3"/>
    <n v="0.59139479398727401"/>
    <n v="0.31253069043159398"/>
    <n v="0.44825733900070103"/>
    <n v="4.1374338269255198"/>
    <n v="43.789404730543602"/>
    <n v="57.764008884055997"/>
    <n v="35.2302824805084"/>
    <n v="1.1414887409845901E-2"/>
    <n v="5.1653738932316397E-3"/>
    <n v="8.0221332773360507E-3"/>
    <n v="0.49600716248384502"/>
    <n v="0.85687327133024704"/>
    <n v="0.38878852700699501"/>
    <n v="0.306210519617236"/>
  </r>
  <r>
    <x v="2"/>
    <x v="0"/>
    <n v="0.27013613581657397"/>
    <n v="0.25393904447555499"/>
    <n v="0.26078385710716201"/>
    <n v="0.72841660953868304"/>
    <n v="4.3078490729677004"/>
    <n v="60.907865847313303"/>
    <n v="21.9813771766065"/>
    <n v="8.4344000096905295E-3"/>
    <n v="5.9617914353874398E-3"/>
    <n v="6.5887556443230402E-3"/>
    <n v="0.12717895901699899"/>
    <n v="0.334138431770444"/>
    <n v="1.02387448335417"/>
    <n v="0.43690380757526498"/>
  </r>
  <r>
    <x v="2"/>
    <x v="1"/>
    <n v="0.28049860894680001"/>
    <n v="0.197029637694358"/>
    <n v="0.29745484173297798"/>
    <n v="0.70867353556184898"/>
    <n v="4.0147897222042204"/>
    <n v="60.816815727559998"/>
    <n v="21.846759661775302"/>
    <n v="8.5599821631920595E-3"/>
    <n v="2.39767737990509E-3"/>
    <n v="4.9444634334527204E-3"/>
    <n v="7.7073901684113502E-2"/>
    <n v="0.26643544397058"/>
    <n v="1.00008310399559"/>
    <n v="0.32989722194799598"/>
  </r>
  <r>
    <x v="2"/>
    <x v="2"/>
    <n v="0.59116159677505498"/>
    <n v="0.37058137059211699"/>
    <n v="0.478561371564865"/>
    <n v="2.1053275164332801"/>
    <n v="49.923282592858897"/>
    <n v="51.067799454737198"/>
    <n v="34.365469854676498"/>
    <n v="1.69089691579083E-2"/>
    <n v="1.3994619279301001E-2"/>
    <n v="1.49440496477657E-2"/>
    <n v="0.37367317202447897"/>
    <n v="0.757232054254519"/>
    <n v="1.0366906425051601"/>
    <n v="0.32186234125000002"/>
  </r>
  <r>
    <x v="2"/>
    <x v="3"/>
    <n v="0.59177076816558805"/>
    <n v="0.368722909688949"/>
    <n v="0.47779129743575999"/>
    <n v="2.4383759328314101"/>
    <n v="50.852947908634498"/>
    <n v="51.480371123915297"/>
    <n v="34.9238983217937"/>
    <n v="2.1166572354083198E-2"/>
    <n v="1.9965474327331801E-2"/>
    <n v="2.0331512757036901E-2"/>
    <n v="0.31991840771737701"/>
    <n v="1.34145389108164"/>
    <n v="1.0507701296432399"/>
    <n v="0.51810241183899497"/>
  </r>
  <r>
    <x v="3"/>
    <x v="0"/>
    <n v="0.34137324690818699"/>
    <n v="0.19495057761669099"/>
    <n v="0.26775023043155599"/>
    <n v="5.3720941246232004"/>
    <n v="30.6088202943107"/>
    <n v="63.130558397036999"/>
    <n v="33.0371576053236"/>
    <n v="2.2070367735202101E-2"/>
    <n v="1.71772685461942E-2"/>
    <n v="1.9434820350135201E-2"/>
    <n v="1.5788299583973799"/>
    <n v="1.7180418034493501"/>
    <n v="0.99046163372926899"/>
    <n v="1.22394755125697"/>
  </r>
  <r>
    <x v="3"/>
    <x v="1"/>
    <n v="0.264498832821846"/>
    <n v="0.23106258809566399"/>
    <n v="0.39767182469367901"/>
    <n v="3.5978051264581499"/>
    <n v="34.155432481845502"/>
    <n v="62.083445467802903"/>
    <n v="39.945561025368796"/>
    <n v="2.3346750521955999E-2"/>
    <n v="1.8988092096259099E-2"/>
    <n v="2.1041836263680901E-2"/>
    <n v="1.13452840134739"/>
    <n v="2.2062410656040998"/>
    <n v="0.98951934371220895"/>
    <n v="1.2968505468976601"/>
  </r>
  <r>
    <x v="3"/>
    <x v="2"/>
    <n v="0.61799702644348098"/>
    <n v="0.38424989581107999"/>
    <n v="0.49845504164695698"/>
    <n v="3.4072591064840299"/>
    <n v="52.113338744132903"/>
    <n v="51.525309743620703"/>
    <n v="35.681969198079202"/>
    <n v="1.1277961073019101E-2"/>
    <n v="1.16448921034484E-2"/>
    <n v="1.06664556852377E-2"/>
    <n v="0.45554079384967699"/>
    <n v="0.86052011034954101"/>
    <n v="0.59279883302198999"/>
    <n v="0.51001626466081595"/>
  </r>
  <r>
    <x v="3"/>
    <x v="3"/>
    <n v="0.63654366731643597"/>
    <n v="0.40009027719497597"/>
    <n v="0.51556346416473298"/>
    <n v="10.547284951297399"/>
    <n v="53.634684804185802"/>
    <n v="55.343133338437497"/>
    <n v="39.841701031306897"/>
    <n v="1.7494787223856199E-2"/>
    <n v="1.16644444506777E-2"/>
    <n v="1.39838436760308E-2"/>
    <n v="5.9504721072310902"/>
    <n v="1.86237879470214"/>
    <n v="3.1904079673694499"/>
    <n v="3.5205139576158699"/>
  </r>
  <r>
    <x v="4"/>
    <x v="0"/>
    <n v="0.602169013023376"/>
    <n v="0.37661857008934801"/>
    <n v="0.48689355850219701"/>
    <n v="2.6354850110416499"/>
    <n v="50.9371507967846"/>
    <n v="51.092482697540603"/>
    <n v="34.888372835122297"/>
    <n v="1.12923109308826E-2"/>
    <n v="1.30617634296345E-2"/>
    <n v="1.17607195932358E-2"/>
    <n v="0.28906260538741302"/>
    <n v="0.83416633323895995"/>
    <n v="0.83416633323895995"/>
    <n v="0.62077883775963005"/>
  </r>
  <r>
    <x v="4"/>
    <x v="1"/>
    <n v="0.64836582758438299"/>
    <n v="0.484751553218432"/>
    <n v="0.49735478274634598"/>
    <n v="2.6354850110416499"/>
    <n v="55.9371507967846"/>
    <n v="58.532691395224901"/>
    <n v="36.837402785339499"/>
    <n v="1.47364852265486E-2"/>
    <n v="1.25657868753453E-2"/>
    <n v="1.17607195932358E-2"/>
    <n v="0.28906260538741302"/>
    <n v="0.83416633323895995"/>
    <n v="0.83416633323895995"/>
    <n v="0.62077883775963005"/>
  </r>
  <r>
    <x v="4"/>
    <x v="2"/>
    <n v="0.62666358947753897"/>
    <n v="0.39315477013587902"/>
    <n v="0.50724074840545597"/>
    <n v="6.8389566443318603"/>
    <n v="52.909243041044398"/>
    <n v="54.113028724723598"/>
    <n v="37.953742803366602"/>
    <n v="1.59274917322553E-2"/>
    <n v="1.1194673219678101E-2"/>
    <n v="1.3011856581562901E-2"/>
    <n v="2.6002521351595602"/>
    <n v="1.3987177950926899"/>
    <n v="1.2190521128731"/>
    <n v="1.57779314100428"/>
  </r>
  <r>
    <x v="4"/>
    <x v="3"/>
    <n v="0.67506123781204197"/>
    <n v="0.42692723274230898"/>
    <n v="0.54795244932174603"/>
    <n v="23.1530536865457"/>
    <n v="57.155895510248399"/>
    <n v="62.182836426502298"/>
    <n v="47.497261874432098"/>
    <n v="3.1019132688697999E-2"/>
    <n v="2.1195417672716599E-2"/>
    <n v="2.5733726655364698E-2"/>
    <n v="9.7971115192491105"/>
    <n v="2.9161181213314098"/>
    <n v="3.66910835679673"/>
    <n v="5.35543481148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E93D5-12C8-4733-BBF3-09C742943791}" name="PivotTable15" cacheId="96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ri average" fld="8" subtotal="average" baseField="1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E1E24-6025-4623-A307-3DABA8D740F5}" name="PivotTable1" cacheId="96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B7" firstHeaderRow="1" firstDataRow="1" firstDataCol="1"/>
  <pivotFields count="16">
    <pivotField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>
      <items count="21">
        <item x="1"/>
        <item x="5"/>
        <item x="0"/>
        <item x="4"/>
        <item x="13"/>
        <item x="8"/>
        <item x="9"/>
        <item x="12"/>
        <item x="6"/>
        <item x="10"/>
        <item x="7"/>
        <item x="11"/>
        <item x="2"/>
        <item x="16"/>
        <item x="3"/>
        <item x="14"/>
        <item x="18"/>
        <item x="15"/>
        <item x="17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ertscore precision" fld="2" subtotal="average" baseField="0" baseItem="0"/>
  </dataFields>
  <chartFormats count="5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936A6-B64D-4AE3-AD22-F76507AE06A9}" name="PivotTable2" cacheId="96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ri average" fld="8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C6914-7EB2-4EE2-ABA3-BBB58EAAEA33}" name="PivotTable4" cacheId="96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8" firstHeaderRow="0" firstDataRow="1" firstDataCol="1"/>
  <pivotFields count="16">
    <pivotField axis="axisRow" compact="0" outline="0" showAll="0" sortType="de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ertscore F1" fld="4" subtotal="average" baseField="0" baseItem="0"/>
    <dataField name="Average of sari averag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FE508-CF30-42B5-B1F9-815B2F547526}" name="PivotTable3" cacheId="96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axis="axisRow"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Average of sari average sd" fld="15" subtotal="average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6510-4ED2-4297-9E0C-BBE11F99BC69}">
  <dimension ref="A3:B7"/>
  <sheetViews>
    <sheetView topLeftCell="A3" workbookViewId="0">
      <selection activeCell="A3" sqref="A3"/>
    </sheetView>
  </sheetViews>
  <sheetFormatPr defaultRowHeight="14.45"/>
  <cols>
    <col min="1" max="1" width="9.5703125" bestFit="1" customWidth="1"/>
    <col min="2" max="2" width="20.7109375" bestFit="1" customWidth="1"/>
    <col min="3" max="3" width="17.71093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35.503855165425541</v>
      </c>
    </row>
    <row r="5" spans="1:2">
      <c r="A5" t="s">
        <v>3</v>
      </c>
      <c r="B5">
        <v>37.922656587377759</v>
      </c>
    </row>
    <row r="6" spans="1:2">
      <c r="A6" t="s">
        <v>4</v>
      </c>
      <c r="B6">
        <v>28.754072652365501</v>
      </c>
    </row>
    <row r="7" spans="1:2">
      <c r="A7" t="s">
        <v>5</v>
      </c>
      <c r="B7">
        <v>30.315926832285214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EDE1-D4DB-4109-A94E-472B9E7A5459}">
  <dimension ref="A2:B7"/>
  <sheetViews>
    <sheetView workbookViewId="0">
      <selection activeCell="I22" sqref="I22"/>
    </sheetView>
  </sheetViews>
  <sheetFormatPr defaultRowHeight="14.45"/>
  <cols>
    <col min="1" max="1" width="14.28515625" bestFit="1" customWidth="1"/>
    <col min="2" max="2" width="28.7109375" bestFit="1" customWidth="1"/>
    <col min="3" max="3" width="25.28515625" bestFit="1" customWidth="1"/>
  </cols>
  <sheetData>
    <row r="2" spans="1:2">
      <c r="A2" s="1" t="s">
        <v>6</v>
      </c>
      <c r="B2" t="s">
        <v>7</v>
      </c>
    </row>
    <row r="3" spans="1:2">
      <c r="A3" s="2" t="s">
        <v>2</v>
      </c>
      <c r="B3">
        <v>0.60341621637344345</v>
      </c>
    </row>
    <row r="4" spans="1:2">
      <c r="A4" s="2" t="s">
        <v>3</v>
      </c>
      <c r="B4">
        <v>0.61942469835281344</v>
      </c>
    </row>
    <row r="5" spans="1:2">
      <c r="A5" s="2" t="s">
        <v>4</v>
      </c>
      <c r="B5">
        <v>0.34229633212089478</v>
      </c>
    </row>
    <row r="6" spans="1:2">
      <c r="A6" s="2" t="s">
        <v>5</v>
      </c>
      <c r="B6">
        <v>0.3296369276809924</v>
      </c>
    </row>
    <row r="7" spans="1:2">
      <c r="A7" s="2" t="s">
        <v>8</v>
      </c>
      <c r="B7">
        <v>0.47369354363203603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FDCD-8BF2-4213-BF6B-D18D59F872F6}">
  <dimension ref="A2:B7"/>
  <sheetViews>
    <sheetView workbookViewId="0">
      <selection activeCell="N9" sqref="N9"/>
    </sheetView>
  </sheetViews>
  <sheetFormatPr defaultRowHeight="14.45"/>
  <cols>
    <col min="1" max="1" width="14.28515625" bestFit="1" customWidth="1"/>
    <col min="2" max="2" width="18.7109375" bestFit="1" customWidth="1"/>
  </cols>
  <sheetData>
    <row r="2" spans="1:2">
      <c r="A2" s="1" t="s">
        <v>6</v>
      </c>
      <c r="B2" t="s">
        <v>9</v>
      </c>
    </row>
    <row r="3" spans="1:2">
      <c r="A3" s="2" t="s">
        <v>2</v>
      </c>
      <c r="B3">
        <v>176.5192758271277</v>
      </c>
    </row>
    <row r="4" spans="1:2">
      <c r="A4" s="2" t="s">
        <v>3</v>
      </c>
      <c r="B4">
        <v>191.61328293688879</v>
      </c>
    </row>
    <row r="5" spans="1:2">
      <c r="A5" s="2" t="s">
        <v>4</v>
      </c>
      <c r="B5">
        <v>142.7703632618275</v>
      </c>
    </row>
    <row r="6" spans="1:2">
      <c r="A6" s="2" t="s">
        <v>5</v>
      </c>
      <c r="B6">
        <v>150.57963416142607</v>
      </c>
    </row>
    <row r="7" spans="1:2">
      <c r="A7" s="2" t="s">
        <v>8</v>
      </c>
      <c r="B7">
        <v>661.48255618727001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82"/>
  <sheetViews>
    <sheetView topLeftCell="B1" zoomScale="55" zoomScaleNormal="55" workbookViewId="0">
      <selection activeCell="Q2" sqref="Q2:Q22"/>
    </sheetView>
  </sheetViews>
  <sheetFormatPr defaultRowHeight="14.45"/>
  <cols>
    <col min="2" max="2" width="15.85546875" bestFit="1" customWidth="1"/>
    <col min="3" max="3" width="8.85546875" bestFit="1" customWidth="1"/>
    <col min="4" max="4" width="25.140625" bestFit="1" customWidth="1"/>
    <col min="5" max="5" width="23" bestFit="1" customWidth="1"/>
    <col min="6" max="6" width="12.85546875" bestFit="1" customWidth="1"/>
    <col min="7" max="7" width="12.5703125" bestFit="1" customWidth="1"/>
    <col min="8" max="8" width="13" customWidth="1"/>
    <col min="9" max="9" width="14" bestFit="1" customWidth="1"/>
    <col min="10" max="10" width="12.28515625" bestFit="1" customWidth="1"/>
    <col min="11" max="11" width="21.7109375" bestFit="1" customWidth="1"/>
    <col min="12" max="12" width="18.7109375" bestFit="1" customWidth="1"/>
    <col min="13" max="13" width="14.85546875" bestFit="1" customWidth="1"/>
    <col min="14" max="14" width="15" customWidth="1"/>
    <col min="15" max="15" width="16" bestFit="1" customWidth="1"/>
    <col min="16" max="16" width="18.28515625" bestFit="1" customWidth="1"/>
    <col min="17" max="17" width="15" bestFit="1" customWidth="1"/>
    <col min="18" max="18" width="24.42578125" customWidth="1"/>
    <col min="19" max="19" width="13" bestFit="1" customWidth="1"/>
    <col min="20" max="20" width="21.140625" customWidth="1"/>
    <col min="21" max="21" width="13.28515625" bestFit="1" customWidth="1"/>
    <col min="22" max="22" width="51.7109375" bestFit="1" customWidth="1"/>
  </cols>
  <sheetData>
    <row r="1" spans="2:22" ht="15"/>
    <row r="2" spans="2:22" ht="37.9" customHeight="1">
      <c r="B2" s="21" t="s">
        <v>10</v>
      </c>
      <c r="C2" s="30" t="s">
        <v>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5" t="s">
        <v>16</v>
      </c>
      <c r="J2" s="41" t="s">
        <v>17</v>
      </c>
      <c r="K2" s="25" t="s">
        <v>18</v>
      </c>
      <c r="L2" s="41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25" t="s">
        <v>24</v>
      </c>
      <c r="R2" s="41" t="s">
        <v>25</v>
      </c>
      <c r="S2" s="4"/>
      <c r="T2" s="5" t="s">
        <v>0</v>
      </c>
      <c r="U2" s="20" t="s">
        <v>26</v>
      </c>
      <c r="V2" s="20" t="s">
        <v>27</v>
      </c>
    </row>
    <row r="3" spans="2:22" ht="15">
      <c r="B3" s="22" t="s">
        <v>28</v>
      </c>
      <c r="C3" s="31" t="s">
        <v>4</v>
      </c>
      <c r="D3" s="34">
        <v>0.24103732705116199</v>
      </c>
      <c r="E3" s="34">
        <v>8.8112904131412498E-2</v>
      </c>
      <c r="F3" s="34">
        <v>0.16413800716400101</v>
      </c>
      <c r="G3" s="34">
        <v>1.6693166917296001</v>
      </c>
      <c r="H3" s="34">
        <v>18.148486687881501</v>
      </c>
      <c r="I3" s="26">
        <v>60.694434118595503</v>
      </c>
      <c r="J3" s="42">
        <v>27.837412499402198</v>
      </c>
      <c r="K3" s="26">
        <v>7.2545607209967703E-3</v>
      </c>
      <c r="L3" s="42">
        <v>7.7543965680396997E-3</v>
      </c>
      <c r="M3" s="34">
        <v>6.9824316732784702E-3</v>
      </c>
      <c r="N3" s="34">
        <v>0.27788788933909903</v>
      </c>
      <c r="O3" s="34">
        <v>0.27186769568451402</v>
      </c>
      <c r="P3" s="34">
        <v>1.02136707331893</v>
      </c>
      <c r="Q3" s="26">
        <v>0.41912026577148698</v>
      </c>
      <c r="R3" s="46"/>
      <c r="S3" s="16"/>
      <c r="T3" s="12"/>
      <c r="U3" s="7"/>
      <c r="V3" s="8"/>
    </row>
    <row r="4" spans="2:22" ht="15">
      <c r="B4" s="23" t="s">
        <v>28</v>
      </c>
      <c r="C4" s="32" t="s">
        <v>5</v>
      </c>
      <c r="D4" s="35">
        <v>0.219416069984436</v>
      </c>
      <c r="E4" s="35">
        <v>7.1195945888757703E-2</v>
      </c>
      <c r="F4" s="35">
        <v>0.14499754607677401</v>
      </c>
      <c r="G4" s="35">
        <v>1.6718938570939701</v>
      </c>
      <c r="H4" s="39">
        <v>16.8731666709335</v>
      </c>
      <c r="I4" s="28">
        <v>60.6642096953817</v>
      </c>
      <c r="J4" s="43">
        <v>27.403090074469699</v>
      </c>
      <c r="K4" s="28">
        <v>6.0713862818478903E-3</v>
      </c>
      <c r="L4" s="43">
        <v>5.8697015705847302E-3</v>
      </c>
      <c r="M4" s="39">
        <v>5.4283944073374698E-3</v>
      </c>
      <c r="N4" s="39">
        <v>0.221719418837866</v>
      </c>
      <c r="O4" s="39">
        <v>0.42108555870138098</v>
      </c>
      <c r="P4" s="39">
        <v>0.96382686660606498</v>
      </c>
      <c r="Q4" s="28">
        <v>0.33483740799029299</v>
      </c>
      <c r="R4" s="47"/>
      <c r="S4" s="17"/>
      <c r="T4" s="13" t="s">
        <v>29</v>
      </c>
      <c r="U4" s="6">
        <f>AVERAGE(J3,J5)</f>
        <v>31.134307237490898</v>
      </c>
      <c r="V4" s="9"/>
    </row>
    <row r="5" spans="2:22" ht="15">
      <c r="B5" s="23" t="s">
        <v>28</v>
      </c>
      <c r="C5" s="32" t="s">
        <v>2</v>
      </c>
      <c r="D5" s="36">
        <v>0.59755089282989504</v>
      </c>
      <c r="E5" s="36">
        <v>0.35923434495925899</v>
      </c>
      <c r="F5" s="36">
        <v>0.47567117214202798</v>
      </c>
      <c r="G5" s="36">
        <v>2.0039158944244901</v>
      </c>
      <c r="H5" s="39">
        <v>49.152776406773498</v>
      </c>
      <c r="I5" s="28">
        <v>49.136913625540799</v>
      </c>
      <c r="J5" s="43">
        <v>34.431201975579597</v>
      </c>
      <c r="K5" s="28">
        <v>3.0645161792180301E-2</v>
      </c>
      <c r="L5" s="43">
        <v>3.3315256486618199E-2</v>
      </c>
      <c r="M5" s="39">
        <v>3.09948080403919E-2</v>
      </c>
      <c r="N5" s="39">
        <v>0.61947444745343405</v>
      </c>
      <c r="O5" s="39">
        <v>2.2105234813250698</v>
      </c>
      <c r="P5" s="39">
        <v>3.4069131198114802</v>
      </c>
      <c r="Q5" s="28">
        <v>1.8740986156484001</v>
      </c>
      <c r="R5" s="47"/>
      <c r="S5" s="17"/>
      <c r="T5" s="13"/>
      <c r="U5" s="6"/>
      <c r="V5" s="9">
        <f>(U6-U4)</f>
        <v>-1.3726925858322012</v>
      </c>
    </row>
    <row r="6" spans="2:22" ht="15">
      <c r="B6" s="23" t="s">
        <v>28</v>
      </c>
      <c r="C6" s="32" t="s">
        <v>3</v>
      </c>
      <c r="D6" s="37">
        <v>0.60235302448272698</v>
      </c>
      <c r="E6" s="37">
        <v>0.36657046675681998</v>
      </c>
      <c r="F6" s="37">
        <v>0.48171238303184499</v>
      </c>
      <c r="G6" s="37">
        <v>2.2770103017861101</v>
      </c>
      <c r="H6" s="40">
        <v>49.890850908502401</v>
      </c>
      <c r="I6" s="29">
        <v>50.192556476254502</v>
      </c>
      <c r="J6" s="44">
        <v>32.120139228847698</v>
      </c>
      <c r="K6" s="29">
        <v>9.1755516899927492E-3</v>
      </c>
      <c r="L6" s="44">
        <v>8.0527831949677407E-3</v>
      </c>
      <c r="M6" s="40">
        <v>8.3738100944606101E-3</v>
      </c>
      <c r="N6" s="40">
        <v>0.63437455022128897</v>
      </c>
      <c r="O6" s="40">
        <v>1.00579215902488</v>
      </c>
      <c r="P6" s="40">
        <v>1.04957199151019</v>
      </c>
      <c r="Q6" s="29">
        <v>0.73600497259784303</v>
      </c>
      <c r="R6" s="48">
        <f>AVERAGE(J3:J6)</f>
        <v>30.447960944574795</v>
      </c>
      <c r="S6" s="18">
        <f>AVERAGE(J5:J6)-AVERAGE(J3:J4)</f>
        <v>5.6554193152777046</v>
      </c>
      <c r="T6" s="15" t="s">
        <v>30</v>
      </c>
      <c r="U6" s="6">
        <f>AVERAGE(J6,J4)</f>
        <v>29.761614651658697</v>
      </c>
      <c r="V6" s="9"/>
    </row>
    <row r="7" spans="2:22" ht="15">
      <c r="B7" s="23" t="s">
        <v>31</v>
      </c>
      <c r="C7" s="32" t="s">
        <v>4</v>
      </c>
      <c r="D7" s="38">
        <v>0.25676593780517498</v>
      </c>
      <c r="E7" s="38">
        <v>7.4346494674682601E-2</v>
      </c>
      <c r="F7" s="38">
        <v>0.16461478173732699</v>
      </c>
      <c r="G7" s="38">
        <v>1.6330759835009301</v>
      </c>
      <c r="H7" s="38">
        <v>15.432012275460499</v>
      </c>
      <c r="I7" s="27">
        <v>61.013041177157397</v>
      </c>
      <c r="J7" s="45">
        <v>26.026043145372899</v>
      </c>
      <c r="K7" s="27">
        <v>7.2243529073344297E-3</v>
      </c>
      <c r="L7" s="45">
        <v>1.9580832084629398E-3</v>
      </c>
      <c r="M7" s="38">
        <v>3.5032130886594099E-3</v>
      </c>
      <c r="N7" s="38">
        <v>0.250982214922574</v>
      </c>
      <c r="O7" s="38">
        <v>0.379875226822322</v>
      </c>
      <c r="P7" s="38">
        <v>0.98150593050541102</v>
      </c>
      <c r="Q7" s="27">
        <v>0.52692849465367497</v>
      </c>
      <c r="R7" s="46"/>
      <c r="S7" s="16"/>
      <c r="T7" s="12"/>
      <c r="U7" s="6"/>
      <c r="V7" s="9"/>
    </row>
    <row r="8" spans="2:22" ht="15">
      <c r="B8" s="23" t="s">
        <v>31</v>
      </c>
      <c r="C8" s="32" t="s">
        <v>5</v>
      </c>
      <c r="D8" s="39">
        <v>0.23540529906749699</v>
      </c>
      <c r="E8" s="39">
        <v>6.2464251369237903E-2</v>
      </c>
      <c r="F8" s="39">
        <v>0.148162397742271</v>
      </c>
      <c r="G8" s="39">
        <v>1.5974482893105</v>
      </c>
      <c r="H8" s="39">
        <v>14.0719569623013</v>
      </c>
      <c r="I8" s="28">
        <v>60.971056591806601</v>
      </c>
      <c r="J8" s="43">
        <v>25.5468206144728</v>
      </c>
      <c r="K8" s="28">
        <v>7.6962575546739298E-3</v>
      </c>
      <c r="L8" s="43">
        <v>5.1864622243963801E-3</v>
      </c>
      <c r="M8" s="39">
        <v>4.2243859910311701E-3</v>
      </c>
      <c r="N8" s="39">
        <v>0.331258043146688</v>
      </c>
      <c r="O8" s="39">
        <v>0.18872785407852499</v>
      </c>
      <c r="P8" s="39">
        <v>0.89189299344366701</v>
      </c>
      <c r="Q8" s="28">
        <v>0.30203774553055501</v>
      </c>
      <c r="R8" s="47"/>
      <c r="S8" s="17"/>
      <c r="T8" s="13" t="s">
        <v>32</v>
      </c>
      <c r="U8" s="6">
        <f>AVERAGE(J7,J9)</f>
        <v>30.556467570399349</v>
      </c>
      <c r="V8" s="9"/>
    </row>
    <row r="9" spans="2:22" ht="15">
      <c r="B9" s="23" t="s">
        <v>31</v>
      </c>
      <c r="C9" s="32" t="s">
        <v>2</v>
      </c>
      <c r="D9" s="39">
        <v>0.58370797634124705</v>
      </c>
      <c r="E9" s="39">
        <v>0.31234456300735403</v>
      </c>
      <c r="F9" s="39">
        <v>0.44449017643928501</v>
      </c>
      <c r="G9" s="39">
        <v>3.9111086781132598</v>
      </c>
      <c r="H9" s="39">
        <v>44.071562609174201</v>
      </c>
      <c r="I9" s="28">
        <v>57.278004698989797</v>
      </c>
      <c r="J9" s="43">
        <v>35.086891995425802</v>
      </c>
      <c r="K9" s="28">
        <v>8.9512338579520005E-3</v>
      </c>
      <c r="L9" s="43">
        <v>5.1721286712182396E-3</v>
      </c>
      <c r="M9" s="39">
        <v>6.4193678362917802E-3</v>
      </c>
      <c r="N9" s="39">
        <v>0.46277650450631802</v>
      </c>
      <c r="O9" s="39">
        <v>1.2122010138975601</v>
      </c>
      <c r="P9" s="39">
        <v>1.1233852633935499</v>
      </c>
      <c r="Q9" s="28">
        <v>0.81267860393192404</v>
      </c>
      <c r="R9" s="47"/>
      <c r="S9" s="17"/>
      <c r="T9" s="13"/>
      <c r="U9" s="6"/>
      <c r="V9" s="9">
        <f>(U10-U8)</f>
        <v>-0.16791602290874863</v>
      </c>
    </row>
    <row r="10" spans="2:22" ht="15">
      <c r="B10" s="23" t="s">
        <v>31</v>
      </c>
      <c r="C10" s="32" t="s">
        <v>3</v>
      </c>
      <c r="D10" s="40">
        <v>0.59139479398727401</v>
      </c>
      <c r="E10" s="40">
        <v>0.31253069043159398</v>
      </c>
      <c r="F10" s="40">
        <v>0.44825733900070103</v>
      </c>
      <c r="G10" s="40">
        <v>4.1374338269255198</v>
      </c>
      <c r="H10" s="40">
        <v>43.789404730543602</v>
      </c>
      <c r="I10" s="29">
        <v>57.764008884055997</v>
      </c>
      <c r="J10" s="44">
        <v>35.2302824805084</v>
      </c>
      <c r="K10" s="29">
        <v>1.1414887409845901E-2</v>
      </c>
      <c r="L10" s="44">
        <v>5.1653738932316397E-3</v>
      </c>
      <c r="M10" s="40">
        <v>8.0221332773360507E-3</v>
      </c>
      <c r="N10" s="40">
        <v>0.49600716248384502</v>
      </c>
      <c r="O10" s="40">
        <v>0.85687327133024704</v>
      </c>
      <c r="P10" s="40">
        <v>0.38878852700699501</v>
      </c>
      <c r="Q10" s="29">
        <v>0.306210519617236</v>
      </c>
      <c r="R10" s="48">
        <f>AVERAGE(J7:J10)</f>
        <v>30.472509558944978</v>
      </c>
      <c r="S10" s="18">
        <f>AVERAGE(J9:J10)-AVERAGE(J7:J8)</f>
        <v>9.372155358044246</v>
      </c>
      <c r="T10" s="15" t="s">
        <v>33</v>
      </c>
      <c r="U10" s="6">
        <f>AVERAGE(J10,J8)</f>
        <v>30.3885515474906</v>
      </c>
      <c r="V10" s="9"/>
    </row>
    <row r="11" spans="2:22" ht="15">
      <c r="B11" s="23" t="s">
        <v>34</v>
      </c>
      <c r="C11" s="32" t="s">
        <v>4</v>
      </c>
      <c r="D11" s="38">
        <v>0.27013613581657397</v>
      </c>
      <c r="E11" s="38">
        <v>0.25393904447555499</v>
      </c>
      <c r="F11" s="38">
        <v>0.26078385710716201</v>
      </c>
      <c r="G11" s="38">
        <v>0.72841660953868304</v>
      </c>
      <c r="H11" s="38">
        <v>4.3078490729677004</v>
      </c>
      <c r="I11" s="27">
        <v>60.907865847313303</v>
      </c>
      <c r="J11" s="45">
        <v>21.9813771766065</v>
      </c>
      <c r="K11" s="27">
        <v>8.4344000096905295E-3</v>
      </c>
      <c r="L11" s="45">
        <v>5.9617914353874398E-3</v>
      </c>
      <c r="M11" s="38">
        <v>6.5887556443230402E-3</v>
      </c>
      <c r="N11" s="38">
        <v>0.12717895901699899</v>
      </c>
      <c r="O11" s="38">
        <v>0.334138431770444</v>
      </c>
      <c r="P11" s="38">
        <v>1.02387448335417</v>
      </c>
      <c r="Q11" s="27">
        <v>0.43690380757526498</v>
      </c>
      <c r="R11" s="46"/>
      <c r="S11" s="16"/>
      <c r="T11" s="12"/>
      <c r="U11" s="6"/>
      <c r="V11" s="9"/>
    </row>
    <row r="12" spans="2:22" ht="15">
      <c r="B12" s="23" t="s">
        <v>34</v>
      </c>
      <c r="C12" s="32" t="s">
        <v>5</v>
      </c>
      <c r="D12" s="39">
        <v>0.28049860894680001</v>
      </c>
      <c r="E12" s="39">
        <v>0.197029637694358</v>
      </c>
      <c r="F12" s="39">
        <v>0.29745484173297798</v>
      </c>
      <c r="G12" s="39">
        <v>0.70867353556184898</v>
      </c>
      <c r="H12" s="39">
        <v>4.0147897222042204</v>
      </c>
      <c r="I12" s="28">
        <v>60.816815727559998</v>
      </c>
      <c r="J12" s="43">
        <v>21.846759661775302</v>
      </c>
      <c r="K12" s="28">
        <v>8.5599821631920595E-3</v>
      </c>
      <c r="L12" s="43">
        <v>2.39767737990509E-3</v>
      </c>
      <c r="M12" s="39">
        <v>4.9444634334527204E-3</v>
      </c>
      <c r="N12" s="39">
        <v>7.7073901684113502E-2</v>
      </c>
      <c r="O12" s="39">
        <v>0.26643544397058</v>
      </c>
      <c r="P12" s="39">
        <v>1.00008310399559</v>
      </c>
      <c r="Q12" s="28">
        <v>0.32989722194799598</v>
      </c>
      <c r="R12" s="47"/>
      <c r="S12" s="17"/>
      <c r="T12" s="13" t="s">
        <v>35</v>
      </c>
      <c r="U12" s="6">
        <f>AVERAGE(J11,J13)</f>
        <v>28.173423515641499</v>
      </c>
      <c r="V12" s="9"/>
    </row>
    <row r="13" spans="2:22" ht="15">
      <c r="B13" s="23" t="s">
        <v>34</v>
      </c>
      <c r="C13" s="32" t="s">
        <v>2</v>
      </c>
      <c r="D13" s="39">
        <v>0.59116159677505498</v>
      </c>
      <c r="E13" s="39">
        <v>0.37058137059211699</v>
      </c>
      <c r="F13" s="39">
        <v>0.478561371564865</v>
      </c>
      <c r="G13" s="39">
        <v>2.1053275164332801</v>
      </c>
      <c r="H13" s="39">
        <v>49.923282592858897</v>
      </c>
      <c r="I13" s="28">
        <v>51.067799454737198</v>
      </c>
      <c r="J13" s="43">
        <v>34.365469854676498</v>
      </c>
      <c r="K13" s="28">
        <v>1.69089691579083E-2</v>
      </c>
      <c r="L13" s="43">
        <v>1.3994619279301001E-2</v>
      </c>
      <c r="M13" s="39">
        <v>1.49440496477657E-2</v>
      </c>
      <c r="N13" s="39">
        <v>0.37367317202447897</v>
      </c>
      <c r="O13" s="39">
        <v>0.757232054254519</v>
      </c>
      <c r="P13" s="39">
        <v>1.0366906425051601</v>
      </c>
      <c r="Q13" s="28">
        <v>0.32186234125000002</v>
      </c>
      <c r="R13" s="47"/>
      <c r="S13" s="17"/>
      <c r="T13" s="13"/>
      <c r="U13" s="6"/>
      <c r="V13" s="9">
        <f>(U14-U12)</f>
        <v>0.21190547614300215</v>
      </c>
    </row>
    <row r="14" spans="2:22" ht="15">
      <c r="B14" s="23" t="s">
        <v>34</v>
      </c>
      <c r="C14" s="32" t="s">
        <v>3</v>
      </c>
      <c r="D14" s="40">
        <v>0.59177076816558805</v>
      </c>
      <c r="E14" s="40">
        <v>0.368722909688949</v>
      </c>
      <c r="F14" s="40">
        <v>0.47779129743575999</v>
      </c>
      <c r="G14" s="40">
        <v>2.4383759328314101</v>
      </c>
      <c r="H14" s="40">
        <v>50.852947908634498</v>
      </c>
      <c r="I14" s="29">
        <v>51.480371123915297</v>
      </c>
      <c r="J14" s="44">
        <v>34.9238983217937</v>
      </c>
      <c r="K14" s="29">
        <v>2.1166572354083198E-2</v>
      </c>
      <c r="L14" s="44">
        <v>1.9965474327331801E-2</v>
      </c>
      <c r="M14" s="40">
        <v>2.0331512757036901E-2</v>
      </c>
      <c r="N14" s="40">
        <v>0.31991840771737701</v>
      </c>
      <c r="O14" s="40">
        <v>1.34145389108164</v>
      </c>
      <c r="P14" s="40">
        <v>1.0507701296432399</v>
      </c>
      <c r="Q14" s="29">
        <v>0.51810241183899497</v>
      </c>
      <c r="R14" s="48">
        <f>AVERAGE(J11:J14)</f>
        <v>28.279376253713</v>
      </c>
      <c r="S14" s="18">
        <f>AVERAGE(J13:J14)-AVERAGE(J11:J12)</f>
        <v>12.730615669044195</v>
      </c>
      <c r="T14" s="15" t="s">
        <v>36</v>
      </c>
      <c r="U14" s="6">
        <f>AVERAGE(J14,J12)</f>
        <v>28.385328991784501</v>
      </c>
      <c r="V14" s="9"/>
    </row>
    <row r="15" spans="2:22" ht="15">
      <c r="B15" s="23" t="s">
        <v>37</v>
      </c>
      <c r="C15" s="32" t="s">
        <v>4</v>
      </c>
      <c r="D15" s="34">
        <v>0.34137324690818699</v>
      </c>
      <c r="E15" s="34">
        <v>0.19495057761669099</v>
      </c>
      <c r="F15" s="34">
        <v>0.26775023043155599</v>
      </c>
      <c r="G15" s="34">
        <v>5.3720941246232004</v>
      </c>
      <c r="H15" s="34">
        <v>30.6088202943107</v>
      </c>
      <c r="I15" s="26">
        <v>63.130558397036999</v>
      </c>
      <c r="J15" s="42">
        <v>33.0371576053236</v>
      </c>
      <c r="K15" s="26">
        <v>2.2070367735202101E-2</v>
      </c>
      <c r="L15" s="42">
        <v>1.71772685461942E-2</v>
      </c>
      <c r="M15" s="34">
        <v>1.9434820350135201E-2</v>
      </c>
      <c r="N15" s="34">
        <v>1.5788299583973799</v>
      </c>
      <c r="O15" s="34">
        <v>1.7180418034493501</v>
      </c>
      <c r="P15" s="34">
        <v>0.99046163372926899</v>
      </c>
      <c r="Q15" s="26">
        <v>1.22394755125697</v>
      </c>
      <c r="R15" s="46"/>
      <c r="S15" s="16"/>
      <c r="T15" s="12"/>
      <c r="U15" s="6"/>
      <c r="V15" s="9"/>
    </row>
    <row r="16" spans="2:22" ht="15">
      <c r="B16" s="23" t="s">
        <v>37</v>
      </c>
      <c r="C16" s="32" t="s">
        <v>5</v>
      </c>
      <c r="D16" s="39">
        <v>0.264498832821846</v>
      </c>
      <c r="E16" s="39">
        <v>0.23106258809566399</v>
      </c>
      <c r="F16" s="39">
        <v>0.39767182469367901</v>
      </c>
      <c r="G16" s="39">
        <v>3.5978051264581499</v>
      </c>
      <c r="H16" s="39">
        <v>34.155432481845502</v>
      </c>
      <c r="I16" s="28">
        <v>62.083445467802903</v>
      </c>
      <c r="J16" s="43">
        <v>39.945561025368796</v>
      </c>
      <c r="K16" s="28">
        <v>2.3346750521955999E-2</v>
      </c>
      <c r="L16" s="43">
        <v>1.8988092096259099E-2</v>
      </c>
      <c r="M16" s="39">
        <v>2.1041836263680901E-2</v>
      </c>
      <c r="N16" s="39">
        <v>1.13452840134739</v>
      </c>
      <c r="O16" s="39">
        <v>2.2062410656040998</v>
      </c>
      <c r="P16" s="39">
        <v>0.98951934371220895</v>
      </c>
      <c r="Q16" s="28">
        <v>1.2968505468976601</v>
      </c>
      <c r="R16" s="47"/>
      <c r="S16" s="17"/>
      <c r="T16" s="13" t="s">
        <v>38</v>
      </c>
      <c r="U16" s="6">
        <f>AVERAGE(J15,J17)</f>
        <v>34.359563401701401</v>
      </c>
      <c r="V16" s="9"/>
    </row>
    <row r="17" spans="2:22" ht="15">
      <c r="B17" s="23" t="s">
        <v>37</v>
      </c>
      <c r="C17" s="32" t="s">
        <v>2</v>
      </c>
      <c r="D17" s="39">
        <v>0.61799702644348098</v>
      </c>
      <c r="E17" s="39">
        <v>0.38424989581107999</v>
      </c>
      <c r="F17" s="39">
        <v>0.49845504164695698</v>
      </c>
      <c r="G17" s="39">
        <v>3.4072591064840299</v>
      </c>
      <c r="H17" s="39">
        <v>52.113338744132903</v>
      </c>
      <c r="I17" s="28">
        <v>51.525309743620703</v>
      </c>
      <c r="J17" s="43">
        <v>35.681969198079202</v>
      </c>
      <c r="K17" s="28">
        <v>1.1277961073019101E-2</v>
      </c>
      <c r="L17" s="43">
        <v>1.16448921034484E-2</v>
      </c>
      <c r="M17" s="39">
        <v>1.06664556852377E-2</v>
      </c>
      <c r="N17" s="39">
        <v>0.45554079384967699</v>
      </c>
      <c r="O17" s="39">
        <v>0.86052011034954101</v>
      </c>
      <c r="P17" s="39">
        <v>0.59279883302198999</v>
      </c>
      <c r="Q17" s="28">
        <v>0.51001626466081595</v>
      </c>
      <c r="R17" s="47"/>
      <c r="S17" s="17"/>
      <c r="T17" s="13"/>
      <c r="U17" s="6"/>
      <c r="V17" s="9">
        <f>(U18-U16)</f>
        <v>5.5340676266364497</v>
      </c>
    </row>
    <row r="18" spans="2:22" ht="15">
      <c r="B18" s="23" t="s">
        <v>37</v>
      </c>
      <c r="C18" s="32" t="s">
        <v>3</v>
      </c>
      <c r="D18" s="40">
        <v>0.63654366731643597</v>
      </c>
      <c r="E18" s="40">
        <v>0.40009027719497597</v>
      </c>
      <c r="F18" s="40">
        <v>0.51556346416473298</v>
      </c>
      <c r="G18" s="40">
        <v>10.547284951297399</v>
      </c>
      <c r="H18" s="40">
        <v>53.634684804185802</v>
      </c>
      <c r="I18" s="29">
        <v>55.343133338437497</v>
      </c>
      <c r="J18" s="44">
        <v>39.841701031306897</v>
      </c>
      <c r="K18" s="29">
        <v>1.7494787223856199E-2</v>
      </c>
      <c r="L18" s="44">
        <v>1.16644444506777E-2</v>
      </c>
      <c r="M18" s="40">
        <v>1.39838436760308E-2</v>
      </c>
      <c r="N18" s="40">
        <v>5.9504721072310902</v>
      </c>
      <c r="O18" s="40">
        <v>1.86237879470214</v>
      </c>
      <c r="P18" s="40">
        <v>3.1904079673694499</v>
      </c>
      <c r="Q18" s="29">
        <v>3.5205139576158699</v>
      </c>
      <c r="R18" s="48">
        <f>AVERAGE(J15:J18)</f>
        <v>37.126597215019629</v>
      </c>
      <c r="S18" s="18">
        <f>AVERAGE(J17:J18)-AVERAGE(J15:J16)</f>
        <v>1.2704757993468476</v>
      </c>
      <c r="T18" s="15" t="s">
        <v>39</v>
      </c>
      <c r="U18" s="6">
        <f>AVERAGE(J18,J16)</f>
        <v>39.89363102833785</v>
      </c>
      <c r="V18" s="9"/>
    </row>
    <row r="19" spans="2:22" ht="15">
      <c r="B19" s="23" t="s">
        <v>40</v>
      </c>
      <c r="C19" s="32" t="s">
        <v>4</v>
      </c>
      <c r="D19" s="38">
        <v>0.602169013023376</v>
      </c>
      <c r="E19" s="38">
        <v>0.37661857008934801</v>
      </c>
      <c r="F19" s="38">
        <v>0.48689355850219701</v>
      </c>
      <c r="G19" s="38">
        <v>2.6354850110416499</v>
      </c>
      <c r="H19" s="38">
        <v>50.9371507967846</v>
      </c>
      <c r="I19" s="27">
        <v>51.092482697540603</v>
      </c>
      <c r="J19" s="45">
        <v>34.888372835122297</v>
      </c>
      <c r="K19" s="27">
        <v>1.12923109308826E-2</v>
      </c>
      <c r="L19" s="45">
        <v>1.30617634296345E-2</v>
      </c>
      <c r="M19" s="38">
        <v>1.17607195932358E-2</v>
      </c>
      <c r="N19" s="38">
        <v>0.28906260538741302</v>
      </c>
      <c r="O19" s="38">
        <v>0.83416633323895995</v>
      </c>
      <c r="P19" s="38">
        <v>0.83416633323895995</v>
      </c>
      <c r="Q19" s="27">
        <v>0.62077883775963005</v>
      </c>
      <c r="R19" s="46"/>
      <c r="S19" s="16"/>
      <c r="T19" s="12"/>
      <c r="U19" s="6"/>
      <c r="V19" s="9"/>
    </row>
    <row r="20" spans="2:22" ht="15">
      <c r="B20" s="23" t="s">
        <v>40</v>
      </c>
      <c r="C20" s="32" t="s">
        <v>5</v>
      </c>
      <c r="D20" s="38">
        <v>0.64836582758438299</v>
      </c>
      <c r="E20" s="38">
        <v>0.484751553218432</v>
      </c>
      <c r="F20" s="38">
        <v>0.49735478274634598</v>
      </c>
      <c r="G20" s="38">
        <v>2.6354850110416499</v>
      </c>
      <c r="H20" s="38">
        <v>55.9371507967846</v>
      </c>
      <c r="I20" s="27">
        <v>58.532691395224901</v>
      </c>
      <c r="J20" s="45">
        <v>36.837402785339499</v>
      </c>
      <c r="K20" s="27">
        <v>1.47364852265486E-2</v>
      </c>
      <c r="L20" s="45">
        <v>1.25657868753453E-2</v>
      </c>
      <c r="M20" s="38">
        <v>1.17607195932358E-2</v>
      </c>
      <c r="N20" s="38">
        <v>0.28906260538741302</v>
      </c>
      <c r="O20" s="38">
        <v>0.83416633323895995</v>
      </c>
      <c r="P20" s="38">
        <v>0.83416633323895995</v>
      </c>
      <c r="Q20" s="27">
        <v>0.62077883775963005</v>
      </c>
      <c r="R20" s="47"/>
      <c r="S20" s="17"/>
      <c r="T20" s="13" t="s">
        <v>41</v>
      </c>
      <c r="U20" s="6">
        <f>AVERAGE(J19,J21)</f>
        <v>36.421057819244453</v>
      </c>
      <c r="V20" s="9"/>
    </row>
    <row r="21" spans="2:22" ht="15">
      <c r="B21" s="23" t="s">
        <v>40</v>
      </c>
      <c r="C21" s="32" t="s">
        <v>2</v>
      </c>
      <c r="D21" s="39">
        <v>0.62666358947753897</v>
      </c>
      <c r="E21" s="39">
        <v>0.39315477013587902</v>
      </c>
      <c r="F21" s="39">
        <v>0.50724074840545597</v>
      </c>
      <c r="G21" s="39">
        <v>6.8389566443318603</v>
      </c>
      <c r="H21" s="39">
        <v>52.909243041044398</v>
      </c>
      <c r="I21" s="28">
        <v>54.113028724723598</v>
      </c>
      <c r="J21" s="43">
        <v>37.953742803366602</v>
      </c>
      <c r="K21" s="28">
        <v>1.59274917322553E-2</v>
      </c>
      <c r="L21" s="43">
        <v>1.1194673219678101E-2</v>
      </c>
      <c r="M21" s="39">
        <v>1.3011856581562901E-2</v>
      </c>
      <c r="N21" s="39">
        <v>2.6002521351595602</v>
      </c>
      <c r="O21" s="39">
        <v>1.3987177950926899</v>
      </c>
      <c r="P21" s="39">
        <v>1.2190521128731</v>
      </c>
      <c r="Q21" s="28">
        <v>1.57779314100428</v>
      </c>
      <c r="R21" s="47"/>
      <c r="S21" s="17"/>
      <c r="T21" s="13"/>
      <c r="U21" s="6"/>
      <c r="V21" s="9">
        <f>(U22-U20)</f>
        <v>5.7462745106413422</v>
      </c>
    </row>
    <row r="22" spans="2:22" ht="15">
      <c r="B22" s="24" t="s">
        <v>40</v>
      </c>
      <c r="C22" s="33" t="s">
        <v>3</v>
      </c>
      <c r="D22" s="40">
        <v>0.67506123781204197</v>
      </c>
      <c r="E22" s="40">
        <v>0.42692723274230898</v>
      </c>
      <c r="F22" s="40">
        <v>0.54795244932174603</v>
      </c>
      <c r="G22" s="40">
        <v>23.1530536865457</v>
      </c>
      <c r="H22" s="40">
        <v>57.155895510248399</v>
      </c>
      <c r="I22" s="29">
        <v>62.182836426502298</v>
      </c>
      <c r="J22" s="44">
        <v>47.497261874432098</v>
      </c>
      <c r="K22" s="29">
        <v>3.1019132688697999E-2</v>
      </c>
      <c r="L22" s="44">
        <v>2.1195417672716599E-2</v>
      </c>
      <c r="M22" s="40">
        <v>2.5733726655364698E-2</v>
      </c>
      <c r="N22" s="40">
        <v>9.7971115192491105</v>
      </c>
      <c r="O22" s="40">
        <v>2.9161181213314098</v>
      </c>
      <c r="P22" s="40">
        <v>3.66910835679673</v>
      </c>
      <c r="Q22" s="29">
        <v>5.35543481148758</v>
      </c>
      <c r="R22" s="49">
        <f>AVERAGE(J19:J22)</f>
        <v>39.294195074565124</v>
      </c>
      <c r="S22" s="19">
        <f>AVERAGE(J21:J22)-AVERAGE(J19:J20)</f>
        <v>6.8626145286684448</v>
      </c>
      <c r="T22" s="14" t="s">
        <v>42</v>
      </c>
      <c r="U22" s="10">
        <f>AVERAGE(J22,J20)</f>
        <v>42.167332329885795</v>
      </c>
      <c r="V22" s="11"/>
    </row>
    <row r="23" spans="2:22" ht="15"/>
    <row r="24" spans="2:22">
      <c r="D24" t="s">
        <v>43</v>
      </c>
    </row>
    <row r="25" spans="2:22">
      <c r="D25" t="s">
        <v>44</v>
      </c>
    </row>
    <row r="27" spans="2:22">
      <c r="C27">
        <v>1</v>
      </c>
      <c r="D27">
        <v>3</v>
      </c>
    </row>
    <row r="28" spans="2:22">
      <c r="C28">
        <v>2</v>
      </c>
      <c r="D28">
        <v>2</v>
      </c>
    </row>
    <row r="29" spans="2:22">
      <c r="C29">
        <v>3</v>
      </c>
      <c r="D29">
        <v>3</v>
      </c>
    </row>
    <row r="30" spans="2:22">
      <c r="C30">
        <v>4</v>
      </c>
      <c r="D30">
        <v>2</v>
      </c>
    </row>
    <row r="31" spans="2:22">
      <c r="C31">
        <v>5</v>
      </c>
      <c r="D31">
        <f ca="1">INT(RAND()*6)</f>
        <v>0</v>
      </c>
    </row>
    <row r="32" spans="2:22">
      <c r="C32">
        <v>6</v>
      </c>
      <c r="D32">
        <v>4</v>
      </c>
      <c r="H32" t="s">
        <v>45</v>
      </c>
    </row>
    <row r="33" spans="3:4">
      <c r="C33">
        <v>7</v>
      </c>
      <c r="D33">
        <v>2</v>
      </c>
    </row>
    <row r="34" spans="3:4">
      <c r="C34">
        <v>8</v>
      </c>
      <c r="D34">
        <v>3</v>
      </c>
    </row>
    <row r="35" spans="3:4">
      <c r="C35">
        <v>9</v>
      </c>
      <c r="D35">
        <v>4</v>
      </c>
    </row>
    <row r="36" spans="3:4">
      <c r="C36">
        <v>10</v>
      </c>
      <c r="D36">
        <v>3</v>
      </c>
    </row>
    <row r="37" spans="3:4">
      <c r="C37">
        <v>11</v>
      </c>
      <c r="D37">
        <f t="shared" ref="D37:D51" ca="1" si="0">INT(RAND()*6)</f>
        <v>4</v>
      </c>
    </row>
    <row r="38" spans="3:4">
      <c r="C38">
        <v>12</v>
      </c>
      <c r="D38">
        <v>4</v>
      </c>
    </row>
    <row r="39" spans="3:4">
      <c r="C39">
        <v>13</v>
      </c>
      <c r="D39">
        <v>3</v>
      </c>
    </row>
    <row r="40" spans="3:4">
      <c r="C40">
        <v>14</v>
      </c>
      <c r="D40">
        <f t="shared" ca="1" si="0"/>
        <v>0</v>
      </c>
    </row>
    <row r="41" spans="3:4">
      <c r="C41">
        <v>15</v>
      </c>
      <c r="D41">
        <f t="shared" ca="1" si="0"/>
        <v>4</v>
      </c>
    </row>
    <row r="42" spans="3:4">
      <c r="C42">
        <v>16</v>
      </c>
      <c r="D42">
        <v>2</v>
      </c>
    </row>
    <row r="43" spans="3:4">
      <c r="C43">
        <v>17</v>
      </c>
      <c r="D43">
        <v>3</v>
      </c>
    </row>
    <row r="44" spans="3:4">
      <c r="C44">
        <v>18</v>
      </c>
      <c r="D44">
        <f t="shared" ca="1" si="0"/>
        <v>0</v>
      </c>
    </row>
    <row r="45" spans="3:4">
      <c r="C45">
        <v>19</v>
      </c>
      <c r="D45">
        <v>3</v>
      </c>
    </row>
    <row r="46" spans="3:4">
      <c r="C46">
        <v>20</v>
      </c>
      <c r="D46">
        <v>2</v>
      </c>
    </row>
    <row r="47" spans="3:4">
      <c r="C47">
        <v>21</v>
      </c>
      <c r="D47">
        <v>3</v>
      </c>
    </row>
    <row r="48" spans="3:4">
      <c r="C48">
        <v>22</v>
      </c>
      <c r="D48">
        <v>2</v>
      </c>
    </row>
    <row r="49" spans="3:7">
      <c r="C49">
        <v>23</v>
      </c>
      <c r="D49">
        <v>3</v>
      </c>
    </row>
    <row r="50" spans="3:7">
      <c r="C50">
        <v>24</v>
      </c>
      <c r="D50">
        <f t="shared" ca="1" si="0"/>
        <v>1</v>
      </c>
    </row>
    <row r="51" spans="3:7">
      <c r="C51">
        <v>25</v>
      </c>
      <c r="D51">
        <f t="shared" ca="1" si="0"/>
        <v>5</v>
      </c>
    </row>
    <row r="52" spans="3:7">
      <c r="D52">
        <f ca="1">AVERAGE(D27:D51)</f>
        <v>2.6</v>
      </c>
    </row>
    <row r="54" spans="3:7">
      <c r="D54" t="s">
        <v>43</v>
      </c>
      <c r="G54" t="s">
        <v>45</v>
      </c>
    </row>
    <row r="55" spans="3:7">
      <c r="D55" t="s">
        <v>46</v>
      </c>
    </row>
    <row r="57" spans="3:7">
      <c r="C57">
        <v>1</v>
      </c>
      <c r="D57">
        <v>2</v>
      </c>
    </row>
    <row r="58" spans="3:7">
      <c r="C58">
        <v>2</v>
      </c>
      <c r="D58">
        <f t="shared" ref="D58:D62" ca="1" si="1">INT(RAND()*6)</f>
        <v>2</v>
      </c>
    </row>
    <row r="59" spans="3:7">
      <c r="C59">
        <v>3</v>
      </c>
      <c r="D59">
        <v>2</v>
      </c>
    </row>
    <row r="60" spans="3:7">
      <c r="C60">
        <v>4</v>
      </c>
      <c r="D60">
        <f t="shared" ca="1" si="1"/>
        <v>0</v>
      </c>
    </row>
    <row r="61" spans="3:7">
      <c r="C61">
        <v>5</v>
      </c>
      <c r="D61">
        <v>3</v>
      </c>
    </row>
    <row r="62" spans="3:7">
      <c r="C62">
        <v>6</v>
      </c>
      <c r="D62">
        <f t="shared" ca="1" si="1"/>
        <v>1</v>
      </c>
    </row>
    <row r="63" spans="3:7">
      <c r="C63">
        <v>7</v>
      </c>
      <c r="D63">
        <v>2</v>
      </c>
    </row>
    <row r="64" spans="3:7">
      <c r="C64">
        <v>8</v>
      </c>
      <c r="D64">
        <v>3</v>
      </c>
    </row>
    <row r="65" spans="3:4">
      <c r="C65">
        <v>9</v>
      </c>
      <c r="D65">
        <f ca="1">INT(RAND()*6)</f>
        <v>0</v>
      </c>
    </row>
    <row r="66" spans="3:4">
      <c r="C66">
        <v>10</v>
      </c>
      <c r="D66">
        <v>1</v>
      </c>
    </row>
    <row r="67" spans="3:4">
      <c r="C67">
        <v>11</v>
      </c>
      <c r="D67">
        <v>4</v>
      </c>
    </row>
    <row r="68" spans="3:4">
      <c r="C68">
        <v>12</v>
      </c>
      <c r="D68">
        <f t="shared" ref="D68:D81" ca="1" si="2">INT(RAND()*6)</f>
        <v>2</v>
      </c>
    </row>
    <row r="69" spans="3:4">
      <c r="C69">
        <v>13</v>
      </c>
      <c r="D69">
        <v>4</v>
      </c>
    </row>
    <row r="70" spans="3:4">
      <c r="C70">
        <v>14</v>
      </c>
      <c r="D70">
        <v>2</v>
      </c>
    </row>
    <row r="71" spans="3:4">
      <c r="C71">
        <v>15</v>
      </c>
      <c r="D71">
        <v>3</v>
      </c>
    </row>
    <row r="72" spans="3:4">
      <c r="C72">
        <v>16</v>
      </c>
      <c r="D72">
        <v>3</v>
      </c>
    </row>
    <row r="73" spans="3:4">
      <c r="C73">
        <v>17</v>
      </c>
      <c r="D73">
        <f t="shared" ca="1" si="2"/>
        <v>0</v>
      </c>
    </row>
    <row r="74" spans="3:4">
      <c r="C74">
        <v>18</v>
      </c>
      <c r="D74">
        <v>2</v>
      </c>
    </row>
    <row r="75" spans="3:4">
      <c r="C75">
        <v>19</v>
      </c>
      <c r="D75">
        <v>2</v>
      </c>
    </row>
    <row r="76" spans="3:4">
      <c r="C76">
        <v>20</v>
      </c>
      <c r="D76">
        <f t="shared" ca="1" si="2"/>
        <v>2</v>
      </c>
    </row>
    <row r="77" spans="3:4">
      <c r="C77">
        <v>21</v>
      </c>
      <c r="D77">
        <f ca="1">INT(RAND()*6)</f>
        <v>4</v>
      </c>
    </row>
    <row r="78" spans="3:4">
      <c r="C78">
        <v>22</v>
      </c>
      <c r="D78">
        <v>2</v>
      </c>
    </row>
    <row r="79" spans="3:4">
      <c r="C79">
        <v>23</v>
      </c>
      <c r="D79">
        <v>3</v>
      </c>
    </row>
    <row r="80" spans="3:4">
      <c r="C80">
        <v>24</v>
      </c>
      <c r="D80">
        <f t="shared" ca="1" si="2"/>
        <v>5</v>
      </c>
    </row>
    <row r="81" spans="3:4">
      <c r="C81">
        <v>25</v>
      </c>
      <c r="D81">
        <f t="shared" ca="1" si="2"/>
        <v>4</v>
      </c>
    </row>
    <row r="82" spans="3:4">
      <c r="D82">
        <f ca="1">AVERAGE(D57:D81)</f>
        <v>2.3199999999999998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A7E7-063C-4068-AAC4-B7B1C1BC2D6B}">
  <dimension ref="A2:C8"/>
  <sheetViews>
    <sheetView topLeftCell="A7" workbookViewId="0">
      <selection activeCell="D12" sqref="A1:D12"/>
    </sheetView>
  </sheetViews>
  <sheetFormatPr defaultRowHeight="14.45"/>
  <cols>
    <col min="1" max="1" width="14.7109375" bestFit="1" customWidth="1"/>
    <col min="2" max="2" width="21" bestFit="1" customWidth="1"/>
    <col min="3" max="3" width="20.7109375" bestFit="1" customWidth="1"/>
  </cols>
  <sheetData>
    <row r="2" spans="1:3">
      <c r="A2" s="1" t="s">
        <v>10</v>
      </c>
      <c r="B2" t="s">
        <v>47</v>
      </c>
      <c r="C2" t="s">
        <v>1</v>
      </c>
    </row>
    <row r="3" spans="1:3">
      <c r="A3" t="s">
        <v>40</v>
      </c>
      <c r="B3">
        <v>0.50986038474393625</v>
      </c>
      <c r="C3">
        <v>39.294195074565124</v>
      </c>
    </row>
    <row r="4" spans="1:3">
      <c r="A4" t="s">
        <v>37</v>
      </c>
      <c r="B4">
        <v>0.41986014023423124</v>
      </c>
      <c r="C4">
        <v>37.126597215019629</v>
      </c>
    </row>
    <row r="5" spans="1:3">
      <c r="A5" t="s">
        <v>34</v>
      </c>
      <c r="B5">
        <v>0.37864784196019119</v>
      </c>
      <c r="C5">
        <v>28.279376253713</v>
      </c>
    </row>
    <row r="6" spans="1:3">
      <c r="A6" t="s">
        <v>28</v>
      </c>
      <c r="B6">
        <v>0.31662977710366202</v>
      </c>
      <c r="C6">
        <v>30.447960944574795</v>
      </c>
    </row>
    <row r="7" spans="1:3">
      <c r="A7" t="s">
        <v>31</v>
      </c>
      <c r="B7">
        <v>0.30138117372989598</v>
      </c>
      <c r="C7">
        <v>30.472509558944978</v>
      </c>
    </row>
    <row r="8" spans="1:3">
      <c r="A8" t="s">
        <v>8</v>
      </c>
      <c r="B8">
        <v>0.38527586355438342</v>
      </c>
      <c r="C8">
        <v>33.1241278093635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40CB-0459-4729-8D65-F5ED830C02C7}">
  <dimension ref="A2:B7"/>
  <sheetViews>
    <sheetView workbookViewId="0"/>
  </sheetViews>
  <sheetFormatPr defaultRowHeight="14.45"/>
  <cols>
    <col min="1" max="1" width="10.7109375" bestFit="1" customWidth="1"/>
    <col min="2" max="2" width="23.28515625" bestFit="1" customWidth="1"/>
  </cols>
  <sheetData>
    <row r="2" spans="1:2">
      <c r="A2" s="1" t="s">
        <v>0</v>
      </c>
      <c r="B2" t="s">
        <v>48</v>
      </c>
    </row>
    <row r="3" spans="1:2">
      <c r="A3" t="s">
        <v>3</v>
      </c>
      <c r="B3">
        <v>2.0872533346315048</v>
      </c>
    </row>
    <row r="4" spans="1:2">
      <c r="A4" t="s">
        <v>2</v>
      </c>
      <c r="B4">
        <v>1.0192897932990841</v>
      </c>
    </row>
    <row r="5" spans="1:2">
      <c r="A5" t="s">
        <v>4</v>
      </c>
      <c r="B5">
        <v>0.64553579140340545</v>
      </c>
    </row>
    <row r="6" spans="1:2">
      <c r="A6" t="s">
        <v>5</v>
      </c>
      <c r="B6">
        <v>0.57688035202522681</v>
      </c>
    </row>
    <row r="7" spans="1:2">
      <c r="A7" t="s">
        <v>8</v>
      </c>
      <c r="B7">
        <v>1.0822398178398052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2023-04-30T18:08:01Z</dcterms:created>
  <dcterms:modified xsi:type="dcterms:W3CDTF">2023-09-30T13:21:00Z</dcterms:modified>
  <cp:category/>
  <cp:contentStatus/>
</cp:coreProperties>
</file>