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fileSharing readOnlyRecommended="1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kljıjp\Downloads\Excel Dahboard Project\"/>
    </mc:Choice>
  </mc:AlternateContent>
  <xr:revisionPtr revIDLastSave="0" documentId="13_ncr:1_{EDF21009-9E77-4DA4-80F2-12AC7FA5F256}" xr6:coauthVersionLast="47" xr6:coauthVersionMax="47" xr10:uidLastSave="{00000000-0000-0000-0000-000000000000}"/>
  <bookViews>
    <workbookView xWindow="-108" yWindow="-108" windowWidth="23256" windowHeight="12456" activeTab="2" xr2:uid="{E2E1A7B8-3759-4D79-96D0-59385BA2EEC9}"/>
  </bookViews>
  <sheets>
    <sheet name="DATA" sheetId="1" r:id="rId1"/>
    <sheet name="parametreler" sheetId="4" r:id="rId2"/>
    <sheet name="Dashboard" sheetId="5" r:id="rId3"/>
    <sheet name="Sellers" sheetId="2" r:id="rId4"/>
    <sheet name="images" sheetId="3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parametreler!$B$1:$B$50</definedName>
    <definedName name="_xleta.SLN" hidden="1" xlm="1">#NAME?</definedName>
    <definedName name="bolgeler">parametreler!$A$1:$A$50</definedName>
    <definedName name="dinamik_satici">OFFSET(parametreler!$T$4,0,0,COUNTIF(parametreler!$T:$T,"&lt;&gt;")-1,1)</definedName>
    <definedName name="donemler">parametreler!$D$1:$D$3</definedName>
    <definedName name="photo">INDEX(#REF!,MATCH([1]Sheet1!$A$1,#REF!,0),0)</definedName>
    <definedName name="resim">_xlfn.XLOOKUP(Dashboard!$X$5,Sellers!$C:$C,Sellers!$D:$D)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2" i="4" l="1" a="1"/>
  <c r="K42" i="4" s="1"/>
  <c r="L24" i="4"/>
  <c r="L25" i="4"/>
  <c r="L39" i="4" s="1"/>
  <c r="L42" i="4" s="1"/>
  <c r="K27" i="4" a="1"/>
  <c r="K27" i="4" s="1"/>
  <c r="T1" i="4"/>
  <c r="T4" i="4" a="1"/>
  <c r="T4" i="4" s="1"/>
  <c r="L14" i="4"/>
  <c r="L13" i="4"/>
  <c r="K16" i="4" a="1"/>
  <c r="K16" i="4" s="1"/>
  <c r="O3" i="4"/>
  <c r="O4" i="4"/>
  <c r="O5" i="4"/>
  <c r="O6" i="4"/>
  <c r="O2" i="4"/>
  <c r="L1" i="4" a="1"/>
  <c r="L1" i="4" s="1"/>
  <c r="M3" i="4"/>
  <c r="N3" i="4"/>
  <c r="M4" i="4"/>
  <c r="N4" i="4"/>
  <c r="M5" i="4"/>
  <c r="N5" i="4"/>
  <c r="M6" i="4"/>
  <c r="N6" i="4"/>
  <c r="M2" i="4"/>
  <c r="N2" i="4"/>
  <c r="K2" i="4" a="1"/>
  <c r="K2" i="4" s="1"/>
  <c r="G1" i="4" a="1"/>
  <c r="G1" i="4" s="1"/>
  <c r="C1" i="4"/>
  <c r="H13" i="4" s="1"/>
  <c r="D1" i="4" a="1"/>
  <c r="D1" i="4" s="1"/>
  <c r="A1" i="4" a="1"/>
  <c r="A1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N45" i="4" l="1"/>
  <c r="N44" i="4"/>
  <c r="N46" i="4"/>
  <c r="N43" i="4"/>
  <c r="O45" i="4"/>
  <c r="Q46" i="4"/>
  <c r="L44" i="4"/>
  <c r="O46" i="4"/>
  <c r="Q43" i="4"/>
  <c r="M45" i="4"/>
  <c r="L45" i="4"/>
  <c r="M44" i="4"/>
  <c r="P46" i="4"/>
  <c r="P43" i="4"/>
  <c r="M46" i="4"/>
  <c r="Q44" i="4"/>
  <c r="P44" i="4"/>
  <c r="Q45" i="4"/>
  <c r="O44" i="4"/>
  <c r="M43" i="4"/>
  <c r="O43" i="4"/>
  <c r="L46" i="4"/>
  <c r="P45" i="4"/>
  <c r="L43" i="4"/>
  <c r="O42" i="4"/>
  <c r="Q42" i="4"/>
  <c r="P42" i="4"/>
  <c r="N42" i="4"/>
  <c r="M42" i="4"/>
  <c r="L27" i="4"/>
  <c r="L31" i="4"/>
  <c r="M30" i="4"/>
  <c r="L30" i="4"/>
  <c r="M29" i="4"/>
  <c r="L29" i="4"/>
  <c r="M28" i="4"/>
  <c r="M31" i="4"/>
  <c r="L28" i="4"/>
  <c r="M27" i="4"/>
  <c r="L17" i="4"/>
  <c r="M20" i="4"/>
  <c r="L20" i="4"/>
  <c r="M19" i="4"/>
  <c r="L19" i="4"/>
  <c r="M18" i="4"/>
  <c r="L18" i="4"/>
  <c r="L16" i="4"/>
  <c r="M17" i="4"/>
  <c r="M16" i="4"/>
  <c r="H14" i="4"/>
  <c r="H15" i="4" s="1"/>
  <c r="L5" i="4"/>
  <c r="L2" i="4"/>
  <c r="L3" i="4"/>
  <c r="L6" i="4"/>
  <c r="L4" i="4"/>
  <c r="B2" i="4"/>
  <c r="H1" i="4"/>
  <c r="H5" i="4"/>
  <c r="H4" i="4"/>
  <c r="H3" i="4"/>
  <c r="H2" i="4"/>
  <c r="B40" i="4"/>
  <c r="B29" i="4"/>
  <c r="B15" i="4"/>
  <c r="B39" i="4"/>
  <c r="B38" i="4"/>
  <c r="B48" i="4"/>
  <c r="B9" i="4"/>
  <c r="B22" i="4"/>
  <c r="B46" i="4"/>
  <c r="B32" i="4"/>
  <c r="B21" i="4"/>
  <c r="B7" i="4"/>
  <c r="B25" i="4"/>
  <c r="B49" i="4"/>
  <c r="B13" i="4"/>
  <c r="B23" i="4"/>
  <c r="B47" i="4"/>
  <c r="B8" i="4"/>
  <c r="B45" i="4"/>
  <c r="B31" i="4"/>
  <c r="B17" i="4"/>
  <c r="B6" i="4"/>
  <c r="B14" i="4"/>
  <c r="B24" i="4"/>
  <c r="B37" i="4"/>
  <c r="B33" i="4"/>
  <c r="B41" i="4"/>
  <c r="B30" i="4"/>
  <c r="B16" i="4"/>
  <c r="B5" i="4"/>
  <c r="B44" i="4"/>
  <c r="B36" i="4"/>
  <c r="B28" i="4"/>
  <c r="B20" i="4"/>
  <c r="B12" i="4"/>
  <c r="B4" i="4"/>
  <c r="B1" i="4"/>
  <c r="B43" i="4"/>
  <c r="B35" i="4"/>
  <c r="B27" i="4"/>
  <c r="B19" i="4"/>
  <c r="B11" i="4"/>
  <c r="B3" i="4"/>
  <c r="B50" i="4"/>
  <c r="B42" i="4"/>
  <c r="B34" i="4"/>
  <c r="B26" i="4"/>
  <c r="B18" i="4"/>
  <c r="B10" i="4"/>
  <c r="N27" i="4" l="1"/>
  <c r="O27" i="4" s="1"/>
  <c r="N28" i="4"/>
  <c r="O28" i="4" s="1"/>
  <c r="N31" i="4"/>
  <c r="O31" i="4" s="1"/>
  <c r="N30" i="4"/>
  <c r="O30" i="4" s="1"/>
  <c r="N29" i="4"/>
  <c r="O29" i="4" s="1"/>
  <c r="N17" i="4"/>
  <c r="N18" i="4"/>
  <c r="N19" i="4"/>
  <c r="N16" i="4"/>
  <c r="N20" i="4"/>
  <c r="S20" i="5"/>
  <c r="H16" i="4"/>
  <c r="S2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<sst xmlns="http://schemas.openxmlformats.org/spreadsheetml/2006/main" count="3746" uniqueCount="179">
  <si>
    <t>CODE</t>
  </si>
  <si>
    <t>STATE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</si>
  <si>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</si>
  <si>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</si>
  <si>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</si>
  <si>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</si>
  <si>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</si>
  <si>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</si>
  <si>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</si>
  <si>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</si>
  <si>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</si>
  <si>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</si>
  <si>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</si>
  <si>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</si>
  <si>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</si>
  <si>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</si>
  <si>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</si>
  <si>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</si>
  <si>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</si>
  <si>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</si>
  <si>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</si>
  <si>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</si>
  <si>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</si>
  <si>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</si>
  <si>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</si>
  <si>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</si>
  <si>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</si>
  <si>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</si>
  <si>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</si>
  <si>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</si>
  <si>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</si>
  <si>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</si>
  <si>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</si>
  <si>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</si>
  <si>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</si>
  <si>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</si>
  <si>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</si>
  <si>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</si>
  <si>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</si>
  <si>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</si>
  <si>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</si>
  <si>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</si>
  <si>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</si>
  <si>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</si>
  <si>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</si>
  <si>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</si>
  <si>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</si>
  <si>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</si>
  <si>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</si>
  <si>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</si>
  <si>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</si>
  <si>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</si>
  <si>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</si>
  <si>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</si>
  <si>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</si>
  <si>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</si>
  <si>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</si>
  <si>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</si>
  <si>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</si>
  <si>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</si>
  <si>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</si>
  <si>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</si>
  <si>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</si>
  <si>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</si>
  <si>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</si>
  <si>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</si>
  <si>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</si>
  <si>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</si>
  <si>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</si>
  <si>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</si>
  <si>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</si>
  <si>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</si>
  <si>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</si>
  <si>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</si>
  <si>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</si>
  <si>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</si>
  <si>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</si>
  <si>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</si>
  <si>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</si>
  <si>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</si>
  <si>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</si>
  <si>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</si>
  <si>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</si>
  <si>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</si>
  <si>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</si>
  <si>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</si>
  <si>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</si>
  <si>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</si>
  <si>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</si>
  <si>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</si>
  <si>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</si>
  <si>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</si>
  <si>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</si>
  <si>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</si>
  <si>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</si>
  <si>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</si>
  <si>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</si>
  <si>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</si>
  <si>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</si>
  <si>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</si>
  <si>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</si>
  <si>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</si>
  <si>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</si>
  <si>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</si>
  <si>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</si>
  <si>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</si>
  <si>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</si>
  <si>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</si>
  <si>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</si>
  <si>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</si>
  <si>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</si>
  <si>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</si>
  <si>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</si>
  <si>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</si>
  <si>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</si>
  <si>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</si>
  <si>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</si>
  <si>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</si>
  <si>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</si>
  <si>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</si>
  <si>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</si>
  <si>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</si>
  <si>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</si>
  <si>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</si>
  <si>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</si>
  <si>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</si>
  <si>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</si>
  <si>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</si>
  <si>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</si>
  <si>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</si>
  <si>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</si>
  <si>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</si>
  <si>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</si>
  <si>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</si>
  <si>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</si>
  <si>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</si>
  <si>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</si>
  <si>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</si>
  <si>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</si>
  <si>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</si>
  <si>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</si>
  <si>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</si>
  <si>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</si>
  <si>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</si>
  <si>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</si>
  <si>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</si>
  <si>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</si>
  <si>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</si>
  <si>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</si>
  <si>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</si>
  <si>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</si>
  <si>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</si>
  <si>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</si>
  <si>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</si>
  <si>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</si>
  <si>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</si>
  <si>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</si>
  <si>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</si>
  <si>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</si>
  <si>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</si>
  <si>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</si>
  <si>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</si>
  <si>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</si>
  <si>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</si>
  <si>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</si>
  <si>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</si>
  <si>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</si>
  <si>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</si>
  <si>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</si>
  <si>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</si>
  <si>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</si>
  <si>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SELLERS</t>
  </si>
  <si>
    <t>Toplam Satış</t>
  </si>
  <si>
    <t>Toplam Hedef</t>
  </si>
  <si>
    <t>H/G Oranı</t>
  </si>
  <si>
    <t>Toplam</t>
  </si>
  <si>
    <t>Gerçekleşme</t>
  </si>
  <si>
    <t>Hedef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</si>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</sst>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1"/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165" fontId="0" fillId="0" borderId="0" xfId="2" applyNumberFormat="1" applyFont="1"/>
    <xf numFmtId="164" fontId="0" fillId="0" borderId="0" xfId="2" applyFont="1"/>
    <xf numFmtId="9" fontId="0" fillId="0" borderId="0" xfId="3" applyFont="1"/>
    <xf numFmtId="166" fontId="0" fillId="0" borderId="0" xfId="4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9" fontId="0" fillId="0" borderId="0" xfId="5" applyFont="1"/>
    <xf numFmtId="10" fontId="0" fillId="0" borderId="0" xfId="5" applyNumberFormat="1" applyFont="1"/>
    <xf numFmtId="166" fontId="0" fillId="0" borderId="0" xfId="0" applyNumberFormat="1"/>
    <xf numFmtId="0" fontId="0" fillId="2" borderId="0" xfId="0" applyFill="1"/>
    <xf numFmtId="10" fontId="0" fillId="2" borderId="0" xfId="0" applyNumberFormat="1" applyFill="1"/>
    <xf numFmtId="9" fontId="0" fillId="2" borderId="0" xfId="0" applyNumberFormat="1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66" fontId="0" fillId="0" borderId="9" xfId="4" applyNumberFormat="1" applyFont="1" applyBorder="1"/>
    <xf numFmtId="0" fontId="4" fillId="3" borderId="9" xfId="0" applyFont="1" applyFill="1" applyBorder="1" applyAlignment="1">
      <alignment horizontal="center" vertical="center"/>
    </xf>
    <xf numFmtId="0" fontId="3" fillId="0" borderId="9" xfId="0" applyFont="1" applyBorder="1"/>
    <xf numFmtId="0" fontId="3" fillId="4" borderId="9" xfId="0" applyFont="1" applyFill="1" applyBorder="1"/>
    <xf numFmtId="166" fontId="0" fillId="4" borderId="9" xfId="4" applyNumberFormat="1" applyFont="1" applyFill="1" applyBorder="1"/>
    <xf numFmtId="9" fontId="4" fillId="3" borderId="9" xfId="5" applyFont="1" applyFill="1" applyBorder="1" applyAlignment="1">
      <alignment horizontal="center" vertical="center"/>
    </xf>
    <xf numFmtId="9" fontId="0" fillId="0" borderId="9" xfId="5" applyFont="1" applyBorder="1"/>
    <xf numFmtId="9" fontId="0" fillId="4" borderId="9" xfId="5" applyFont="1" applyFill="1" applyBorder="1"/>
    <xf numFmtId="0" fontId="4" fillId="3" borderId="10" xfId="0" applyFont="1" applyFill="1" applyBorder="1" applyAlignment="1">
      <alignment horizontal="center" vertical="center"/>
    </xf>
    <xf numFmtId="9" fontId="4" fillId="3" borderId="10" xfId="5" applyFont="1" applyFill="1" applyBorder="1" applyAlignment="1">
      <alignment horizontal="center" vertical="center"/>
    </xf>
    <xf numFmtId="166" fontId="5" fillId="0" borderId="9" xfId="4" applyNumberFormat="1" applyFont="1" applyBorder="1"/>
    <xf numFmtId="10" fontId="5" fillId="0" borderId="9" xfId="5" applyNumberFormat="1" applyFont="1" applyBorder="1"/>
    <xf numFmtId="166" fontId="5" fillId="4" borderId="9" xfId="4" applyNumberFormat="1" applyFont="1" applyFill="1" applyBorder="1"/>
    <xf numFmtId="9" fontId="5" fillId="4" borderId="9" xfId="5" applyFont="1" applyFill="1" applyBorder="1"/>
    <xf numFmtId="43" fontId="0" fillId="0" borderId="9" xfId="4" applyFont="1" applyBorder="1"/>
    <xf numFmtId="43" fontId="0" fillId="4" borderId="9" xfId="4" applyFont="1" applyFill="1" applyBorder="1"/>
    <xf numFmtId="0" fontId="4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</cellXfs>
  <cellStyles count="6">
    <cellStyle name="Normal" xfId="0" builtinId="0"/>
    <cellStyle name="Normal 2" xfId="1" xr:uid="{4E5329B4-19CF-4D23-B4AC-0C23985C3545}"/>
    <cellStyle name="ParaBirimi 2" xfId="2" xr:uid="{3901CAB6-899E-4225-8E76-FFDDDF3F1500}"/>
    <cellStyle name="Virgül" xfId="4" builtinId="3"/>
    <cellStyle name="Yüzde" xfId="5" builtinId="5"/>
    <cellStyle name="Yüzde 2" xfId="3" xr:uid="{EFBDEDAB-7B98-4B87-A20A-31B9299E77CA}"/>
  </cellStyles>
  <dxfs count="9">
    <dxf>
      <fill>
        <patternFill>
          <bgColor theme="9" tint="0.39994506668294322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472C4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3-4E1D-9453-ACFA250C8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5543136"/>
        <c:axId val="1115541696"/>
      </c:barChart>
      <c:catAx>
        <c:axId val="111554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5541696"/>
        <c:crosses val="autoZero"/>
        <c:auto val="1"/>
        <c:lblAlgn val="ctr"/>
        <c:lblOffset val="100"/>
        <c:noMultiLvlLbl val="0"/>
      </c:catAx>
      <c:valAx>
        <c:axId val="1115541696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1554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parametreler!$L$1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5-4C9F-A3D9-B64AF3FB653D}"/>
            </c:ext>
          </c:extLst>
        </c:ser>
        <c:ser>
          <c:idx val="1"/>
          <c:order val="1"/>
          <c:tx>
            <c:strRef>
              <c:f>parametreler!$M$1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B5-4C9F-A3D9-B64AF3FB653D}"/>
            </c:ext>
          </c:extLst>
        </c:ser>
        <c:ser>
          <c:idx val="2"/>
          <c:order val="2"/>
          <c:tx>
            <c:strRef>
              <c:f>parametreler!$N$1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B5-4C9F-A3D9-B64AF3FB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4932976"/>
        <c:axId val="804929616"/>
      </c:barChart>
      <c:lineChart>
        <c:grouping val="standard"/>
        <c:varyColors val="0"/>
        <c:ser>
          <c:idx val="3"/>
          <c:order val="3"/>
          <c:tx>
            <c:strRef>
              <c:f>parametreler!$O$1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parametreler!$O$2:$O$6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B5-4C9F-A3D9-B64AF3FB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932976"/>
        <c:axId val="804929616"/>
      </c:lineChart>
      <c:catAx>
        <c:axId val="80493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04929616"/>
        <c:crosses val="autoZero"/>
        <c:auto val="1"/>
        <c:lblAlgn val="ctr"/>
        <c:lblOffset val="100"/>
        <c:noMultiLvlLbl val="0"/>
      </c:catAx>
      <c:valAx>
        <c:axId val="804929616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80493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A1-4695-9EDA-062D32FA38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A1-4695-9EDA-062D32FA38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A1-4695-9EDA-062D32FA38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A1-4695-9EDA-062D32FA38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A1-4695-9EDA-062D32FA38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parametreler!$K$16:$K$20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parametreler!$L$16:$L$20</c:f>
              <c:numCache>
                <c:formatCode>_-* #,##0_-;\-* #,##0_-;_-* "-"??_-;_-@_-</c:formatCode>
                <c:ptCount val="5"/>
                <c:pt idx="0">
                  <c:v>198851.76</c:v>
                </c:pt>
                <c:pt idx="1">
                  <c:v>16692.884999999998</c:v>
                </c:pt>
                <c:pt idx="2">
                  <c:v>66400.735499999995</c:v>
                </c:pt>
                <c:pt idx="3">
                  <c:v>292704.85349999997</c:v>
                </c:pt>
                <c:pt idx="4">
                  <c:v>161006.56875000001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A1-4695-9EDA-062D32FA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parametreler!$L$15</c:f>
              <c:strCache>
                <c:ptCount val="1"/>
                <c:pt idx="0">
                  <c:v>Gerçekleşme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parametreler!$K$16:$K$20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parametreler!$L$16:$L$20</c:f>
              <c:numCache>
                <c:formatCode>_-* #,##0_-;\-* #,##0_-;_-* "-"??_-;_-@_-</c:formatCode>
                <c:ptCount val="5"/>
                <c:pt idx="0">
                  <c:v>198851.76</c:v>
                </c:pt>
                <c:pt idx="1">
                  <c:v>16692.884999999998</c:v>
                </c:pt>
                <c:pt idx="2">
                  <c:v>66400.735499999995</c:v>
                </c:pt>
                <c:pt idx="3">
                  <c:v>292704.85349999997</c:v>
                </c:pt>
                <c:pt idx="4">
                  <c:v>161006.56875000001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4489-90EE-8EF03C345119}"/>
            </c:ext>
          </c:extLst>
        </c:ser>
        <c:ser>
          <c:idx val="1"/>
          <c:order val="1"/>
          <c:tx>
            <c:strRef>
              <c:f>parametreler!$M$15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parametreler!$K$16:$K$20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parametreler!$M$16:$M$20</c:f>
              <c:numCache>
                <c:formatCode>_-* #,##0_-;\-* #,##0_-;_-* "-"??_-;_-@_-</c:formatCode>
                <c:ptCount val="5"/>
                <c:pt idx="0">
                  <c:v>248564.7</c:v>
                </c:pt>
                <c:pt idx="1">
                  <c:v>42111.596250000002</c:v>
                </c:pt>
                <c:pt idx="2">
                  <c:v>62070.252749999992</c:v>
                </c:pt>
                <c:pt idx="3">
                  <c:v>98743.806000000011</c:v>
                </c:pt>
                <c:pt idx="4">
                  <c:v>656906.80050000001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4489-90EE-8EF03C345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6129328"/>
        <c:axId val="954554400"/>
      </c:barChart>
      <c:catAx>
        <c:axId val="13361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4554400"/>
        <c:crosses val="autoZero"/>
        <c:auto val="1"/>
        <c:lblAlgn val="ctr"/>
        <c:lblOffset val="100"/>
        <c:noMultiLvlLbl val="0"/>
      </c:catAx>
      <c:valAx>
        <c:axId val="95455440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33612932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1600" b="1" i="0" u="none" strike="noStrike" baseline="0">
              <a:solidFill>
                <a:schemeClr val="bg1"/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series layoutId="regionMap" uniqueId="{5975B586-8CBF-4E50-9247-87927040CD8E}"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7H3bcttI0uarOHy9UNf5MDE9EQOQ1IGSbMuybPkGwZZkoHAGCueX2WfY+73b3ffapEjZEpq21NPa
jWDEz+noHpssVqG+qswvv8wq/vOm/8dNcreq3vRpktl/3PS/vw3ruvjHb7/Zm/AuXdmD1NxUuc2/
1Qc3efpb/u2bubn77bZadSYLfiMIs99uwlVV3/Vv//VP+LbgLj/Nb1a1ybMPzV01XNzZJqntL97b
+dab1W1qspmxdWVuavz7238nKxuv3r65y2pTD5dDcff72yefefvmt+k3/anXNwkMrG5uoa1gB5gx
JhFB+v7F3r5J8izYvu1gTg6I1IoJrB96PV+l0PL5kdyPY3V7W91ZCw9y/98f7Z6MGv56+fbNTd5k
9XquApi239+6pkru/s9/N/Gb2V2b3NXJXfX2jbG5t/mYl68f4NPH+yf+7emc/+ufk7+AOZj8zSNY
phP23Ft/RqWKV5ld2YcZ+vu4UHagtFaIYr7BRT3FRZMDRjXmnCt0/+IPfW/RecGIfoLP95ZThC72
GKGjVbcy5mGO/j4+WB8IjJREVDwFBiA54EQyghC7BwY/dLoB5vmB7Iblod0ElKPjPQYFTMgfq/QV
rRklB1IIRgiRT1FR4kAxRClBZLOd/mzMnhvJbli+P8IEl3+f7jMulRnz7DVxYQdEU0IUZpvpn8CD
MT4A3LgWXOzaNP9+fkA/geeh4RSer3sMj7dKzLe8ysxrIiQPCGdCaKw3/gTM1hMecG/wJJGY4Q2E
T83a8mFMwy8HtRulJ40nSHn/3mOkZncJ+J3q7mGu/r7fofoAgdsRhG55ARiyxzhJfsCEEoxioA/r
14QXvGREu0H60XKC0Gy+xwhd3vWvStswTD9VTGG8cxtpfUDBC2kpt34IaN2Gym/YweVd/AyN3A3O
Q7sJNJdf9hgaL8+yu5va3DT1wyT9/f3D8AGXHHNK+U6AJDAIqsBRkcnGeeFodsPzpPEEI+9yrzFK
8mp1m78eQFQdQNzDOVoz6PVr6ogQ8GsmFRX0odPN1vHy54fyM3QeWk6hebfH0CzgocztL73xX5MK
iDrgmnPM6AaYKTIKQlIlKSNq+4EJQC8Y0G58vjecwLPYZ459nCQmy80rSgYMHWDCMOyMLcmeUAOl
QepRgnL1gzo89j0vGdFugH60nCB0vM8IHd7lVfCqHJscCAa+hend5EDRA5DiqGRoq+lMNtALBrQb
n+8NJ/Ac7jO3/pg3dfhmtorz+hWNHGOgqwnMuJQb/jyNVBE6IBQBhAKU0sfb5/B//c/sbnjBgH6C
0dPmE6Q+zvbYEx3n3WsiRA6QZIJLttHXEOySxxGQpgdragfq3PZ9EOge4/TcaHbDs2k1QeV4n/fP
+V335jqv4ofZeQVuTQ401YStZbb71wQZiE0FvMNhe2321gSZl4xoNzo/Wk4QOr/e432zfqqzu97c
vCa9BvtGMAUZZyO0TXcPRuIAdG2qkcIPK2PDr182mp/j8/AkU4TO9hih49tV+IrggPOhSiMJLG6z
QSZJH4zZgeCaSoUm0emzA9mNy7bZBJLjfXY2VwZI22tLoxwTpanYUoIJKlIdCMjUcQBug9qEtr1k
RLvh+dFygtDVPjue4+zWrF41u6APQLbWTD3kQid+B5I/IOgAOA9+abp5nh/Qbny+P8kEnuPzPbZp
y9fOZCuQBRjonVJuWAH4lSd8TYHRQxhS3duwFBj3Y772/Hh2g/PQboLN8uM+YwMT09zEw8MM/X3O
RuU6W02U4D8E6cfoKA57R0pJ8VbUmeyd5QtG9BN8vrecIrTPnO00b4x9ZfOGDrQCxUBACc7mNdlA
GEpFsILs6o8Snscb6EVD2o3Ro6YTkE732QOdraxd3YSNvatr+3p7iZEDLAnoN3K7VyaWTkKSG3Go
QlATE/fi8exGadJ8gtTZfiNVDckqu309kNb5BbB44Gye7iIpDiTCUKWgt8HphMWdrZ4fyc/geWg5
RWafefbZymR3rwcL4wcUyg8Yf8QCHvshoQ8IBuEApJ+NDWQPfW+i02eH8zNs7p9iCsx8jznCu9C8
ZkiKDhiUtGEtt85lEvxA0gfeoZD22bK7ybZ5bjS7Ydm0mqDy7miPUTkzN6EJVtnDqv37zA3EAgWu
Rku1WywA5gZ+SEPYs31/ora9ZES70fnRcoLQ2fFeIwTlBvZ1kwkCjJqGhCnIA/evCSHQUHytIVsK
lXEP62JrzcwLxvIzcL43naKzz1HpmbE2byrzME9/f/8AEQBFByQDts3GAQaPPc66whriHonJdv9M
Ip+XjOhnED08yxShfa43WM/H+p+ieE2QwL0QqHf7nrKesDbIaUPJKIFikW3K4U9G7kWD+jlO359o
CtU+ywhneVa/qgLH5AGENWuWsDsnhxHgxEBFFXTK254fyk/AeWg4BeZyj33QeV5BTttbVTkUh6xe
0dZBzRQFlsaBENy/JlltCaUhilMlxDYrNNlGy2aE1PbyBePaDda0/QSzc2/vMXv1OgQJtSCCQhaO
bhCbGD7wWVBpuq6p/yEKPRZ9NjP+/Kh+hddD6yla+xy2fl7ZEE7s1flrMnHACmPKpdomgCa7CxN0
wDmU/jxQDaCBj7F62Zh2I/W47QSnz/ss/Jzf/VG97knHdeUvHF+gUm5t3JTv6QNQWdd12btP1L1k
RLsx+tFygtD5PusMFyGcv3xzbF9XngOUBFFE8+3xBT3RG0BD5VgptD4sdP+a6A0vHdVupJ62nqB1
cbzPXgpqSY5WaQHW7zWPozB6IBQU9OiHcnqA43EQtYYLNhzRaHusaBLorotKXjSs3XhNmk8AO99n
wWj9aCd3lb0bHpzF3w951xXCUNmjOd0d8kooL4FQC06zbznHhKy/bEw/h+rheaY4nez1xmpXr1ll
Dwe8KHAFEMJ3C64YCwh5gatLsILr14RMnN89N56f4bNpN8Xmao+xeRcnUJ/1qgeMIZBSFJj59vTQ
9AyEhnQ6VM8h9FA+DLT9MdV7yYh24/Oj5QShd/t8ccK76i54VSpOoQRVwQFIKnaHTfdUHHgeHCGa
IPPsSH6Cy7bdFJWLPd437++yzA5Ju3rVOjrwPkrDCeMtvf7TyS4pDxRVal0ntMEOqN/jvQOjsmY9
qP/kiPGTxhOs3u9zoLQ5BvH/QDKCnYQgGU4eTrJOmJ1aowknVeDo/gatiWS0PQ7xn2tGf/qCCWof
91k0uoQdBrfi3L1iBp1yuOICole05QVoEt9CFSRllAgoUbnnDVPi8KIh7baBj5pOQLrc55zTp3oV
Ppigv0++18QOioMgGNpyhwk+93dgSCjjImKylZ4bx25QNq0meHzaZ3X86q5KQfV/PUgghY4kJ/C/
iXGDU+BCEKEFHIS4f01yfy8YyW5Qvjec4HK1z7h8NvYmB9/8mpIqRKIw9ZyKLReYyN+Q95NwjQKH
wxAbYwYAPuYKLxrSbogeNZ2A9HmfBaDPd7Z+8+NAwWayXsGqweEHRkD6htK5+9dE+waaIEBzBdVh
KzlMgHJX9f/+Hy8a1260pu2nkO1z+Pp5yOHyv+BhZf99sKBAFTACw/aTS+VA/oZEBdwHCB5qg+ZD
35uylBcMaDdK3xtO4bneoyjp5gW3Ez7eVk8+/xevZQSyAIXCcMaV/iire6yrwj0ycGQC7sB4qFad
KHU7r078+eB2o7bzS5481f/XOxp/fn/j9wsuZ6t6Nb+/GfPRFY6/fvf+0eG2zknTrTfZuec283h8
+/tbUBnWN819v3Fz/SVP/dDTLfyozd3K1r+/deCU8gHilEBSCspYMJDzt286MNXrt+BSNMTh7k0K
9WOwEICDZOv6gN/fQrEsmFMCQgeDk9BQfgmRsl0fh4e34LCA1hKM7b0KBWb5+32k7/NkALHl+3Rs
//wma9L3uclqC63fvik2n1qPFJQsKFdfl69B5QbcTAAiP7x/s7oAowQfxv/NbzpsuF925016G9hk
FiZ/PJqNHR3AZP2yA2C+jzuoepqkRQ8dqEi4oUrdRq9Me260F6a3v+6Kw0w+7QvyRqB8Ewo1eXxt
4p72NWCLE54wfBbxZEBR4aYOnPQXg6sViUv+1UZ9oG7C3Fc1OkQFsc4Id87wwWQniKIySG/zMlcy
eBc0LITCy0O/CtDhoLLmziikTHraVMw6bIlEMR4nVkd+dakiNCwFc3L/cijrRUQMP7F1hN9HZR4Z
d4j8Mqs9kpHAVbTitUta4XTW7Vqq6xlP0jKMP5aaBG3lCZa1Mp/BINLaNWIg1s0aclLhwnwa+qRZ
Jn7ZSG9sh6RbpK1JaLqUNY9mvBfjucIx7746ORJu7ASpcVVNKg/4MaPvmCOLcRnVOnQ+dsgxLJvT
NvC1U3h1HNW9fyiTytjDe0S2+3SL/ma53eTFUJkg3N6A+/2P/7rMU/jn/m7WH3+5vkD3x5+g3HRz
8+4vPwV3XKydlJ1+aD2a798Fg9mObr1Tn/zhT2bjJ4Zhc5HvT958qdUQCnbaL6zGlFBv7MZ9q63d
WF9oCRYDbrIiHFIBGsHO2doNKFxUCkPOTTO4iUxCfdwPwwF1WooSuJ4M3iFQ3QjDeDAcUO4IFUKQ
HAI+hxRYnL9iONb79ofhYJC8hVu2KIK7AODbMKixT/cawSiMGx6KpQ7y6qhKcf+e46w6GochHr26
snz1aIK2S+mxpdrVoSRgC6FaHSk4KPC0wxieuiBFypeUEzXDbWcOR93070WiyqNgsBiEiu+A7Ohv
bfmmDwi2916qBNGSTIyJjsRowTewpcxDsYo0dECjCF9a3prNNtlcWLyjKzDm064AasAaakiQRGzy
aFXYhUETY7aM046vjIyqI16PpnAFCfB5PY76SsYRPq983l/85aeElQS5eNCUoLgPT2DsyrgdkFOx
pSURO85UgYnr8EzN0jbIUhDofjWlGDJX0weFFYg1gYQyaPjrPfLYGfR5YlPZG7bscgEdyaJCrdtF
KDFeW8socDMaFeFJ2vdWeUMVtvYLw3kSzvrEOB4imYbriH41oj+DDKUiUBQHKqcUcKXvGplH7i/C
od8kgc+WqmPwuDotzSFyYvjXf9YXuH9wULCEYeFMFlQQUZSEw8CW1Hb4vGGOvZV12l80ESmARf/q
sdbz+HTtCvDqinEuEdQ/3zvKR49l6qJyRN6wZeuH3yyxet6Q1HkGzV1zB0YIxGHoDKzUBEzURkzW
JGHLMbb5MlJtWLhKFI6Hx9gx7q+fCK9nZ/pIQKLuC0xhCtUEKeVT3I4OpktwsHE6oy30iX3HCjep
bHGtypivmBhgkxrdXwxhTY+D1qcQ8P9qYnesYIHgejSC1lsVapInw/AJJr4vYrbswbme0DjDjlv6
Wp0WjoUVWuo0nccxqYQ7jM2AZ/eblxfWHIIFqY5+PZpdCMB1UhAhrJGGOOLp6o0TLfo0LmDztn5/
ATJK53ZZky9ZUen5X+9KwL2XHIMQQEFQe9pVX6gqr2RJl4bD9GodwJZ1kh5MvRKAxK87e2rqwXzD
xT/ruxYYeJb1TRiTzoqwzpOyLJwTH1jc6DpOVVxnNCmux07179tsAOvw6x7xGrcfy2vdJVw4uL7r
GyRBAHjtUR8bgiIe2VpY1yfIr8whU5mTuLay/YXonP7CWB9wpXzs34cqIpcmgC2V9nW+lE5WdDNl
RHk0luD+7i1IzeLCwgIgZnT90BnxzOD8uUkCpezpmMHxy3XFLxeQxqEQ80/gz1QfsT6l7MQmKF2g
MRwXuRHOIsA2btwcpUMfeEkSVbnv5VExiDmcAxMfqspJ0vkQJTBGP/UBSJ8H9e1I0/q2JzEsXR2O
sK9I6YDlRVWEW5fjLg5cHGi2KkPVXySirI5QBM0qJOixHKDdzEaEHnckKq9rYLFLFTB6UkUwge4Q
R8P7wCRONRcg+l3VY+hEXqj9Eh9hy+GrrQyrbpbqUMQeEFGfukFjqDhMshL6UDDTwobD+7KE3KPL
WkZCtzEFPrdhDiukYLi4HnJZj4eOP2px0hU0X9o6SKvZUOEsPImTsL6No6S8lkVGipMUm+ECK2At
Dqmd1h2LODBf8aABMjlSEcdupzr/qkxyWHt1LFaxIbDaWUT4asDa3log5eCh25av0iEmN8Xok6O2
lOVFJer0kHey9KQJWOuC/W2522kOHgYPGF86tIRN2it1yvzY8WjPYEZ9418NjJhDn1J7W9lazZyc
4Mt6JDA/uvPlhbXBeEVabm8LzQCnVHT6CveVvY3TgBBX0FrPR+tj6qmh0lcNUHbhOv5Aj7Wfwbek
0YAvxxrmjTXIlhuPmoGnXhRWJNQd0rCKjgLW14k7SAkrm4WCDW6aDaM8CdfExIlk/z4oU32KItJf
xPkg+nmCHEfMeJbg89KUsGpiivhKihhmc4iiovbaXA2Z1yJfipNibS+dVpb20LK2TA5JT2AwIJbE
6byqwS+KPIT9l6NgCObpqPB56KQJQMnTWnl+rspuJgcG/qaOfT9xcUZhLbeRo68s8uFrVd2oWe/Q
/n2BFfiiupZxvxggNCRunXFCvYIG49kokzHwsEn5qs1LvhJho4lrs0onMz7g6mNAR3I0jl0gZyQQ
7GvWttmlGs1wlpRtMittn2M3chKsFtig6sQkeXscJAN0Y5O+97pszJsZsr64TJLRdC4SKotdyaPh
HAJKtExZmEOYGmvtGW6p13OHeUM2DpexRnze5GFRnMRoMMCMRBy6I7LZh7qwKnMjv0nvcl7V3xQb
82OojG3O4fb1JvOGPvJ7r4nBMnljAoarQ0UFk+AMxReRxJVdWD6Im36UeGbrLDvNLaqCBYKKpM7V
TWFmOMqzwzZv8nMdtbjzstGGXwPqcFfmdXE2iFAcltngL/FQy/JQ2U5cFyatF0NWjF9F0OUnlKXB
4PYdG79mSRnPOSejZ3ELMCqft14cd9nXqIhkPcva0M5iVMnDNRm1ruxLS2ZVlTrzEjig2wJ5WaSK
1GvD5LtZjvyLJrbOcRaXxXFUhXYx8Ga484O8m4eOcT4MOk+/mLhlXjJktVtkJnaj0hpXxtVK1gz2
hxmdmU/S0GvaCi/SIocvUs4560ME5p/6ee7GFQ3xTMiE5rUXlxqOnLsVlNcFEKHbvuhOgemqI0Lx
wGeZaTuX+T50xBLtz1gThMcqL6wHvxkTzsZ8cOYkzZtPRSzKwmszu2h4PHhZiG4SafMvOjHENRr3
C+v4dNYkMA7t1+kH8EpjDMCP4algZecWAQJEZUCi01zq7D2qm+J9YmtY1A6oSfVq8Gt87pAItoS1
EDHM86Im0VL0PhBsQvu69MDa1rdBhcAg5aPGlwMaYcmiutVXlWz6YK6anqN5bMI+c+u8RK2bSj8Z
PcKd/NrHrH+f9KXjySGpjmqrwR+rhvvGTQjLl3mVrL8N94U9jE0NJgisMRCzIgdr20McZW0EFE60
I75sCwZbvwl5ecR6FvVHHMfFdVHAsvVy2ebWjZMsuSZ5GQCfC5vOxTQnOez50BbpVx6Fqvg2FC1z
bStrf57I2s6ziHV3qerKwOOxwz9r4evjKtT2KMmHIHSzPjCNm+Ao/MO29SoqOJ1zZoLA8wcwH1+S
0Wmcj2YscnqkSKjO2yoynkhMPA+7rjyKHDEuQBYqPo06SKULh6a6Ty2v0gsRFN9IMn7p4QKwd3FN
6iOwqzLxiK6aOWsKchvUYXA7GtN9DBoJyMGOj+ZlGwfaZYHsRrcNTTy4ZWLlieDwWzmzvkuK1LMC
7LgXNzbojmrdoyUr8+GstDW9EGNvHLdK4wa7AlCIPCA7+srJ2j6b97hOzvqqYu9GMybvSsyai9So
0qtybG9Y6yTzvB7pH7kW7bIGXYu43CdGuFZR48VhFbpdM3baTcsEzIX2+SxKFTsZuvYPv3C6j10d
xB9w06AzkIf417gTceBVSajBV2bYuOVAg3PNBnNW9ZyeOLrTIAS2gV0R0xXLFDJL88zwZokFcnyX
1TatDjGYvIUDZLad9ZgQ3zXMl/0iTDJ6KeKiOGozOn4sTOifoqEZP9Qhyl3dBt01/EZT2cyRtcyc
9Kbvuady5AhX+Z2Kz0WPuuJQw8UhRxDlOqeRHPNPyFREe07cpJlLHIniowYWz3kHHv4bbkt71hRF
e9iDI1xmkU2TWaFD37o5hvAiBON2GDMfG68AZuF4QSvbDwFpO+pmkc8LWJdJdR33NXXhEgl+2hsC
ZpSiQddeWbRZNyNp1fhekuXkrJbDyN1Bl1jNVSIZGETc3eVENP5CO+W4CIqAHTNWkjlNxHhkG2ku
bIrLTw0e7JVKBjZv+zH2xqg3biwFcxkKQ+z2YyRntOik8bA/hrcorcEP1WhoPd8BHXHGYKretyPE
KVkyysrjuW/eEST7T6jqnDNuahq4hpZ0oRxaSTcrMr4oreSdlxOj7WEDa/ebn4T950LR+qbjvrzt
RC3MAhWisZ5NME+8KE9k5fqK5t/GeizNrArHoTmSdfGNh33w3kYpBS8Hv5Z1Qrs+zN08z8pZ2Jty
cJmsKi8G7/zOSbpoTpDw65kOgLMH49D3LgpzGbq8YbVaxg0aXIfJ9ksohrzxZDBG75D0JXL9Ikve
ZTpJajcjvfMhdCigloCAxI7Sokv65qoPy95nmwj2v7TQZzIokKiAjPD3IPtPCZTvv6/zI+myafKg
g65/J0sxuM4SAx8X7JEOquDiMVAEQFFS6+DsXhTYJlCgVgpKdNe5FbS+dQQuUfiug1J0QEC2BAET
DkNCDk7jv6KDPpVaOCQaoIRkPQrI1hCgSBNBIMIFYZYy50g7DotcEw3jUaOZvXw0J+83kehj9fNp
qL/pZh3trQtW0PomqKfx6YhtNbRj6xzZkeHLOE+HGW2Qepd2rZM+o7VM40p4JA2n3eCed6rBRKxL
Zx7HwoBFBBEL9Y8GnOt3SFTtmeCYnrARAaEWqQmf6RB+8mwSyoKYTDUkrdeqFRQTrCvXHnfZx5aX
WFb+kRkqP3D9Mq9P86oJwAA4aQ42HLzGFQh5lCxQE7QU8iZJNByKvCPZYcmDxuNtyzq36TNzWEQG
AvG8B+I/6Ar9kfWmOi211YelH+jDboQIP4Xkipf5fXYC8WH6IQEt5RDC0/oTrkV2otuqWDh+as79
oTbnLIh4NqNBFh4OJUqPIfwf5iU4qg/EYeOdjsx4FcasupJFcIaawQA/SzKvKRJ0NBIan4HQIZQX
RrT5QGyTfhvpmL8baRd9IshEbob8ZMHLMFvHIq3X5Fl3hHIfaOZYkkPVgm+ryqGb47Av3KSmdilx
nZ9XhercOonpCiWBc5SIrpyNldMdlUMiA5f12heeckh+Y1Wanoox7T/ofAwbF5WdCtxKsQWypLo2
MXjleNaHlbSlK4cu6Ow13LHEB3saZkW0kBkwTa/zYZ17YGZR4SKaZn80lSyuoyZQnyMdkwsdIB16
HbL6NlK2iFysK5m5KRny2HUi0y+qVqHAhQRG+EccJop7JmPJO5S0qoDcV5CfyqZrlkOTdVdqGBMv
9k01IySBtReNgXWZifg7Q/EFeATk+X00XISlFnOLUXWdyrxd5D2qFwoybNztc5HeVmkaHoZZeDNU
UTELQOBaBlo1hYtHHqZzC5MTZn5yVibp+BmKK50PNDPjKRp9BfS5x/GxyFrkzGIT+ch1cucjE4Yf
+wyxo7bL7JwOJoZQOGggfSrqP2IMwsp8DEaRzZ3a6BOYAjsLfXFT1onX4a46zxKg071MbhHtO3et
JfpO3btxHHzS1jGwSIvk0CkU+EEn7T3bdxn4WIY87QMtk0W9jECwp25fB4MHyna0AgnYhw/Lr9Rv
6CzMxTDvpSgv/C4hpyK073nfddhVcNsMLG3YPT0n7RmNGZmDuHPXp9JZ8Mqpz2KSjX/UfT54gCz/
o+jj+J3RGZnFY11flLx2vKxWF2Wpzbzh4xenqeg5GUMyJ8Nozx05jnOgd93HLNONF2DdLoaUfci6
9LOEkIocmVh1wNVroPLDTSZMTFy/bZp8Jpq4j0B0UAWJ3NFG7SwO0pjPBWmG2BuSUoynqkuG/jjR
IAukXhiUoAT5jgOSSGw71gZuTxrbBTAReTlrhtZGl6yKVABaBo561XaXcqjDucZWBhDeh1XsOX5s
uMtLyJjqWmXZYdeOQn7pHRaohQRVhx8DE7RoBtLVoBY2sqZkbpDWYhHE3RhctDGHT9LCtME5SGJN
6OZplXXvA+EEirqFKG241ECxcuNav+PXpAibKnJR5jvhvKt6Ta6ipnOAS/VgI29lHwJQYR3Wzkk8
FEFTfYxTP0vLQ5Cc4muHF/FH3abmEGI3MMN5KvlRi+rkSvqDU3k+Jf4AfF3QE963OXK7se0alzuh
PuQ1pScd8ctTDKz4iKQOkm4fD2aYpesYkIR5ELm2XP+19IX/cRia7kaQzFduhrNiwWJKj/Okh34b
lg2zuEnYcWFRdmL6Ts/rtBkzLy19Hza76vJlydahnWwlXmDQiGcg62VzXgDvzSxSvesMYQoI+Ppr
X8H/K2sn+ziCfhO5wMybYta2Xfqhp6y4Y3Dy+hQGYoJFvA4wi0Gn46wRQRLOq6HLjxVK9LuEG7GC
dDqMjyYtXvhWph+cLpaxF6sUxuYICBhgMur0G1FVckVRDXFsDIm+mRrT/GOQhqDorW92AcKcx6KB
fZvM7v34f7HAZ1ggATIB+vTPaeDja8TWyfBtgwcSCOfr4U55BIkX+G2n9fHG78lwBfwQuB+GCkUo
1oH744DOPFTR4AMN1b9wiQJk9+A/ayazTYav7waCG88wlN08UMeHjP+Wjf2qiuZP/GV9B5eC/C2c
PoeCHMi8PeUvfueARcs4P257VPgzEo3xRZgU/glnrPXowO1nTaNxATrcuMBd75+opC6utUX9J8i2
FtdMRPYzopn9HPSIPJO8mSQ34AoxDdHQ2mGDtAmXjE7yKbpRlY87zY6jluUrHoJ8U6IwO834miOV
JhkOdYFazxZ5vA17fprbhgr4CbeD6iYOPwsJVQpIKvjdugl19UOSQARoymM/8L+AfaAeOHmjz2Jd
5WImCi5PoVwhEzBNQi57ps0nHFXmaz9m461sbNnOinGgJ0ES2DnsyuSwTqomnldlLj5I0H8Gr28k
+OQurU9xQcFSoYK5I0TVbtSnGnustem7kAyo8CRusYdUCfFkh6WcNc2YDq5qQqd0aS16UJEFuQ7W
Km1uI3DBVkGSx7JxDje6NBdhZrNFPkCZjuvUVMWLoNTAebQfRh41DH12ILsyV7G8bPqxSjw2liC7
S1Fk5xUDXc0Jna51q5y2R4OT+l7sjNSNxroZ3FF2bekGvgi9AgiLl5J++JJFKuWuYzU+5V3kz0Q1
1J8hLyGta1DSIVDZwr51AQBxpGg8LLowEYfgVSA7xwhUGUGFSXmhGyf6gKwxeBaB27xOoERolmcS
gRYb9nreNbQyi5b2anANbKWL3ldBDyy8FIk7srC+xKBEQ32N7JpjrXQSzDKS1Re9aVToYdpZEGjg
5zoWKY7X3sKvY1q4XBTYmbNgpMusryA3GQSGdG4c6saNqpEBrJHDjnhLiOMmTFRux/kXGQ1qHnKR
vY+zCsTQoCSVC4Umo8uqOsrcAPV4gaKoWlR1x98PCXEOR6KC2zIk7SJGZqHrtp3BTtXHgsj0YiRD
S0HEbKKT8f+yd2ZNdSNZ1/5FGSEpNd7qDJyDMdhgU2XfKKDs0jxkakz9+u8R0NEF7jZf37+OiiKM
D0iZ2rlz51prLxVhsQ+9IXjIQBxOa22th6jqhpPJdbsegetS2J/CMf5OTZAgu0k1G5lQ2JRo4XKJ
iW9yLwtnPIVzNlOKB172052t6cZu7cWL8yaof8L8l23srErGysubOo7sVHESmVZPxn6g/WLP2rvL
UlHI67HMRzCiIoHKubN1nVPgq6BpgWVkAnxZLElD4dYN5Y+myJI8jAddXDhWO/8oy6m246nM6ikD
4e4m62OvIp0/AOdU3SlqIMlu+l4nl+u4ynNlyWL601/yNLoyntM+rEIO4y5BQqNZFUoMfzXJWFR7
HQ0q2/lD6+aHYdSNOKCXMx8nYzdm11vBYB/GSaz5nZGtMSczKWdkG2/qJG4bXad7qqC0++5Gs67Q
oTVeE0fGa/QunUuOQyrN2AqG5grVS97tlSXbh74N5Nne4LFYLFZ7NmVf3qKk2JJhxvjLNW9uinUM
rp2xVUB1TsTV9DY2kyXenU5Wez4orweVyya3/2PI/cKNdT5x90sarCfVLuspb+fuG4h4+22enKiP
I2/qpn02s5APvTUuIh6tZXy0Cg2YyRnSs66jZJbjDt1R+6D7KvL2najW41Mqjxh5BsY5Ooeh2Eim
UgzTNfDeel/1UuTtrpwl0oiLJXGAzvfsBLZ58MZRW91lOOUWX0B9I5c4MnYKdtDa6zz92aSIXXpI
b695GM1QEzp67QHVV/9aAUlO+6mdWnGcx4Gjows3fqFCp7oxTTYtsd/miAZ7Ct7PY546N27bsrDy
JKxutFepetekfuvtQzNN5wXCFJx+GrL6qhY6KEiJ60zs1h1SINCY6dpVeqEel14y7pteB98FiKWJ
mZwy2lXp2tj7NvSNFY+ZCXWcqWD+1tqivQZ2i+p96BctaJ/lnlM4vkM59+1jbw9fOfj45ymKCu/C
HqL58wj5WO0FOOp0EWYhNbaN2hLmtI2SnesVydEerfJjJqdEMTOmucqqWX9xynHhRJSN3l/e1PhF
PEk7O7ZzeSicFm0nkONy5VZF+yHJpuxqDFbdx4MKq/Oiws47hIu2P0hRDefIcdYgJoDEl5J9ZmXI
kdm7EfRvbKs6cHa+1/dhPLYO5xNIr8ZcNLM0ZL/JL/SePA7XkHrucUk2NruW/R//Vzg+6bjfKxwl
psC/Kxw3y4p/vuXoqXh8/qGX4hGLEnQrmNyDXG0A2qazflFSYouGLttx2QlwOeH1yNG/i8dNgs2b
9LBl36o6f9Nt/0tJiTMX75rwIizz8S1Eg/G/IIhvsS/cVQAQn95X6kWbFu117UgAqcmy0vY8hSjP
dmWTejdSz931Ws3h8/Hjv1Zjb6G97VpYyW9+i4jQflFRTb0lVhXazTmQaNBWkvp1Mcro3jADV0qt
78mG3laeXA8khJe14+qM83b4ZmxaIOnqQovrURqkMUQ0ibtYVlSNiyvPzZD48kDdYX+Z/dx5BzMF
4v2npoe3hQDvAmCibYSVBVl8PbGcZOHne92cVz0MP+qq3sRi9hReGXtdqHGQVSaO9d6Q/8MUA4aC
CfsgmrxY4U2xPaD91nMY1OcnTeyT7mRqaoQQUa5RTkD8vFPd/3LBDTe1uBzRS0fJW+lSYYkFKbuO
TplIqFXDLtwjf0OfFEoBIjT574gL7V/mNQA19znuoPxzI6RTr+cVpsRa02SZTmO7qDIe/aR3btZ1
Y4mfZZRmzO3rsGpchEGlfasmr7lvui6Yd8h7Vmq4oA9uB+M4Y6wnb5zirst6YIlo+dM44TtRgBDu
bRxwZNzem0kIIiujz+H1/TZ1FKZFPYwnQOjU/SJqx0s+9GllqWPaKqSuKrXnS7vNTEXqHjzw9SY1
tyKC3HaszPcvc8jQc2067yGVPXx25lfEUp847YcneQqYSJ1dTpaDsKrRk31dOxu3jiYR7dfo9AAr
QsPvz8ZZ0dp4CwS9DlBDjYEFnCHMcgvuvHxK8gg5y6qn1nsMJ9kZCv51mThQKBh8LT3kzmQJf5+H
UxmdCmsSfxRQrcmt0o4m5JJCySYOeiOAzgHmbPsnUUrRF9t5XiwfBzea3M9LY+arxsqQfvleMcfT
psSLnxKBNjXrdJl6qPoZeCQqlQ53S6K6b0861VVb8uxPJSKCZZrQXdZy+gTb2iKeVSvpa7GKCFRR
ew+htpbbZy1APSXdN5kNy61Qwv7ibfKcfM29B15H6zTnxkTLN78dKCR99L7UL5vQeXQRse67Eli/
Rt+gdlGDRMopSqRmY4hQuhqZx3CdmDcNKTJGPLQ1VNH9rFbEPMJHuJci1FNy9uTRtDnioWgRyIae
9JLPsZoVKRVeJvN5/JiXS/+DcoFizvWc7hsnByQM/TyhfBDalNllFCR5fS6VUDRoINAPx8OAFu2P
bIKfCDvy6X4ox2A51GYTaFGUuA9tz/mekvhFNhVtyiz0DYgx3CYnMpYSzaybLu0HbRke/5NOYhwN
6qvJd5hSVnf3bVkKJBFpW67qOI2ahxRltjyPWQFmNXfbWGc3qmLUKfr0NP8cYLydHEP3kJWcdKNQ
ZP1ONZF1/fSZIUmA6xBYkjfW7CQY62eORdN+pig9jqongLNtefhDOXcnNBsJep9+4hA99fO4L9US
RrfSCmzN8QrWaoSLCK3ielB+33lxWJfOctf5DdqiOGmXZDpWtMrEiRT8QFPltnWe7SGgaE1rgUSv
74dcXBhrLOa9SoVJbjtI5irOWo8jUpONQ3LlrJH5RsvW/GMyQk27uejX/NNshDP/0TP92UXfNNNF
72TNjGaGg5gIJ7FrrTJH1j55zHP/pZNJdlhyk8VJExmq+WqnYHzPs1TusQs5lnkhnDH44ymJzPJh
SNvli1+P7S7r0Lj4jjDXrlf6m4zG/rO3HLXvMuPHg1nsG+Fnw+2cqT6Nh2TyvqMFjVziq5/lLo3y
5cMUiOnkhm1KK5S1KVmsltYduK4fCJTsa+i14BJs17/urCZK4nF1zZUNgs4DX0TfxmuRQtJ36/Aj
yjOEcL0Y03xPcEeXbjIszT4C7ohiwA3Oqg36rr0t3K+oTsQu1+qhsYPiuqgszz2pWZKybZD5KkaI
T0iZEm1hZm+qfPLycss2Ryw7SZPlJ/Qn7NIbd2Z6oCuPwv2+NtlYxEG6gRQQcMvtumQJ9Dm1xbMk
sy+XijPq/LC0YXpfeD4Js3XKL4Wwij8AAVhYHA7lOQGduMgDAOawi6wsjtAr7tlG2y++Vx/WvGj2
PcNIj7asQ+/Sq1Yr+mPtO/t7rYVYz2vmjuFZ1hpSbWd3/XKU2tblpU+v2OOaTp5/0E15WUVdcjWL
Lv2kAXfOaRh9CbJM3VeDfjD1smX/3L7v62jcFyPztEQFed7r7Pwyajvn+yhomNtV2Wx97KI5uIPV
K4M90q+zJ0cx7eWs7B3rMvjgJq0Oj1Anzc0yOst4RF98XwNW7dsFNCme6gxxpXFUEIvK9dBXyaS5
bgLhPla25PMdO5b+6mWRkzxG4ZzrWKkuaY9r2OZV7KTl6CKGKMVVXeUjU1cnXbwOXvqnCcL2RH9X
eBNk0toXDOkisDvYDuMk/bd2QfoWd4MXXsmZpooSQOzLDIqlD3nVuyQLt0r1tQ57czayCK/FYlCF
1W1R70Xl9z+sqoiuvMQjvZX+StCokUjpUyvcp4vYQmmEKN2n2Sb5cqINYPQdcnoR8Xsmh7vxhyy6
6mceDerkiDxYjzCocRCaOc47l29kZUMILhKswq8QFu5TB3l/pSd9MtlEHpy8tO8vNm7+KuoqsSvC
lisXbCb1jpcrQlNvijPfm1GXPonUaLvML2Syug+rgYbdPaVATo6JPgQi3UJ/pjvj0zA3SCvHbnav
ZiRNNMV5K3jdpkltZMnOYUtNRIDuIG+t2B/73CNP116+yVPV1qpSDR4a19xwRLl4vi278XR1obKC
SgLCiu0r0GR7VWl9mgwtTMNE7QvRFB3stWrMpTM7ftPHI9zZ8tH2U6R9lo6ALRzVZTeON3HXed0x
VvgqLtno3AS3ruqqnt3CH9y2jisIsrKK59CagmCXLq5/iWayULtceeYuEa33zc9sEqvRoriaO70J
hqqx6Nky7PTLjDDKkDcr/8pdZdiTFwP7rmqFddkBlv49aBVdIMeLFpjUalO4iyC6d5aZsAgrzU6u
osH+IrVie0r10pRHDTC2cif5NqOq5YnTesm2PnYhIsUaxXNzl2xPtCgkj2msibiq5zEKTuBJPDir
pa2913ciP8AdJ9a9LYzrucwTpeWdL3Mx3k3+UvndLqejKgtvqxK/KraqLloBJMNUoSozZS5S+yuQ
TdKmF8s8IGoFJ7itrNY75BaK7F1S1fl+mKsknpEJXNQiogYJnMy6hOTPrhHKT7tcZAY416j94nrR
ZVWs3Ucev7ptQzJLOWXiz0VE+aUY0iSe+oytx4T1KYWNiM0C4VqNs8c4lL+H/s9iK4g+uKZPdqqW
n9OQlC51Oh5tK7X3erXrWC+LOrfTkMYwmvZt45JiYsoQHRcT6l67pCIZ/Lr8m+ZODwq8TU7Riv0A
gMfU7lmB846s8Hej1d+iMjfR4s5n4prCYFTWTTR01o1XG9Alq975valPy+ipA7Vxcrf4ozkWbKL7
QmXzYXHdG9ca3I8Qrs1nnjb7crNUl+x89YVblyIOwBZ3Ye0f0qj6OJZuH0um6saC0fzaCX/8pltH
XrdTXbQ7mVoUkIu6qKKqQRT6Sdb2LZVfc3DEbP3t+Yl3KeXk5jlKgqiwmrgJZjcJUaKvPz3l80Dc
kSV8xFJxzvb1aIHZUBFM3U6wA9OHMU5bBskQWcTsV2TDAURoVI44+9Ko7mNfVgRpnZFtcl8TkeuU
8OyTpYI6N+WM9nOi7N7/A6X4D4qe7dTxj44TN4Ru58DhASygbPyle2OdnCJix+tOnfdU9MMcOfH/
R4ffL6cfLoSaByyDY7/Lwe316QdqYhgLVNunqvFJxmMQ2F9UTw8IAhGbtgp3O7o8pcPfj++Xo/82
wO1d0LQN0Vnuvzl1cSSvZNEu3Qle338YRK1Pdb9Uy3EOMvJXS0/Bre9n5GI1bVXu768ObvN2dkNI
L9dngXMTb/saTV+Anth+e0KIiBh5DbXzJdyybhH0ZPshpd8jRhbPsWSrvKH0SO5Pt/B/VO8zYvfX
P80y/uUi8szc8qj/O9H7Hz0n/q39ezqevwB3vg9/S2vTP6ndZ+AOFwUIYUyHeWnvBtttsrsX0he0
T+L9iHMGr4R1ANteQDub18JJ2qlhamkjjAJsHf4Hxle+ZjW3KyL5Q7K2GTsAbL0V5CEe1w1NUd5P
OKFhjA5O58IN7KxuQgzmeWNXPoDNe/2xUaY37n5wFhSuO2wCrMe00S5S4dZZyuAyyjzDFhWJRp3m
iJPux8qrgQTitly87tErh2Jp98L3q4ITRBC49s8Ahc54i9Y2qB5wROiSv2QtlX+d+rnqZExvU8+t
uB2K9JvMtihq9mnl6bKL29lDCWYHRnHLaV3b5oNTy6b4W/RwCtU7i/B16tngKN4VTxHG6oeZZzW+
Tj2BXedj5mfhz2Rum0Kdhtqt3FPF+UQHp7VPh5wGlbyr8r8rK8md5PiPuPoPGfaJ1/53iuX629t9
aIbnmMKT4mZeX38tKFxw5ch/FHYpSTFDKz3kxbDlQhVHvcypHlAgD6mbIRYWa9d8ml1pemdnu6s/
y8vBh/CFCW4Vx4lrLM1pTHlnjl6jd7xTTSK0DAkhOtp5j9dbuHDJcuFkWoofvtAASPt0DdJAHavQ
HaQVN3rw/e+lZyXDO52sb57Ndl3aRgPH8SxgCvn2ut1Iu1wrZPgDMdUGZnGur/o/MzdxGnDaIh/z
m4atYxjiLIP08J+T438Fol/n523YAUpPFx9410POGrzZlVKa6IW1ZPKHCCraSnfebPneAwtJDOd2
zYPqOheQqojUlBnvyt6i/yXG+rxiUn4fJb/eCWC4jzyBl6siBn7blp2xGyEltfQP159Zckdj+6tN
NaHnsXcPeZi4/ne98T4q7n3M/763qObpr51ydJDzO0/lNRfAtKBWAbeGruedR5jWvYlY5PJWYcom
+SuJVk4NF60CMKfOTOo+MjiRaIqE/e/Hb7/JZFwzouP1aaHCDfyC0afRWnhRN4hHjOWDWpwWsAIW
RL20Wd+i1Sjc1d3ldW+cLkZZIJkIL7ey8a7u/IIOJmHr5i6qM4Rve+W12rnFmaTpH39/m6/LCQTW
lDC0Bbs0IJPDMZ14vZbHOQFPVOvyuOhBEwTWWFo8H2uZpSfiRctJ3HW4vGyLZpjb7UuOfu6d5/PL
ZGHOjSkEpjFI0qVLant9G6Fy+sH0fvvYVJ4ghxdkrxUE1ViDwZqCho/yoUe2Vz7UaIbJqLqrte2d
QlGIqYxVRrbdMr/J+CmUptVEI2jZAZ/+frrst2GNaSsvP3MgPiBfKMLekB+LnJsuamjsAaX2RX0o
hr6rxk9qHfIOKa8ydPfuRFAjHz+0RtWt2YflanCH6brk3Ee6KtJdva6Y29QZDjb03WFRkgy70bNE
devXUbrWOxTkCynRETSWYqKzRhW/tcyTWal3lqn9xjuCodjUcpvXADUzuPCbjEFkNmpqpu574LVe
4e06qDlCMUlGsAs8BzhzAOiZ5+xZjS7/Nj6lk86m3ySLOelJXx3HWb6/hty3WdzZ2pZZSPAMUIW/
hEWJgL1OaOX83mlWkTrIvgzdj46dSYPdw2iYjigBRgYCWowJoMv1jHqAhD/7t6laE4GFChrney3G
3r+mn3wrEBZ3qtGl47OyPZ62lxEhZKbAm247XZTr/Vr55VzGVkX7irPLmX0eUNtEGd+UBq3ZfYiX
Bs9O0nHKl361UvqKO1pN+6NPpx8/VdIMR4Ghni4PUyJAYcJ2KfgVLcUDd56LZqsNhs6ry4el9xvV
HVHI29OdK9t1uNK6THRcVbV2EHSmSb1sLcRz+g0sJXHvJ2uyCbIgTKkzUNS0lCi/D/a3WZPZh2Ck
/wMe1Ucb+CY0ZGKa1AYH+s45uQdtXlAR0v04t7QbneWoZhLF76/4Nhsh4nEtBw8TBIfs3W+v2Gur
z+Zazt/kOm7BOI/ulv6cPijZvP1Jef73pKB7WMWzMw59+hHrlYA4/f1tbOXsP445VLkBtjEBe4VH
/wltqW9GvsppVCLy6/sa+xJazJA5eeJnC5xNNspolrIPOgna/NPUhykZp8u8Nj2k4eBMbQx5OVcT
wEqqMJYK/btF6goJWM/BabodQmHlO4XnAZjtsgDKFoAjHJTdhE4dFntmEYftlFFdnJOiHLaVP9FN
coMBbtCZWNI/u0wXvx/x27yGmDC0KDcYNaOVyD1fJ+DST4D2aTz7Oo2NRRHrae1QxOINQtzSQ+S6
pwyBJWG7lJHkSzo8VbaIf7eQlrALTnKXLP4W0o7KV86leefILUUq5Mf2UVWwPpgLeYbm9j2qwq2m
tgFvWJ0IpVhGvx+S8yazYdOCvRBHE9/jCWLG/SZVw9jVa1s0ztdwyCRra+jS7QYGIaE8XtYxjs+G
e0syIFbcxHx7Sym6U2w0ApbPfEB/tn2rVYDCD6CqgXvKaWbjW3SOtP51ohY+lUNE8GtMWvv9sRSB
lgB7epL9zrBfMNx3hvamymRoaCRw8WCpwCj8QsEPS2kH1diarzKFBaDjUCtCC8Awb/8arJB+A8Q0
rVrvA6fZ9sdatDYPZPHrKjWHtfbtIYWgEeP8lSpVMx1zUEiiT04r2aTJRUSIuXTIbtltJG2ecqeb
SWsDFQkXzAeoBWfHGctmKurUZSpwA8jEsPNAO1kSIOwFf3ueny0Vlg+/n4Q3azSkXKC6CjYXLxv6
+W2pa88rvjS+El8mOlTIDs/lLW3Fy1TuOFlmafNeWnizHW2XxMPEQvRLT9qmwHi9SKyipWrtluBL
P8KCPAxmGAgo9n7mxy06F6QTyTJMRIzwyjDh1YQ/xENN0mOWZr1Uw6fA78OkOCaDG5IMWJDTrcbA
kh2ghkm7hWlio3p5bKnC6WCOl4qeaIlm1toeR1ou24Og8cfmS2SKaLq12rrlTrwSZ4j70h+2c+rv
ZxtLs9c5kcFvmwBJwraRuPxyoqIc7AUqUfMlg5QDxxtG1Ki7ZKaz4Np3VlfTu5VpvwtjVF8RGl8N
SK0urWqUaDg7qh3xQUNJuh+TOgvkTs3tkv5l5TRzzcno+vsSgWb1wy2qVd/WNBnph3m1q/nGnWxr
oZegaCKv2ynqx348zrOHjk6rLFna2K+t2r6SlrajfYPNhI3Acxg1ysklVGsRZ82ETBiMvJxYDNOq
Z1PFi/AKtzhGjj26d341GDfdIYJFRH0BCZXZCfVbkg7nIQuozHYBwNe6cqwlFLszDR7JGCu6sfzj
FAUpnXO1WFbkNrTt3o9wPcleuoNj7wzn09bEfjr00T5CqVvuUq9KT4EjBxwJrXn9kESNZV3Ys505
x1T0YWYdOloR3a/Gm9JSfI1aa1m+LMMih48COF/csmME4w9P+77+ugZYirVx17b07n+OlrUqL5Ic
dOO4tm5Y079dttLJdgFyRxU+2nURNj8ypJfTsidUjPoZjcM8W7uyojW7OA1Jo7xwzznAQ/Oc1KL0
ryM7EGV5Mflw5lX2MwsbOTDLC4Id7X5cZTsR0quNY1T2WfrW4FuHpnGRppxHuquyapPElyo9FFM6
zNMV4GGa58fErefRu00aR6ozytJs6/lZkFqVcTfBROpd1Yc5PfKpcH010Dai18Kc57QXWX4x5zW7
za6MZpcEO3Uofv9sxYig8ExwzCLZzZKyBUuwjqorgkaW4eLfVLj78WV4/qbI84p/wynU5XJr27vq
cR2xjZwuC193qXOyFyFgekzhIUC4WJrCrqvYo8GffdHyRM5wUkkHl3xYEoPN3q6AXPTSGzN3cxd8
KhJRzNUxKKVwunM5miicbvxCenkUww5umESgBy8r74M0ScT6wXWrnpkSsF52/ZGsrTLvg5CJDqor
O1e5XX0qirkIk8NckAjSQ5vbknsnZW23ZHAeoNHBSjOTq73Vldhv7JvBQvb6p5M6DderiyqKvtJe
qHAr4OjNzDohjQT+tLP9bPsl3D8lC8wohggOXjU9o0c9jx+MfyyyeZsxWSFfiOK2p6XqrqmDLeW7
sChhsIvmoSUA1oZ642KIdM3nuuehZoO3Mn2qCPjDXtInXK3KbA6ZeBpsj8fu3Mzx/rCrZZvnxo0K
sCRsIzSPQjRlmLk/MSuKOHHoPKfS2s2hbbAEysPMGwVP0B3VeI+ifcwb5ktkawufRnPv8jEsgu2W
c550t975RBZXkPyTekzEsgWYr8X25D0DNfZYRfU2NdNk81G2WNxxuAccRrjs7mU8WkupHgHcMr7n
LV3r35Wem0Ry584RAFDcIWVgLl6iJ1n7iF8ZFGIbXDKYp8kYiRq9e6lxI2/1tr9J7Js+SiwUxN3L
VIvnj/9rkp8/B1LglB8Dp6u5AbsR2fRY5vRj6Yu8kYZBK2dduBZcZ5pbdxzA0zaKvecH1a7TQKhx
8h51ijI5MokH4ZVNxr+J0GUwS5NTV3zE6cDY9A6YI5miGOOcrehNaw//jR09sZZ6jJ5nEGcWlxGq
5zFlTs4Zbde1jT/bJ0NXAz9mPT/a5/Dwk7Jifnw35ycOHrwwv3HxTUacprbeLpPhlcQ3DXYpQfZ1
hYYbh0tGKrfpfQ6kdTQjd8kgt99i57rn5/A9kkRXP2TbrT9PqFjnlb+0WM+4wUFYXlMW5xWX9qW7
SDcQyTrM+diypuHPN+QDeYl6zKfAUY8Qxg3h03tUrAxe4w3n3/Rg2dsvxHyWL3RLhnypGuzVUFet
3nb/DQ112fwVP8QqzY9NinDmLlPSTuWp7A0dxx/kc6zkRR8NwcXLlOMQpLmdJZclv4QdoOXiRZeX
7POTrVbf+krlVoS0e9Bk0OQ7q8d3FoeJIms5Mg10SQ3nCsAAyIbHlI3noN16oLDAWTegpzSjX4TH
kmJxMZcywlipPUFxW8gAqsitkIknfQpsaEf2yOezQfV8oWj0qutajfzf1DO4nWfNNlARYvmwukbB
lgAKzLrg6naWttO9Tzs4p4DErFvs0y7lAxIvkv4TVFU6q8bwUNVssfVhEU0S9WcvYqtavln+UpBv
0qpty/L0AicXQ4WV1nHEsaTt/jJu70p56oqM6biQT2sGk9+KCaMrtEzWe5mF7Tx8RaqWzf5peB76
EqXIV/HtwNKDEZW0ZdMRu1o2WW7Q7jZ9mOxsUQNetYX4M34a9iXKntgenW28Q547fNEEOJ9XOeij
iPNqBVeOXKdsohjIwvj1R9nZmk/4xt7OsOh/euLqGWRZ8e7QyXFslE6cc5qgrxPx+gy9JRzLQQ2V
h9DJXCR4EPvfaxzR2mY3VAAT3oe69Lf1NLhzDgifluFAqpR+Quf9dW/INMWRs942eVi+bVCBM4Yl
WHxRIcP0PtAXwii/0aS0JOJyTnqt82taMDaQkq4e0k9QJtIfPrvAWCY54HNEa+nRnzuv6vdAF5hK
QPFzwP3uprhH00HAXs3DX2neZ1R+U2/bRu0lW7iho7QJvueZLIYWJFrmVi6ny3n16iT4XK70695p
imlQhbWj/fw7+Zb4EnOHOu2icK1tDNiMCJI/x8sNpapy6lUq66imB+W7H5lM2Y8uUoXq2scPyiRH
F4Z+EH/POa0byYEdTdIN01fg32IXVngj3INIzuXwxUpVsTkVeUZmy+0cUNuoH9GU04dDc0sINHGh
y3GqtzaZtS/vV3ekZzYe2R3oFBtsu6WmDAIvGu2RKK+LyNlNfFMEUxzMMFPL/mUkz89SdQUA8Q52
nY61Ax5SpIWqmrb8F5l0yyZU/9vizft6+0TzhN4nhbN9D05a8AmTmu2DiQSdqA+c3DduI6+SjqWc
Ui0m1+tg7O5QsFC3VRlhGd6eXkKWmpJL0h29/dMzBL+lU4HL0GK0DGLb0Vb4acwCfMeQmDcA9q5Z
k8g5z6rZVnkqUF8B38MT8QUJINlCrRbx7VrwD9fgltud0wvOj75cyNMRW5oiVMTd84mtyYs1wEes
6Ub3c/mcsFDMbL8ZSf0GRotKbSAkCmHtuvs6rVWb0BPjYyY1ohNizIhKCkIpd9KtjKMRk2sEU7Xd
1vi04ERbso/EiTdui7xzNppx38zLFpNBghVgHnsZ0sz6kGFmSPQ+Twg48Jb0Shwy+L0uWrniQ+bI
KgjfAb7eHOjBcrY2CQtiFWsQ+xdYORvoLwCvdu4yGou46yBF9HWn55Y0q4S7raAKaTKzMOVqu/d3
Tnevz3bb5f2Nq8HEGk6fhfv6YKvHpcU7PQCqek6NBRjwNv8QKtU7/s9vAHRWk4V8gWsBWfF/fzvW
/8NDF7coFSaUkv+KEatc2naHBg/1C3YzW3RHfrY91DEveMKtq10e2Uty/P2wX0MInoU9Mf/xSlAf
Opw4d17fSzJJB/i2SO9wGiON5Z691eN9HwbysLaUzu/N868XdDZxv4V8wgFcjN7gith+WXZV47On
loaNIi3Z8TcxP2nuZWX/foBv7H23EYLdWnRl8mpo3pjwFshcqsJNm6Hyb18yxpytG2hvUOh43nFx
+3A6Fl2y6s/jLE2BzAfbyu+u1KQGgScO+9E7d/Q60rkjjlK0ykCN8i4BILo3QKOJLDEHRqrb6nlR
zdR1rPFlLBPyOgL8nEeA7NSwMiPJ5kBpIbLtRopOqnGleZST/dGrZetZ8UJqwa1DdYqPsz4S+xqJ
IOfJ3fzMZ3XPafb3g3j7GHlwKH54+wR+23T7vIWe2HfVgMfVdJ2hFGU616dCqOu9ZvxsRDi6/5Od
tgcBgl2QxYPc/iD8eTNnwUI14oTWeP2y7S1ppjC7aMmsWNj0efo/QWs099ghPUyMD3m55f6SDuSc
gERPeXH9vC1RJG9PIygr1kXTq23D+P2Ebvnl34oC8FneckSgbqIUmGL+/nohzmZdcr165SlohC69
XVDjX/fd1yyY95bgr5fi0YXQXk8+/rQxvb5UjTmlGVM/PT2XIpMHOkIcOegD36PAX6QY/xgYWCGX
oqfNeSLmcXx9fTXLgpcJ8qy/0CstL/3BwT+EqRxp7hrbv/u1gUP/f8ydx3LdWLql36XnqIA3Ed13
AOBYHnojUhOESCrhgY0NYMM8/f1Aqbozq6+rvpOeVFSGROoYYOM3a30ravuU2SooQBByBnp3sMFG
fcXTGglOGrWlYPJzMW1mD/pdDVQ4bY8LtYHT3iRzXhrzEiUmK6e3vuvQFe5kYdoNEsNqXM0h0jGl
91hGpcOo7WKhTbPcu+DXPq90aUasW0zGRjdfl2mmUGhT5Li5wUykQKpxpNHwkPlVWiH4Kn4XKEjt
t8serP52KVCh+zws3K9j7FerUU46R/eU1SZHN63hVgZMytQoaFvTp09ozJG/QInl4j62+mor5rRf
tY1gOcrdrgvfWNHO9kNtrCEmWWwqsSu8qoDB/Hvk0fHYROL5q5D5qqDYrE18vpjxtoe41ykmS/QW
pWvuBOYD7bGGh0OloLOtyKE4z3VPP8U8vyqqZ4uyN7Bu3GXAPXwqXF3bhgG9ksxZl199WDAtvQU5
D6ghY1cmMB5bhrDIBoTSkTa26aTXYQfOzDHvgi5AQLtLO27u7slZArW2T+wbto0WNSDaxZt26Fki
POWCaXMaI0JCTrDPZGcYRVQbFJ1/LLSevX923Hkyv6OnXQb/hrFZIu4bfL4lpKGm13Q6YQ4OnPWk
4LBL3zXtwncbT7O5yiXcnGxY3ynNDAf+v70k06UM+qFfQ9bRU043HfiSvWie6f3B1qthenf1ulyy
OLEpuGFNeU0tXxsmL9oYQpPbVm6/z6KOfXjqXnz8FTQcTVa5iJR/11kMvrc6EVbs9tD5dWlUX9Vg
41UlLZuE8TWKUEndxXQv+7T1eBkmpPdwKjUVPHGIt/6jaAKt2tc5TuAwS9PpkWwZ0lmWfEoOua2s
Y65b66mWm3dOpu0DNAAzAvyT3Xj5UOnMjJV8Srioj3bqoJnn7sveCymq11TPIYEGBhpWv7KGA80u
IyWzca58oX9vS27HBhfQxd1M9Z6dZXy75DrsoTXbu6LNx9u1qAZ9R1U+7PxFt/Dm9279kYnx0TRs
cSVtLb2qVT/snJ4RNNqX9AgBOIizYPLvPZF17PVF/pn3XRJXmUAxbzdN7CRBd/ZXAL1L0rAFboRj
86s32DP4T28/8StPPv3YO+LL8YDuIfnsgrI6lLNRAYcOCmefFXr7KPDooghnRIP33WrT52le/R8V
/ABa+bF+mnwz3+nmoJ9hx2c5XDjNutiM6fZy6EliLbzknuFhjl5psIJPg1UP/YwhjAeEtlm+Fwss
AKOvh4de2QwcOArifpnHswVZrwydeoIs7aGW9V9z6ADLCQXC+NGbdmHs2lEMtDl5nS1YzB3/p4/G
HztEoslzHSBHiG1jKO5nZZX0SXV75fSD0UWJn7U/9KIXl9mz9aveNbYrNHG2HWqqpvNMOXute6U6
Mf3WznlpZWbsc/p9GtOEjW+FfJ3RNgvtbRLd9LPTtDkyc2P9gRmrNVEUCOSD69pz5QKbqUIUU3IE
ljKV89kd0w6FK5Dym8XwOIhpqSI1WRtLDVySOMu5k3tTjOaVU9VzyKT3xZmWD31Mkhvb4PZR/TjE
jBb1PEznWnmxs7TWDsJwcyMyW74tYqYm01lvQ2YbSzQQ5QY8x1KgjQj42Uy3oWVWzaFlUBCaIEfv
Z6Mp7+G4DyCZhiF97tDPv8pZ1GbYzeMcJYYEG1fw+ti4+szcuPHmDOr67E93gdlnFShqVfwoakEs
ACDkl6bNu1AIZUC2s/2TMHErQlhIzjZouR+9786Xgnk/FlMGrvyjyRAmo9bRkY7pxfU1uFyVUQY/
pEZRE/vUZ+Cnir67c+HYEubUuW4EE947DvhD79DpoO2YMvlsto04KAyIh0Io94e0kueJPvl57TCE
HjoBNL3o6vTnwgdyyAZvHHeUgcvjIAMHdIXdsbEt0wFoKSAGNyiBOFCHGps1NngOmiF4t2ZhPRUy
ad/hPq4/Ry7wGKy+eW0jLDjoPCnibu6GR+pLLXSmRl002ZffVx10t1UZwIIbxsk32aLbPMtmTiS9
yH3mQTjXjoTQJJHom+JQOqN8Rttl8fqVeTb0xtoXrtW/MZfr7oImk0djqYLHGm/VVYqBBLQcRy5t
MHTEBhvAWY72dNf0RGFJEl8+rFJxOJjdAj1iqbl5mGndGrBGrmbpTad8mi2ojqPfHBK3tmPaYxSW
jD2C06rhJEiSTN4DdMmefUYnb93qDyAZsvTIzeZdr4Y2oGGCKgtk27mw4YZ1P9Tw2v11aSyud9ns
11Rr70pG8HdIuwW+UTiMezmRSyCG0caM6KzrRQb2eIVQqWQ6ULdPkN6DmjO7nneWV/pHg51fpMRq
3/oqtZjMS+1TS8CG6dBT7JX4Mvxi1LqxNzLS9i+lY8Gf3umtLAHL/h+fGVOW6kazl+b/xWOG1Gd8
zk2lugMQJcv+i7VMr5vg/I+OMj9Y4VEDFAp+O8pajX3/FV5Jj8/a1adhI2EqFj3EBhjTqbG7+pb8
Ae3ea4IcCCMotnaXBUI+YDNU4PghZmdXdV62eazJxkGEmCSGdvBU368PMLChvRy20kOPg458n7bk
U2untDyX9OQQkAyPyiVy6jFR1/+2vwi5XmLEk0GJeDXQiA8vTk73JzlHJD41l8IpbZAVHdXgemfH
nPWmeFqtJTEVTppOD8azyWGnn3ybjcChA/ku40z1zvgY4AuBamKmVSBDqSVpBfPPDubH3EI1E5p4
3e7bxdDWw0SjWZCV1pn6ZQqKuYlMyRz/2qs4TmMEcivApDU/FxjYIli05Rmc/twXt9WiubiLMPQ1
+lzHzGnqclNpCdOpb4fBLvwhXtzCrUwG7LiZdq3PejMajcWsd7YB5/2Cr4xsvLphzButw9w1oVUv
LH68sSiPDW6edpeyKLwuc8akMWTn+YiP3cCZ6+uZx0iskMapTKVgHTk63hKaE9tvdzCHG420Fi+q
iwQLDvYri1EcM7sXQ2jyUwWUJpYUOJzalsyIHQgzczQjSrhMayN280jR8D1l7sOi2a1HYTb6S15F
nKQDfwGsdj7nHxxCne/uMlGBfEo7XPy7svYML9sJc8a6e21oyh3xW0EIOhadb/9Ilfq+rln6nGbi
exoIB6JKN9WPE9qOXeIn8qDz8NA5JFzJ+stbr6rFrG6klY97lckgEp1YRegh08S2Uzv1o2wqN5aS
pL/RhxQOVWCoPzBerXuvrVjjpXNyzYbR1yNj7jdKKg8b+y7oM+vRQ0AksXAy6+F64IIJ0cNNn0Yr
ynsB/gk0kOell75t2scR3Hq6G2eChcCC1inezXoOTngju9hsumpfdtCImlI3dsGQtVdl4mjXZjnb
V6ZgadmmPcvrgLYoBmmufjQA4A/rDN8U9xcP4VgPVNfvBLaVG/SD03ASckrCoJ/0GZZACtfd7ZUA
KFUnaEgRRI6n3uXN7RaG3I8ryTWfCXvv7lCwX4slNyUm6KWUNzzlefjnblnFeUF9wUtIHnjq5PsR
YEo0NiJ7KfLU+M7kbd4j2gkOrR7Ue094xZ1W6DJStZu9wjR4xsNNJ0XjtvfMpHgDwDu0oWO17ZtF
dM55NK0EchjUID/KGY6eE2HyplOdCXc+q4hm17otaEvOiuTJjzKzvO9lkhqvpWFNF8XmNnZE154s
RsYvDN/NMuZMg4plFXp37SYEw5Rs9qGO26P9YZdbM7zAx+SpPZv9ewsdAXegm2+BDzUtywn+FCim
XubzwK5pbRkWelNhRFbFORLiiCqca5JwzPcsy4YyNCFHkq1ReZkPiaXuIsZfXBMZ7IdT7Y6mFw8Z
Qk5JrVWmZ2Ijhm+Cri2LSmFZ+ncevJMMA/iX6qgNpRsPMM6OWC7N5003sDdWRTRPvmji1nHm4n2E
fMvjgc5z344Jaqg2cawLqzsJ5BJRSShTSprL3I/ivTSHOY96xowqzFU1fwzDwr3CTUmfNpJhYH9C
IeAP2cgpMhAUuM8O+x4P13mlmEc2+tNGQprsay8bMBvSv4Ua5cgQEyupOTutA0oQ6atyXoa+qkjK
UTMeY6uPyXfp9JtxwgLKds0PUAVRw4XuAG7uMFFUnTn9GpyBXZYVlHIBpScqDjhQFl5wLRqTTYm3
1LojdhLoPabhHs2CHW3ms8Iu1T5VLquUuozAOwzYw7Y2Fgja0pG6EzlWk6yvTT825a3ZGlNPOl2f
lBxpgduuIpLGCMD9oOlm0di37mgBoSuNLrd+VMhGNXJnoLcBkWJhVs76dZm1bhtEdNsz8K1xzeoe
QjymbmeJM/ZXfhWOqLnthWSSJanLq8VPTEuP+pEGjKwNxXQI/C4y72Dcy1F0+WualnabxkTZSdYo
uHGsRoZqhlA47FNqtQZQw6jVf/QEhygHIEOZ18BQO3Ztj4lO6IA6CIRSmPXlYuONvytGUfI9ECva
51jsR5DIbG9mydv/iR/V0/kc+wIKayCy2Xl12DJlj7+GtZrYFg5DFWyjUdNIZnFFoOy2ukcvsG0r
uA9X7zO1E312D+iqV+63zuiD/A3jc6aRj+Ez6NLobJNicnlEcBwPL2PGQMG/DBSU8w2QD32xozHt
x648rGy3+LZ45BVt8W75Y6NqCN3DuDRX1sjbW8O8RWXRgxvprTp5tAZH5O7ORaiaW2d9HLulRYdE
yAC/07LTbi/gMHAea0Mbl6iQrk3EXJTuIuDEJKSJbblvH/LBq5dFMIVVTFLzCEnVWE32Lm1mO692
YkJxEzA7aFr/slL6+bsEC3vCFkwlgRhDw+4Ce0fmgmUfNn7Ki/DH6llDXUNKa4v5LLRH7p0dapP6
U29KfPuo3wEH71q3D7JYSXQqc7iaHcvHFZPsl8r+HOSpumNYqo7MgfMLcTVWVJrueF0Yy1LvhFUj
1lIBi2ChVY9FME/eqQMK4IVWIxY7nJupbA5y0FExzr6YGsw5qvwUqw5aF9QJZmiX5+gYD9a6PPS5
Ns0UCAR5UIHSISaFcJyDdO2hjpPan9+1NZkXrOspdIIHv8xLJ57ypvmQRNzKENYyrUGzaopuRJKI
uKOckP2RTJZSfabavE1cqKjNJlrLLN3j01KJtq9Hw0ecY3aAwRMdzNzOXvT+aMDye6sUSUt95CVm
2kYMFHOHDtVb+pvad/UxNnVnHF6RPiCbCKVAZReh6egUBZJhoitiuHWT0nnXod1Rh1/PLNzmcLJK
b+eVbnXWUjAYPcJrzBVo60SNdMNcxj72GydgJaUN2QHfAl+MN6daCF6qO+KN74poZGD2viJY4NpI
gvtR01ve5yr2rgGeBWzRHNtB4gOwQVvxU0O8xPCwEOlF4xjuv9NcTtm9V9QEYPTomPIjFYx7ltC9
8neOSGs5WMouHtrJSq6RSaZk7Bh88v60zsjViJoEZbjmcyhyfXr2Z2e8A5KY8RawsbEd9uqW09Sr
MSuUTvBgMD7Enl2008lgaJHHE9qYb5Nl4yN0yt4+NnZRIE+UziNg+3Y/mI3+6sreIJAGHWImqxWF
fr8SneE7yw2eSjOPYWQrTF1Vg0A+yFVAXpUrUaf1zYocNE2mmZcbVJs0gm44Eg3Zbns2ROxZdQtj
YZwqS3H0Qi9lCjMID3mhlfYdRQG5fNfWKMZLahrYpXUnFd4eIYR4mmawkftlaHiXqAG879joAdDX
FOC3nbZVvL1P5l5ITU3UlVsmAXKUEpJzzAO9QHnFuORurZkAhKsrhLsrFQK72NLrfLd2Mz+TOsjp
kI3UcKMt8cfUZ/jHk54IrsFZ3jxOC3U1D40UcdUp/6EnNwtejeY4HQ1BzhSoNttrq0rMKz+rSg+Z
ULLguTeS4ErTMvN9IfznPGuix57eF3D6ffMHrpixYc/gBcuW3lXA0ZxscNrjtBR9WJFal+zGLPcr
zl9pVVeFYS7OfnAn50VLMjHfMLkqiYUB17CEZPwYb7DWCc2qEWLctChM9J03OQtNQWDiaugSHRZK
TWrRU+nMcop4blLVUZ/HGZwFf/vc3NvJAuLI3KVNIHDV1muHyiIN1Vi9WX3dvsqBYKssb5g9oqhE
KJUqLvlKvqWY7VNqq1mLNCqPazli7+mZu3xv0lE7yYKbOpZ56d0O49CeBweWJB15eWEu4B21RPdf
mBjnHpdB6r4Lc7XgBOj9g5KLeSIgdDCjQvnTVq2RoOAEDSMer+/9Y29ljRuvgUbhVJPdeSCfTVUP
uGVJh2G4FUsudTvqLIcEJcI8rpqlzdAGTsZrlizzKyFZRij6Ucc66ZRQz6rkD2TFegwaYnj2KfcP
Bvk87y0K9FedH9kgo3xwSP5f8dz41zNL/oOAghnO/vgDgfJwJ0ZITMRnt7rBfbDeBamGXVwadn3g
eSAhhPi9FePvv2KKpl2mzpTfCoYdsT/TqMC2aNZwzoz2RfMr+7HICEOLbKb6JyEag1UYSktg6h/L
yPRf7krBPEi+84AqawWnCT+L90pH29biQdp9azu3QwHqZ971vr9pk2SHMwSRwLwUdceugYVje2sv
SGmWw2Ti1TBjq9XnITvpY1YX6wkh9zI8J3DaIWU2dlseiy1i3I4SW+qDFvvKsSfJ4VWiZmGnhT6i
CIzc1WOEd8ZK2egTyBTJ0oXpdRqXmSkmHKTZ2dt2M/nf3aYZOFQ6UVbwfiawuDqoVNWgU4i1xU1T
BC3EOyjkyJTxqKoWvNDcNMjYbfKOSI5tf+qdthCVwEITod6uFxO8LTaWeVqiFhJpsonIuQaBJB3S
Il317l5Z/kALk1uzK+VLCxZZFTGLWJ++D8tQPgM6KtqedAHy6UiU3unCGvvufSxXZSwhv0XkSzS1
NiVZuIqMk+GY4GcuAlIzlu2d2G6qB9UhS2fSCr9BmVhNKL+Jv1GN0MJ77nylDT0N81UBuqNyoZ8F
vqf2//HS8R+sbyhMMVAHeGVZciLTQ/jw1+Vco9NzFLMIPohcRF31a+ttuqXD+klaRD8e1eQDGYz0
2pYm+H5JelgZAkniKTxYzew9F1+Lrv/4df11u8zL8tjTY1cN2L+iAv/H6JvcWbAmpbn3WbZiW7TU
v4QfpBlWXIhay7rsP1m//nUnv/2L2Lj5NDbvMCvffyT5MTT0Bx2/xM/617+ofqlqLPDCrObBcdkj
IjilzxqWj7xgWfnrq/inmA7/tbT6/07s/fZy/j9LtAfHvxkt/n2sw21Z/cjamgX+n1kOXz/0m+YQ
2H+zsTd5DomIAUz4gI32bwyroVvENbkuQBR8bNiE+KO/BzkRaI+NZTP2IUT53zQHy/qbazibUZpX
tv2c/8/QHBAPcQv9af9toPbwkEgGxAiYhoWo4K+3mFSl38yu0Z1tSujYsqv9kKlhT6nu3ztZkxGw
yUOACqXPVmdHSO6oPWeDU3xWJA+wqZuZVW7xF3WQJwdk4JZ8QnBZXfkw34o7MoXkdyg93ptDMMw5
M9LqapgKhCMbDYoNS16fTcjBe7cMVDyoorkUoiNqseFkBL09ivVQL8YhnVYVpeStiH2tJhm8KUQk
/pExIE+noVvcVzXNo3+3oBSOsf1lF0DIg72zXM7iKEiFDx580LLXkROiPrayLdM9z87SvQw0Nnit
iAbW6cHg5WVzWE9MHKebKgOH4e39rlrFTQvrEcr2DMIh8pqlsJPjQC0sITghkNHqc4Ogig66MxHg
OSzpIZPd+OYKOC1MKj5P+s+lHifWY/jSp3hUyjMictgN/WOaqn5ad2WWgwMIy6Z3VjaKmJnKqB4l
Dr/QHRsWY43Phj6aKeZZh2b+2tlG7GBrWqPSxWPCQIByPeME9Knj1+JzTXg2OiWLAvSksUrbHEGo
iQj6wHAukTdePWgnHe3jnU7JH1KLWOGkbMhKlJGnTNPUgbWW+ViCLspDq9fht4Hku8f04+zdQCw/
PFGUu6kaq2jZttF526OghYB4kVpuHXBr1Ke2HcZD2aiO52TTQqJV1XjyKUS8MSv3dd20aGKz9NYx
6ahUVs08CtMyZsVJQgBqeJK/guQek0L9LWm0QYRlUvloWJW4rQr3GR9Oem+lXX83Zcq7rxgfvGV0
f3HK0vgsmRLccz20+4Uompeqn5O7ymyXb8yeOSuncWTYwkCPMXzu3QRBmbxQoFrHOXO1W21O5gFV
oxbsFY7BC+EwBBQVWr7G6FLL5UV0PhAtnn/PHTvOR9aqpcGik8cmKu/OmqEHSG+O2mVdT4003S1t
p693DDWGE2teeaAcSl/gXlpXweptlDXhTE/gMnqiGQRQU0w+svrDmGzyCCxvdeYwbZtmV5otK2S0
indYnb2TnJynovPIoR5tK7St2bvQfaUpuHKwanTOo7od09TEK4m61LbJIRiKhe96RKB+jyCgeZH9
TPBt4on3Caqn0UmFiNn3z3zTRGYLxhNLL/zrlergPiGR+twg4XxKDWt9Ha21rvcBUoaPopX6lYZm
hllYZ3lnfJjBHt/dTxV0ydFw9G6XEZ3ON+gVj0Hpj6+6W1TfFjj336xpyFHbdn75rdOaIJ5K7jBX
GxiKI57bBd407HPhXmFudqPaz6tDIa3ltgka5zzN/dY4kbbN7gQpwq1RMAddnRWTm+Pq+V1DGbF1
MSD/25TWQxnwRzPHp5zJYYHFttYtu3YaBVlfEzE/YFeRClcZ/b8e4RqfzoyFEaQTIPBiY7i/HTT5
nK/ysRCa9zk7LXoIhtg6+/TJ8pzIFGvx5MnCvqopqC86u+yQoJMkZk98Cuzeu14mCdWsHfvHtfJJ
XZZ6++GOTF7EtLZ3FhiMd/x3DCoN0ubDoCYxlLrNZnVgO8jpKtMOp7pb4pUk1mvbNMa3wdEQfVco
pMtaZ2RhGCsuOybT4CB+0GzkP6sJ5Uevuos5JtPOcaeZddFovZoELBwtzTN9YAHTcjFnUMp26RKj
MQymxh1nZ/qN0c3aXgK5BySj++19WfTsc8RgBLsvIK3q8yYJifPWVZjVKG+O5ga+bSc0jAzCJ+tR
DYn/Xk61xpwxZ2COvhv0H4vP5cHWEv/Sqsb5MTqyvSK4Vro4ZDfZx6gTZ50aDZxH/Ck9Sx5bv/Yg
EjyxwOpvvDQYqWlHa4oNC7V+2OfZqa2RKYZiMfyLZphsFfK+5BJ12O7o80fHM+/BmNzllGpJH/FL
0ygtEowNpQgOQ2fPF20gSSTwhf+B28D5o9Xsz1x0JgQhlCLRprdn10l+rSygi+LAu57mzL8OrLK8
kMgKkb9YPzAiMnTfqGz2PD+3unycUfhEviGZ+xBAH2KpyfY5CT8HPV+D+86Q7U5zzQxzUj/1x1TL
bqpSpXuGcUksG2l8Y6BuH4rU0ffc7x/F2pBJZgK4y+D1P6WoPogHluI8ETO8kzDVqmunNQD09426
bhs9PTIy2wYNtTsc8JC291y5NRy+YLrLl1Z+djNapdAURkXZY/svqZvYZ17hEpsT9IzWEagcqtKp
kbmR3VWRcHcyGlpcvdfneOn1nGU86yH6ovYwjPMY2+M8vJlSwof0WwZ6Xvl96I33gpYpWnk8XhSE
1zF0+ym7s/2uRkjWkshXZyi6rLn/w6A327E0HB8LQDk7Rbu2a1MCaCDJ+oxoteQxV0Z/QwbPcMDd
0PEqcnmrUtzSuwIvEbRhs/Zp2TPtRMaezO0scprpXep29b2bp3GfInn+xJ5l7BamZyHH3vfMr37K
Mu9PFq0+29GyhPDC/0sI3gwR5rpHlQ/6SS8qO1a5waAIfuplZZT9ESDN5uzMtMPgNFpo0x7dMwuy
zmZfoMYZig7LZSp2Y1cFR8tu+703U3lpKMkPpZmpq7xuMe9Ws+jiwdC0WF/WIZrRh7Gg75uPwZmw
EtnVUz6mRjQumXucENExiLlebXjFDSBCtHmBuW8N56PTxf1I+wBypWGNVqwHjmgtXJgBGDlajSxD
UpDDP8EQrTNe0tsbT8h7D5lZ0HeHdaoJTazLaYtuefDZ7JyLdk33zJN83JGA+9y8MUNkV+d+rVIM
o9U1phjtISC971C5I4KupUjj1arvtbK5A82R7YcaZc3asp5wq+U+UKNByiDKqH4QbTwAo4ppmX3k
/qNxaJQFOlPzrFuiAtkkB5r3BHg6P65F0kYIR352iavtHAYCYV6PdWjmwuFBVmY8D6zxfjKN4CNn
UArtlMuv7bWjO6vm3tUUNugBtpLCcRDpTMVPcw1LvmiYnKb56p/rYblHC/cdJ+/zV4PwTzVT/502
6c9d0r8cfrY3P+qf/f/8S/P0L3/9TzK9fr+6LYb2L/+x+wqjuB9/yuXhZ09K9N/hcNvf/K/+4e/e
5xcg78dnnTcxUcUy/xj+3BYZ9Mwoo//9XuqKFmr8KJd/44f+noe2JZuBVNtcGL/6ot+dlB/8DRE9
tYuJB4HUiw2T8/dOKvibQRdnMESgbUdlj+MBYe6Q/a//YbkEWmCK5EJBRY260v1nuiljkyb/qZli
UqEbrrklY2zcNdP8Bxm4hdhV+muSnhVsvCyyiGe7n4x03QMlGg45SidY+e8Fh/BJdLY9hUyjggfV
quEIgUodrM7oDvpARM5/AgegVv6/XhpvztF9RKskAqB6/mufN/fO4pSm75485Yj2lkpXv/VZ3fAa
tMQpMc21j7lha5C/sOUPqRWEmlB9xJ5/TD6JiDTue8SpHRuExau9b5x16Q1urmlgl9kbbzVbZFfu
QIis+1W5mh9XTmHqtzU73V6LbXfQ/OPm+IttvWyGLKaytMs5xuZZyudsUemR4Fqmm9zUVffgJ31F
Dg3mnjrk4AjOvhyRkJhLsZtl8NQRXEawPApN6241UFlAqWb+JjtMkUFlEmcwInt6r9m8PqBwbUnI
sVHYRTQCnPA+Y2RjrxIzq86D1VblPlcLcgmCAMjs7Pq4JAiWMw6id5JqB2psee7SwjiMo9V/gACT
uG8d+pSivzLS9oyruH/ymny+M4J5OXjoB6+oahQVp9Li3Fs7KEFBQYwRkL1Lk2Z7tu9ACTng2geW
4G9EVLFYIPO+jVeCM17NBIUjpC+0L+QZaPfrWAb0S9nS435V8yX11kfigIk2YnVDxnnQsJeZXCPd
+yUgbdnXRch+lO4cT9PKZlHP3QeoI+IBQJkV1Ylf3znsQjMi+qSBjbkhuem5SMm8nw0t3zIt2Gol
5r4Lqulp0fUZDL3VnGaXwxXeUbMX3pCVkcE4IMJ/5eIl94zjbCVi59FFYtqm1J910Z7sdQBM3qXu
PZ96d+W75abNrfQzvUNwDjDnMRUgxjdOGr16pZrsn1qvLf7oJgYqUTlq4pHJ53pjkVl+sZTO/pbB
/x7i+8bo5d1LUw1RBZluZ+bt4IZ87vZ+ZWiMPLIU2Y+Sy561gJyjgSsthL44Peiemm4CGuErZ+rH
XWXnwcHusmo30LxQYOa4i7DqPWRDLfejvpq4iXGQk+RZe8l+Yg20RDTf7qvDL4m0udIIewrGnRNM
xg8zLQixK5blp4kI4bqrM5vx+CyPtrDVFA1F4b71xMZiC8R7fjK/cpTYnJGptH7lKymYe8DlHZYE
yAm3DCa2e1SRQPyWeDMpr5RLBDY5M6lkof0V4zQT6ISgCL7JzOd4Ut4qe3iYiKxSlvBXkOn59Owx
QVKqil3Rq2yPtggBUgPn76Oe7MnFl0i01Eqdd2GOyT5RkOF37WwhVNYWR2V+JVMFyNdJgq22xCoF
RKWKzS3Iymv03Dl4JcKTcpDPgLjWd0+tM7iV3j4FWxxW/pWMJbaQLE7C6Y0kXJKzhL+laNVfiVrl
V7pWOm1JW+TXeN8bhMlj7HxlcbWGwc7T2iK65q+0LtJN6DMN9hf1BaYjiV4kk6lT+5Xz1X9lfhVb
/JfzlQSmtlCwvrKne1dSL4brV2rY0vTVrc2NwfrAR8ExfSWMsUkkbUzI1b2B+dXDgQsqAMLQsV+S
oeke8tEa2t1cmdZ1gs3jonVD28dsMvXb3C/aJ8SqWhUbY27HBNZ1F5drNNixEc3OhOHJa1rs7G4D
jTyz+2qeCOYzonQZ67gWRHhxPHP4On1ZfhQp2bDwEHJSGZmsuVDXl0p7FRa29Qj5WfBgWpOf7xCm
pnwpAv/l3tbr4CdxAN2ZvcxEoiPaYbUY6sEYVHdEFxqvGshNOqY2OyIcUZgzu8y+ygJF3vWk5COi
JpAsCcv/ewOX4Tdw1fmDx+7DOPY4AO5sG3AI5L+hBCTlZf33dkEgFdpk5bJ+32KgE1KNf2Rd0BkY
YWd1Pfg12K3UmLZ9uOWDZy9JJGa+Mmhl7Kief65KB/UH53vwEGjZtO+g8Hx3NQTzhEfo64W4OeS5
cPlPEjv8rptAdHM2zKcCD/SrKpXB/3DR/St757Ect5K26VuZmD06ACSABBaz+Muwip6SKMpsEBQl
IeET3lz9PEnqdEulPtT0rDvi6CgokgWX+PIzryHO85IzYwKJCCCY6nFV1jayS6b4md/QGEnoZ26Y
7Sqy5I6+JyiEND5n3DNc9nAwnx/b0QrBftotpe6ASYY7OnLfqeApEzTuptDT27yZxUPq9LBQtJR3
8D5x6xPlE1yQiIXo5+KWdsNVFhP6V7+4SoDSPM1dfR5JktTAB66QOCUDKLvSe432/83i1/Lg1Zbm
F8DG3Va86NT4aTjd+ANQMheI4g4gvrsZmCxu0tC2PiPs1bxpXTFfen7jFfiYquoT0lTj0yiK7jJH
YWGHg8F8MHnJl8LK6ydWqU99uUgmll4mx3APM0EB8xtxU2Q7bS9FSBUIss1IADndKr39sKA3v5tI
j3GTobEHIWMd7Icg6/tq3wRN/sXrZZLvl6gSdKi8hH5a1jFNxRilB2IfKjk9gigs1oPOU2xJhtHG
fL1DU4UUjselHi0vG28t28vfLjYSHXPsH7IMIvFeeK1ctxWIxesunYJ+45B43cY5HkukWPVn8DP9
WQ/EaFejocJsEB1RzE9EVn0WjGr5zHT86gK/3yPiCL9Dqra8Rs7Wueow2uMt6pgzJ4iSA44BzUN1
y/SaBSLd/BGNpU8dLHoIAJDjtlMW6Qv6pBZ4lSm0vI1Y5lhthyKe8DyvmxL7E7u/qbNseeMFTvpu
LkZb7ILOEXSp8es8G7rubYJ/htGo8K+VX6sdSFHXvUpdmv47JCWBDDNKp9Xrl16yB44w7hhhyifa
Kc0XZqAaC4HVii4kHQKTYPpuu0dMPtpj7dXj/MjQ9jzMAomoECjSK0qt1QN1UQwunfpVAhLJsvGK
0SZ1/EQcybYttHEfQYms/eBmcrGYLnqldxjY9N/w1qJfYLMG4n1UF8HFmLXGmDBN0WwG8wllfp5i
FbO1euRfqHaE7+bZ8XZ1Iy1c67MluAxbpvWIjQl9CGu0nK9bteQzDRBZ3mRVOD+0btS8BQQpPzdx
mB3qIGn7DQWh9eQ56B6ESIdVB4TbZ6OxWNpio5yVLaORCvsPIAN3bpqo8iLUaXSbDFJ/R6zJS7eF
ndjngKlgF2Eram06gfTIbh4aJfrLIFzcOnhJsv9b1v2xrHOMtN8rZR0v92P3a1H3/Cv/GpD5IZrV
lCcwjtHzonj554DM/Yftey6EbCOb7Bkn6x9lnVFA/FcZB5CP0ajtigB2m+f8Z2WcmSv/VMcxE4vw
b0KTED21kLb8SR3XxH2ICuwcXJYuJEdUB6Uz7QJnWpjeoA6imeXIl8kOOFwAJ3W1OICyEIhto90K
mM/BMeR5KNS9jIisdW5pZ4fx4IA6FqMPhPN5qoTogRkxle1YetNN/zJ+Yrw8ARHtrIDBFIjUMrga
vaZ7oon6pvdSGW8dkJPUXYE8KzBsXM4QpNoBPVneWeG60ojqMXTfNpFT2Q2sPly5Dy7QNvuqgnzm
b7OOrY1hOV3RY0Ep1dxRA+ZIe8TRp65Yhdq2XUNXpG3HTF8ywlNGai36aKFOXHOIJVj3M2UW6BEp
ARMLgMh7Uafhbd5UwacGec2dFdXT5xRQ2N2K7zAg38XHhknxasO2YapSC2Vh6st+d8gRWTrPIAR8
Djq/+eh2gHg2YMCipzoKn4p5uQnB56XYKZXLOf+Lr8chELcpYszHKKJt12ci2s4GFAVLLWreDFkF
UNpeFnvXTwmNYI8xfQmsvqYOQ8XTWGADUqystbxDDKTDuKmMz912mQ7rKmlJkZ5fWFHG3r2k0MjR
2rXSoyqy9CvrwX+ToVIn9qTp1q0qq/CAIlp77OrZuZrID+/VKlHRDIf6rl49uR0hg9dbD+nRaw/P
5w9Wjd3QJmjAg9deMgBkLeptCQTgnE4ikH9wW+MuHbxh77jVgNXKCNfSinF2wlYXEXlU8bcLSjSf
LahtZwxCrAMyfus5slzrE4mOPKce1+9oZcY3ML7qq9pKBvxJGCNiybQGo+OczaPXg6PY/PV3n1MM
qWvLd7UetqldSthlDfZ4VXuRaUqm6qKMu6mod7KPmyw6c1uLdqBjcE2QaszwEoQRk8z/Nsr+X7xf
fRwmXw+oWAMA2k6XX2AHL7/2I6g6jvcPR4TIEgSuC17A/ymouiASbJQewBQ9K/kSvf8KqoRbB0p7
iKoAdgDPeIC/gizOE4IPlKEdIg6BRMR/FGRPgAdGMoE9APiRFDZKqZ4B2fwkM9KjSagbHLRusBNG
VJ40ApcGQTq/zalCaND6y0VGq5bEzc77T9hyj+8x1KGs76Kq+fDT7bt7Ce3/qxrKOxBoffd//vep
teezgINN7xBoj00bzzjv/nw2XrXoPFLDeOM2lXOTYNaJA52s4TfMY19HLHJv+CRHLJg2bRlilYPG
C8g49OKkB5hQVl+jvrdv+QwFzrconPfoYoTOYQn8+JuDXN38Asj5Wx8B96TX+HzGCH6iU4Iwj03n
8eSMU5ga6Cn1NwgyJskuQFby/UizU5z1cql96rPZyWg+QQlYZcDQZ8ltcSiBJeKrNNb9V6AMnYOd
k/Z3WKXV5L+lYnQnWz9Hqa3O1F0+QLQD701tCz7roVPNJRKUeFalbE3XRPOxPLz+HH7FORkdDaBV
NoAUwCMOQGJz0T8tCtJP8Ny66G7QXY8emPNgYeMxFdEYveMXNtH7e6djp/j4+mF/BXT5DJAlihpS
IOJPE8UV5rR+Oizcn8QjyuFDF+LQi8DecIOeAZKFsXp4/UimzfpzZmGOxFgELFcYUD6EJ+tMVwg0
NVANb2Cve49mwlscyDYo6OhV7e0G7betsJew3sJLnso/LRqzKH49PAvF9V0PZR8sXE4PL6VIQZFB
YJVYtKLUP/iPeWHOAdXHbg8eujZlc6YAJjQT3OS8lt8gVCDYGS3e1Qzcxd6KKYPsmCE48B4SnSt2
KqTXpcFj7DBZLpFZhJHcHn0RrMMfYHDO7w8KLRfCBiokKAsDiPv1QdnB4Fe+H1vXzhCXjyk4Ygxe
rbyvTDGGGPrFpNL8Cxp/UM/XBi202oM65Dqj/N7LdWXjVAmJU52N39JWyK/0wpW8eP0Rg+o5vcuI
ELOIAtglaMf6kpz15+UUtGFqt6oX15mHbFIU7vpIrQcjDxud9eMwbAHP2m/GcvEHBnBKblunOnRu
qw+FpxGmx67+rcYMZ97IYko+TFlZn+M92W+03+j30IbDXYzA13ag1EwBMAiQ4nHWVTeTtjpw5UCQ
k8SJ8N5dUQ6hfaHKI/TS4q2bJXcJdOF5UwyyuWErv+/d0qJGHV3jlLu4xAZvWNeNPYXZVQFC4lNs
Q2ZTZN1XK2jQaDvZClAviy49t0JcczfTEoKHmUAfrNn8pLumfzfYlqSbUJL4xWSS55iruPeNwjbo
EEvLYfqnctwd0QOG0VU11uehRFZA6w7ENPzyc4e+89d01AHvvSjzd7gDz3IzAqW9aEGzbBfuA+Bm
N7qFPjnvmQk3Z44zO+O+YEgEf3lCO3U7gmvYl53ANVdHtyqGN79j5t0f2WrcaYsGJJZ9vSw+zqWt
Lt020rS+ev8wRJnloi9Wro9hULd7RtvZegZQDpQYGONHmIbTdxRhtL9FvwX71ypxmdLPuKvxckzT
fknGIQQqERtTRFEesYBGzCHw2pobjaAA8KoM3ICM6QTI2p/XjdcX8VbQ7Cvhr+T7xKgrvZkElXTa
tYiHZKwkQHn9FHWHWcj5CjvptYjRhGr6siRLNdzfrzRyXHf91E3WbLgUUUsor5/cpcx60ULtGgZt
3/R5j8QKXJ1mPaAm08fIcqQoM2RuUb+zwbac02bDnGzgGcTwU22cDmGKhYjUxjH7YV/kU7PHfiGx
t20BQuNWNTjJ18d8kdjQLXMR9VdB1wtW1BTXDuiEgb3wLLBUFt/SXBBBsm1AVrDgBO4RZzjittEG
DDIMlP0MWXNrxZETAY+OkbTb1l2M4KWKMEI5mwqJ0XQXkxWc+VVSrtuQ5hrtITdH5KBUxtxt7Jak
o1FqIRVXJ2n43RpGmdp0Yl1GcF44hDc+hOj4ohKyl362reauWZdjBxizhbubKInaXzdiNxy1XYVv
YhGUy9HuulJvfRc+xFbO/lIwFmqwEeWxktLrEidI2HGAKfhjWyDTbBogQ19VHzKwkeW5aKO+AOHX
B2/XoRc0M2EWOZdqUp3EuFqBlTnE7ahBkfVQwwB6u/nZoDmDfd3T8t+HDnOebZhhj3xdhjTtaDlV
ukWoxhkuWuH7xS6JBfWERBhKb9Jnu7cKK6j1G5j7KIBO2kO1RfVcNeeOnXpHEMx4+aLl0giAe0BM
1iHOIQlMrY6QRZ4ybyvQslvhZWSrdYmNoHfm6BhBBakiqff0s9f6XKXOlOzx+mXibn5u40SwOVg+
CaAEeqtw4KBvWp9b6AsLApy8R+6Ns2IBk27C0bPE/WJwSTeBjpZ6VwHzv/aHii0pAcrNL0RwCsVZ
nKJI92l1CvySG3R757Nu8tf0Epn8/t4DHf7ozwZSEzosXvQ6kf3Zd8GK1yZ8LeOnKfAH2IKU36do
NH8qponMIkuy8R0o9umLbpU4jnJKYizHfWANjEX4HL+oUel+NjaHistwsDMm6U4P4XIzBQiBb3u0
jec9irBZemxhNKMsIKFw3T67glJ9m8WZZU2HoWqnurt58fpwazcTuaOaKk6sRoLCuWQHix7gGrC6
adoDjQ2ZJNbnfRfF7l3WIjLy1g2riNGHl03DdT/3JvlUy3zng82cga6VHLquVyxGZ7fsV3QypLl4
Zh03E/GJ82LWcOP5FVcxNAh64jWLp/Y2ykdeHV0kefqmQsIaDvlAVvDit+24faVuG8dboH4IDbLp
XE3tPFyXmIl3m9QeGljTyAmK/TI2gMv4GkwYV0QAgTNq8uS+YmqCXc4FiKw0pBfs56wLyPiPUwUl
cjO32fJW9LPdXSakudllrZEzexeyW+BpbTs3TZQ0nzzm2o1RGk7dCxyVo+ES1xkoPEsrG7je6NUd
tMtt3aJksDzlQJTu5qGD5dZgWpV/mIIy6Y5glsrvqNyaGJI2+MdSB4RinyLOg88rzj4fLDsuz8Da
JTR4PMLc0k7qLWPF7hKKbubvaLe6yG8Wvsd2pNzoAfzXmOwLt+I1Wa1YROdeVTvNt5KAvFyEDktq
j/AHayTz4ZtSeK/geMDwNJdOO7jBNo6KfmSnZbRJ6t1kn9sIVSVrIU2/WKO+db6i8rOYWZ4jR0RE
XD6KSYzRhpkQSTvXPJZpa8FfQU1+HPvreZFwK8eu2YSyO3olHI/jOhnNJ+j5HR34Iq/r6yqYPUBu
8Bf3qqnK8TJBDl1tQ78r1T2ZCHbHyHkx5ZFpN9KgB4+2iaYxbNgFluZdgd5B+tGpccgdNysZ2PJe
90hL8GHooewVYvTJhRXr6YtKbGtEgroL8vMUkbk3IMzi9dAiKZDu03VgkaYuDZy7OS9W/6YMtNEt
0KMdXHuOomHPzGdi7I3MAgplIcbxNMAlnZ6w64q9M4u53Y0F+iR0XBpWf+7NidwtMZzMbaxRCfgA
k8y5z2j7x7wOafTAWi+7O3CjmJ0Nro4Q4S0Veg/z8AmV9SlkkJOP8j2WypiMT0i9eSjPFHhBNDHu
UGzurOi9TgVPk8Jhma9S0ef1lQRqLO4Q6SiCcywPIq5rnq3kOm8tY5TcwXbGdr0c+uuiiDn/Flnj
s06FuUIFzLbPl4bJFYoZqLltvFjJ6+es9L/N6T81p23TJ/773vT/FI/4wvzSm37+jb+6KG4E4Ahc
DMNkeDe4X/7VmoY1+g8PQVi6BqBtXIhK/2yiGCdOHG1sjyoPCUqDKvqrU+0bk04bThObFq0GV3j/
SRNF/NpEMadDMeQDXaL1TS/nVD0UytVSlmgVflP2qrPvRbnGWJ9PEz6PqD70mbs8ZIia92fdIgpo
jR3Yxac5LjTS+7VfN+6ZtgytOkc3rs6B18XGkjkscjW/b+0Sd7Nt6+lgBRwQo/5hbeHAotWGiMQA
eRxNjYG9jpJXw6dObG1NcEOMtTgagAl+Wx6MdTCwDAv98CC6BPjqZkZ4As5UMc1WGJ9VIzJhKeBy
BbZ/+9OD/HdNnV+rXc/YcArTYuKPbyoyHsPPdViN8Bihe/W/6W4aowKUgYTjCu+U8fB1xCDYWI05
aVV+b4I2Xe7xsjGWai6iR1xPRV4zvyD//r5r89spUf47vqRmxCWDFtrJKcnMnTGCaZOvTmEj4K09
aH4Xq2ei4UFZQYosE71X5WTEXB0OkLBnnVMwAKXJH/GtMVZHcvCt7KKwx85We9Bm67Bbi5lHse8B
NK4PeLxgl4Beet4ENytAcH6sBHTuNwgKdQif/KEq/7UT5bG7mzUYRaGNQWHAu/DrbY5VTn6XF9U3
e4Lz+A7dEat+WxZxvd69/kBNdf+v7oU5EANNBkQwAdFD5ni/HmgpyiZagzn+aupvdHt0EececGWb
N5w9NvNup642Rqd03QqsjTRqweNbNFhxTHr9TH7tQzyfiR/SLALxZur8U41SBroLdVEWfB27sA1u
fL0wC6czaAkpLhIST/9PvqFmYfx67QQTerIQwtxQ/Gbu46ZVkevUd7/OTtKl3jcKEanUeawH1kJS
M9RXm2IJBpzBXr/Uk56LudYIs18axbSNiHL2yV3PsK3JkQYtv4Ke8Ut5pBiv3hcAnhtwzniiJPp2
jtbYLq/qtK2MScSosOjLOqk1nrwFkSNGgi0uozdAnySDdDVWbnEFsr0Nl+MweVjIHV8/6d+WJN0l
AwIVEtoka+bknC0nsRBAkuKpGJoW85lmoT+FsRDgTBwn/tNjsfAD8x/IT3YK0w36qXmIDwvSp1ne
PcGBHcJ1A7qNZCF2rZQl8fqhflsEPmLYmNciJ+eAND0NaA6UGXd27eqpWvqWmwszKcdakP4yzjp1
GdQC4Qt6u39yajsBtrIGoKQBt2Us4EA7xAv012uMLceedetbX6jkHZeqAeGHAaGLUCs6go4o6Ikc
eU1y+YgiI+pzO/jdNFS2eC65432KIQcVBM5fa48JtMMASVSBu1z65QI7ZPeHuxSevp6cIMNk8+Aj
TC0A/v56un4y6RbiXP1FhSnEYYQVl3696xB54/kAHkiWEXg72eENvj0p66Or4HNbaB4xM1T7KPeS
5YlnWWbfg87mzrD9ecblY3ToHX5/CcAIrxJd/Bmt4o9dEkHHRyxK5jz0seg7no7xMGYbrgQYNcqt
MjYh2uqwFYZOQZ8kfEMjqp8/rYtJIVAPWmPuhZtlgiBvr6mx4XC9xmfFNgotozsdeFn5LZgGJ3U2
mAd06x0LOvI/Au7njWsx0+McHZ1FFRoviIp8RH9AZ9V+CGYsOBlMy/F+bI0TXZfxL1i3oJbELYEF
UPPMXDUjnLQp4QrlCw1obTSEcVYwxpW1nWWIoCxoFqBM2sHh5CcBuRj52BQR/jI4+OOs+jc9ah5s
ZkszG3e5rvUyDO2yJOLQf9lPCIzFcPZOFh3cCMS4mk9NmDKQjb2xSa8Lrwqh8zsw0i4V3PjhAh7J
zFqaUUjj1qWMSZfLcOwUmyX+0GbPRLHeJYjosOlhy9depTHV+HEBftY/e85KKObZzrZjY6Dk2xXL
r5sTEzB/uJtQugTIIKdS0zEDS4W8/F+f0UBKbfciRcOUIsnFsmTeCAix3INBQOvEuU8rAvHCUAs7
8pe76uU5EJuNH+qBH5gmELMXVdEOeJU5CpV1ZuYW/Mnvi46NSjK46obLI3SZ5VJHPbuWoB3Kosni
ICvfVj0QMYRFhDDLBfU4l3dqRGWYVZNg1sIzE2Bu+S24LLE8ozWSh+LCogW+PDUUgtzDeh4zju8T
7534XQjng3uyygEm1nkcVKPxKVkrk7tl1FZ8b4HzaC4C7FOAWRH2QhWOVghWcsbSHYkCe8CGIxdT
g1rmTFrReHyVhKIR40XUjR6fUi81DczdgDE5X1lJL4nGaDr1nNLC1fOP05CZc/EiRCOCLa5XvIJL
2GA+sBN4tnjHMQiNl3lWpqHJ22LYdulNZ1j6H5mW88U2EouRh8ggOHKNDcqE2fcBhg+3cw2lWXMF
KaB3zPoZUgf6VIFZoia1Hu91WPH/xgkLXmCZQe29IXVcyTK8KeU9pyBfTfAwXZNHuJ3GklFhHMeH
wiRCfRPEJnkjRGkNZelepjlU3b2qpe6W40h3IyuvjToQH9i0UEqL7UouZla1SJlj7Bg/rtglz2GB
xMkus+8jhQPZuHMYyJrIpApFEzqwrTMfJT3NlC9fEg+Ag1ppZCSjrdc7f1lmln/YMeD09nAGaUKw
9U1YPwa+P+btBnxa0djbACXV9BY7ujRGrwXohYlWYOBxyDSGGqN1nnZ2kS40Zwy0dTsXXWdNyPp1
knOMrY5n03hhWvsgfzC1Qp0WlFpSv4tKQGEVXOk6msMtzEscKvcEYsLNvgdthvJKooc6ijYAYUKE
vfBo7tUxFkyi4KuGOWE2eFoZJuAFQrBduOYogzKa4laoZqWSq7wGNi9v+jnqzOJJEQRnJfbTgoEo
nn9mXdr4+7KGYrqXeXJZr/XK9xp3HPDdWX3smh66puIu7UpIkmDtZttyhuYGBL1LyM0qsC/I6DNf
YC+o8VDis6LGNlFw4Oazcu0U76bxzO71xE9SwjR8r29jE5dyeyznNxEwbxYSugwJ4Ul7c8D96xUS
ZTcjd5F3gd5ax4Iam1ZAouPpN1j+hPTFvGNYdCsnjuUprotbz0H9XJ8RLtmOxkVLdnlkSDRvXugV
ZpPt+8G4s86Bn9aMFZjKEB+WUFne7WwvmOQZ5rnvHTXNOC4phP4OyLR0TbaC2UO+PJVhQzXyow4h
6pubg+8DuO9D3hJVo32isklY5ziHrgiUAhBIdg24x3jvIZzcvHtxEU1rNv9lPy6T5IxlNlncpRoz
SV7sbECVwz+G6WDu4I9lXaaT+d7ioZnhblGIMolzUFsm3HdoyKwPjsWqFFDf2qidNmS9ic37aSUp
b64XwsdDqEY5Ut+AAqyyXRehmgK2aXUWjImqqWjf2eVc3P/ieBlUekRyoB4H/fS77SVd9bT5nBJz
17O/c7yE41DYoHKKvr7UDGp1BeX+T+6XBdsqMp/96DD/aJc/uF96cilcfPlaa+k/gdQY/umBmdEp
ApQEAGuJsZX8eyvMCLcruz2L3XWqL18MMYMeqqqNOvbZz6aYSeaifpvKoJcX3YI6z+bfWGMyr5BG
KVa6SIIjTXdEGuXfGWRibgQldMNgbU23Kha+dfdiljl00GXrg63lohvwpKeemZCPuvWhr1jVm1+c
M4s+oLt2QDcsWeeNPUodgJX9/7DRzHzB9BWMaC03ruj83j78B2aadZgPbr1zfHz+0PATNDyTm9bl
YrK7H9m3vRSYRL+dkrJGLGKqmXakW13CWvDfT4sP0Hun46lFia+27YQcBaVjPGVpDk68MNg6mVwT
h42MDKoV82i2lYhAwsvdoOnAXssGzusAatBEuBLwD6EktZbYiYHHMy0uzIXpKbxcG8jNmP2qZmTr
8ZFDYpfpKz9x18MiJZ95NviojBkySW4qB5k5K2e7eM/e60NTpsFHv+qwUzwgmyvz6IDZHL0GzfiA
MAk9hcwevlGg3YPn+mTBk03uxkiMVjKxLAuBiUyXsQWlnj0cIpi9Rz0iWMUR/zVM04+VS8VvnUPb
tLlQ8hKmW0ZHvjUBsSxc9mgQ6R6pybREPTcIUTazc2L0OHOmLaM6jj3IVdbruxEIPN9DPmzmw4wT
MGGm82tQjocOdDMRJfdkwY+4mRNxRhDKO6d9jFpsPNLDi0u9iylt8GXCPqs+C4BDV1cAYUa2xV5r
k0tV8J74IBX1xp++xzaxd74PVrfkCBYUDmpjG/ZD+gYbqeOZexvZrc/tJ4Ybh436ud0TdKXZpX7s
YJ5Tcx/z2jYdiwAZBc7eEbHFjdSJl0X1YYERTG9vsLixhJnMnAEoVLQ0j3/dibXBdnYzaJrS9Icq
xSfWZR8gfZ071YIqCQmRWYqpTR7wFmRB7H8s0EfLcc8wj5EN03EeKP+G/j5s4pkrBkHv8IxQzZOo
slVJPsLQXhH6BCQ65gxO8yMagEk5nXuko+P9iqMLV+Ws2jSfWjQn4OFruzJJhd2jRDGhR72YmjhE
ujf4WNKvc1DImFAO7VEbAI99A3HAZPNjrRldH22ddGN4B5jVrdOrIIbl0h6XFSpItxcgUbjUkdnl
eA+e0rwieKuYhleVNfxAPKL29Zg5BaVx2jhmgYkYD1X30LgSbe8d9l1md1UjsigwEmp0T4KtEHC0
7hkEm3yzD8x6jIssI7O2uQPZ93iVFV/w7+anyUrQSJsKBi3hzlGcF+pLSprUMMeGwCTzQpuzfXk9
8t7nVhfDVPNQEdwQfYndixiTz+jDJSmQGeS1JW81mgEs03QhJ8jOvNYza7eokEe5LmGTjv0uwXaX
qS8fAPx4V0yYiaTbwRpLjlWtLZdg6zE1PRiQNNkuGmtKvkRGafs4tngNlpsuH3RPcFkmDzeJyelz
dEJ8l3VW2q4pAjPtU7HZiJPzQDovIr2k8OQ5IxC7LpdicqmfAhQAsSGfXaarj6NyZm5K/JL5dIk9
kmt0ddhytenMtGPZ/6iIw7WKSAzmJLGpvqqkEXyFeoGRv7XwengS49CsdwyOIMIKpRXlCPrX2Ncd
wwAps/tgLQRestbkcP8tFZmiG6icycLa2TFFPrJcJpFP4FKN93EXJzy1vqShC3cltBikp+3oV+Qo
uFhgyE0SQgxYnYaa97yRupo6Uz+wnAIQQnxQG68mVGpicnDU0kdjbo8EKkv/6GBWQamCT+fy9PLq
VSOemXh6WGUELwqfYAyDETdCOYKFgVsJp8mo8HmmCrJvqm5tBCIqhoPJaipuP7J6biQESPOKr2JK
9HUQ5B7J6zJlySFW1Ty8CWa54jAygOg+hoCHwKsN0vLwyBYzMq/yLGDQx8dEXt8Sq7KmMpmoW7lE
8e30UjXOOWNfdd5kIzPyaxL+Idh2NOTcYo8+oqkCXwqLIl7NSdfrPC2ANxrghHrThysVr4dOJQud
Islm9U+qqnikqYO0D66W1cxOuJ/VEPf93porD8tKTXOEH1wXVhTWuCZg9TxGC6QlzqnpszR1tzIZ
gHCaP4p6NhX68hI5IMiYRLd0crMqX+8a/ZueUUirE9AR6EPfOW0ZhrPR0YuK6csc96bOHJUF/mmH
hQFCDZtuaLnePxzytEtJmwrdQt8z7TwXK2T31zbVgnFPiBV3/8UPJjO9eVkaRYju0p+u7vdDAXB0
USUzAyNGUydNSlcleh3pTnxBJd7EpzrwxEhSSLAmdr1+J5+7gT/3qh3a1NKBewSYM/h9KoXxAggp
QCdfZlEOFDJoMbqsRL/3FK8hk1jjE7oigpw/DpXnM6oe0DcMi63uXepuuhBmshFR8prY8xKZf8w+
KqRzTYoEO5Y9QQYQAf/Uaf/tVgm63eD2HGDJjuPa5vs/9XPnNi77BCnHRyQ9Zs6DDcqUhWyulFCv
36nf1pyg3x0xCmIS5IIIPXkqpFGpi1uqfoRVK4blGC9hNj04qzSvSBAjTPKnJXc6QnF4MGBrAYTT
H3fdUxmAtulEmDAreMTF28QooDl0EVHjMRuEG5k9K46ChIg3LHz9rXCl3d4S7Ur//PVrP73NTE19
PA3NVJXXzTldkQgizOMUJeIzPQnq5kVhxvsUVtKU868f6fQuu76wuVpwxRyN5thJ8zonMYTqkzmf
B6ze8uteF6Y0TzNPsMkr12SNrx/wVxQzAxqw7bSdGfL6hsB+uoL6LFwJJksL5ok5kdpjkmPCHEFx
4bnGbYPBNlq0yaKircx9xc74+gk860H+/AaSagk3suF3yhA1DHEaWbxEFY6W1edGYQVe7Zllrfme
roeKMlTLTdoyQsZhzws8z8TvH01xy+9Ny6sM8KtW59PLzSkzhGzoV/mwQPHC8yJBtYBqVcWWgONy
HSJADXYxnDapk2PaZ8R7zWaJfB906p2Kkb9SG0F0Ihfp5UDzyAFFND0zeqpsj68qEJDzlNEySNIa
WzEO042dSbssZD2pYgxch2eGbzq5DaIQZovXukVGfCtfGvQdqT1RE2MykzRhPvKc8bmOSZbjDF0J
Q/fFR5r2WJK1dCbdcR5Nk6XKacu+fvt/W3DGBs4O0GYES/770h6oLJRlr8unWjWCnDXRvSmBorU3
GcCPlvXrhzSR4pcHTqiFAseMBlw5+rsna5yZ09JjUDB9ipLA9BiHNAog7yNfmls3iDNxBhuviAaK
qNnBNJombFGas3n9NE6vHIijZxM5A+S3eOdOSQlV0FQTz1J9yiFHlRfI3/XlezefsHJwu/4PRrWn
EQThSrDVdIoCWCkQXU4WOYqpSQoMrfs8NgAPH/xMmmWRZdpkVq9fl3vySvPpAM9Rrwkkkzch7JOJ
UgJEpyiq0X1fdb0N/Jr2Jdw8RKZSKt0UTB7vAgPvkr8kDRvW5eyL6IFizW/RdKOtSwuGksfM7zVm
ZOShzuqZRD1NqFCUJAg8KZD3pq01W6YNEPYBwoXnY4iKErVryXTkfrQcwcVZKOCC30wsMylyxtLE
awqCfG7OEe1GI+Csqu3Ee4EQ/S144eR+cw8i4orNe4rK8u+DYB8oVIQVyPx+KDOzM8c1owqECaaa
Pt3r91ucrGfzTAleAYALGELE0ZP1PNXgyLXjxfehVz8fa/BpneZjY1L9gVBPCHqZvReAdLgL1VyZ
LumPr9pxMB0Ca8IZ76PvSdPPpBbURDoXKBYdBSvHu3i96nhVMVpKNRpXhwWVZN6dHKAzRSM+vJQl
PwZ/TIvMEMkqMpd3Zw3tle+NdWke+OpnHMV6nsSDRjQHHh06oP3OMnrQjB8dspZpI0cCPwpXbWoa
yz9GaLyRrN2MmQf7XoyqCR+4OOVEC+T1Wxr++vgMswnUACKzxkIaa1z7ZAk3XMEY2jp+wsdDfsQ6
2Ue2jPHoMchD7dHjV1h2eHOE6wcO5TvtxdWxdPPiYUyMpF+FuwVD00Tg8rKE3SZQffM+pn7t7ooZ
PZGtCkf3mEbZm7KS9tOovQ7NQyQUli2znOB29OP6Utlpd82OpFaqdTXmO6vLxIeVOfJ4EeNU5m90
Ednejq5h/mCtFkTbvkC8ZAvy7g4NIXDfXmGJa7m0yMVqZL2YiRcPCmjCRQEhleGP7v2QTWRihNc7
xWdwAP7lgh0CAh5rY4PS1q28d9mfH7VCIQ11zEDRwki67oCLSnU/STE8pEKgwY3EglftLPp2n6BC
dV8LxBneBV7XkRbFwzGbB/w0GVLoLaSzYAbtHKXWZvDK8aKo6j1o/ZGGjcqyDwPKEnTN4yGHkdrW
9yv6rDvSTwQLKsvytnZgv/H6xf6C3XX32ZGr914N/rBVc1Be5hKoJPr66eXrK+K3BUH6ZdBpZCrM
g34Djw1+F9W515Zfm8pAPQXSqfNZKTBZ+kP0fMYl/Gt3YulRT7ku83hDiBEYCJ+k1FiDuej1q6/O
VLOUhEsU3dTUAeluVoV8W7ll/DZF00Zv7MKP9E6MaBYcULkOdjMcgwxFtj64bYM2uqiwdHvPNtSR
PqBm9lCW7OnglEu9cXvHe2MjIvy9HER4VdG1fDO6i/shyijfoBQ7tt4m/5e9M1mO29qy6L/UHA60
F8CgBpVAtkwmmRQ7aYKgKPGi7/uvrwVKek+kn6VyjR3hcITDSiETzcU95+y9diKvjAyf3kqxM0FT
I2FEpQ0u/abanb7EhWy9mATrDaQQ9UkdWwOXh2v8rS3C6xl5Pfts00xch++lTEAZE7uyZP6FZ2W8
dvUAn6NIizbmkVHF3a8v9NvF9NvBoE8jhtOBp3HIt6c/mE221bWbfwGSmKHPGtVbWC06ouIsuexN
o6P2lkWGb9rAfvnrY78LOOfgyzaAbRA3gME7+v2WQFPsZjSdaf5idstdRu5NuAXIle7GeXwi/oR8
BsUd/U6XE8LfWhE7zJjW70KlreUWe3ML2otYc9GDaAjHME6+PQdaEmSMD0LwUR2DA9ppNe5nB5yj
3zAlaf0epfQOHvJIShV2jhsa+HCi6VtdYkMiIQY2v3I1a9LckT1D46wO3E8ZuUXY/hPlMppy+zgR
g4Kk3bilB5peFQp350owGIMV1Y6MXUDyB55duvYN28a+2AD6eJlEHJ0Mu4y2CZ3iXSSL8iqzwKb4
RdB0n6c07O5US0/OSr4k9IpRGzaG3g5kj9SRvB1SN4yhf6r8gHAkE7pvJSMAO65gUNm8Ez+Y2FCP
UTiZDxpd7WDF0AGK8K+v8XLu3p9bTLOU+4Jq1n7v2uxoCXPdbQJuyew7EQcT36OPniYfHADc2IFa
4jdH/HMygE2ZheoWPZKBBO99HjmAO1hcvDq/xmVsHmibKRn5ppMCBGuONwwiWlZ6S9ZfSkNN7yM5
tscI+fmZyGJj8+tf/+c7nO/iIstCHCV0GITvVjdDHxBZjkPyFa8zQC6XGMXP6AgmBPl5/pVdu/1l
brolOU/5PPUxsUaT6Mvs/3FKnEXkygPuuCbV59s7HC1Ok4HrSb8GmZg6sDPhdI0FM0yPUUoalzrj
K6jqvNtMAvNQiaXuY+jgONqFzazd/uac/IdbwjENupfcnAjj3mtCZ0DnfUHoxVdpw/OphNbc6Ckw
08WJfMErpjt1adUeSjPP9uloaJdtbvNOsNN2vF6czUhe86E/RiTqvqDNrqyVU0XJh19/y1eOx9sb
lyKBxVd3uG5Cey/jrIfMahzJRZIjoyE6LkXwqahnoDsAfi3YvXpCbyoroBBj/AknPw6FxfmSkU+H
y3U9RtVZ6NeFsB/Jse6Xpj3Dj1xpwstEQNeoDGM8iS6Ue2nZ4JwKrM/Dqpk0ndigUgWuWmt4fZ0M
Hs9W4YbexEmrXGKdh8ZEE0rBScdlnMaBjUhMgDKwWvZdXqFFyRHuPOIFxch6iX0uJWO5H2Km72ac
3ls9TQV2kc2HVh/zfZilOABhTNoqawiDPk/Qr7023AhErY3Ec1wVIxPBVqQApImyKi+H0m0agtxL
gSLaIX5tj6yIrBRVSP2hrYvokWi29sWMdFDbTR8T0fXrq6P96bWF1Rf5PI84mmmKync3dJ+RRORW
ZveVrncl73i7WfAodai1XaPi1Bd9wkypmclRd2qreAlnQL2rOdDLYWvYRXNvuak8qjacNR1XKxMS
3gKbOq5THgYZ4wOuIDd/+9b/+Cxup/Lrf//XX7NdQaj+dH0XeOx3KOxCp/3v//qfOvkzBej1M9+d
FgBchYmIFtc0ieeOq7KkfIcAEaDBw+kKgef7lWTBTvYH21X8wYybjr2Jqx7Zt01H4gevwgBlocG9
cJaICwdV3t+xWiDvfvOWW1qU/EPhZGvkb/BNl+30T31hGCs67uzO3FsQoj00+P2pztt+OwfheMAQ
hc1KKRgYFsMwfSHE3j5aiUkepKNpww2kd5XbtlSesLCSxIhylUllYNwKLNySxpbIfdmY9ilM++Zm
ivvoloE5afGMUfcZPZ1PRRk4+Crs+IC6a91O5PnQIot32ChqTOAxg2OmFCUImDKBSR5IQatxTPQP
dPmSA7FT+UVgG+m2M5oVE6L8EvAYkjm8SL4SZ+FB6xtMglGG2TZThOHrirQPWdXB9QrS8aoonRTv
mOMep0b24CnFqJ8ZobonpG7qpTZF6iUbIKVnemtUG9bbdMtkWz4udtATDrFrbSQJMNC121nF6KkJ
8tPyigTQlUrN+8J2YXGMT8JzNOThXk3r6NqdNHOlxTb6HxPaJRC1qNtaqVp+GQYOYtRg/qoIr2je
FcldZcZ4BEcIOdsyG+Od27StP5gD+bL2pFEN6t1D4UQBQV7hcG6LaH5moj49Ep5onGWCFp0o5Pok
jHg802iDsk1u3IZk2+5CHQU0WaMbfeSP9qbs035rawk/Q44jhIo83fX5KzDB7L4orrGKags1plte
6LnE/s5LoYtQDMHXzv3GCi6zpMzwzyt7MtcSn8ir+cFEmbutqt56kUTfEU/YRhetMIetUF3oRFmY
XTMZmPWNq8TJgVZyoKwNCsmLEpncvZwi96NdiWwdR6IkfVYMH8p+qG7dwIwuZwrMywEjew890Ige
gtZsjnGnph/Mwiy3Gbs7dzVUhbqzxhSqZpIaxnkGEngppTlv0IvgylNKh1ItKjWaAW3lYE03+qNg
8HcNZd0+UDiJwItnM33uxrE8BUKku2nsjAtBy32blYKcTceOHqsy1BAUlNaZzLKZqI2JXE2lNy50
AP27uivkVQsX/TaeF6xT1qT7TOn2ZR4smcC55cBoKfWPOa33y0qa2App7OxiUOwZGXtNyr46tK7S
crjQw8HkdqzqnaK2a97C7RNDD3UiPTvR1noZ2E+VMXy1qjHby6kkORyZ3L5AwrihI+H4k53r94aZ
PE+DUUroc6b+0Xby2wIo+X3TlBNpi7l6LkIhEBECGDhYpI5jvMfJewp7zdK8QRHVE5bI+BpAYkWw
FuToZ4K0QsjmfEjOUXoHLSLDWIXAWIVudRFLLuJgGNFedKQ7o4bKPthG05Iv6vb1qk20W4Qnezy9
4gBddMsQESmCsDNIoWmcnOlIpzdWkO7ENLQHEcz5nnw1ssDKLiFBwTVg6bjR3sYDvCFttvLZeI1Y
E8f4pmywks2kt3pGQgExQ+pbhADJo60q451NQX0u9azwuKBsJOow0X22duW1Uo9480V1UdWMgz3X
3VhtnG0hRqmXTEBTssnPfRD0j8rSB0+EoZ1jVRq7HO1tgxWMt3mu9vWz0RJeGaBqHdTR3hJ4i7U6
1ToFQ6nhPMK1qQBCqDMw1gHGDVKHSV7N5AVsIYliJ58mC5ZGP4olx2wAOBpM6y6f2cbMRdc5vuv2
d3KeTGijCU2GtJbEVyvUfyty39ULWVbl5ZQH6lrTlMdYT+jcSglMI0pdG3UlwlkXg4uXKtFDAvlq
n9JYXyOMh7EWJ8XnVITzRVCE7tki73PfNNaYrWbG7WcyRhLftnOCB8rmScT2uI2xxF2rjciwKZHl
fOqdgmiIIJsRcDmpWCPscO9hOKqnGbr+Q+2Y0TGb+08MEcSON+LskbXYnxppRtxKQ3xsYpF77aS4
x6wz6+sW9OhljKyMyMUoJVY7K9fAGORGc8nrnUHqrBm8Gg80yvSdgMa0rgOn2IRjrH+dbdldDvRh
nkyjWl4u3Ww+soWM7lpd61OY/wkGjtiVW+iqZMJOEgeyFoTXmkalRxQz9CFZjSCqOfV5aM3+NLXl
uhl158JZcuZo6hThFY6tgRtNA/mtMKPjynZI06TRbUFpt4sktrxLu2Ab4WhYI+2drxPwEeuyR+xM
Nog6k2uqQH6x5LgRVdGftF7qIKVl8olgwsQf8LMgIuZ1G/GIXzRsDHdMyccCuyMRUokQkZ/lg/qY
BjVsPmx3IEV1f9KFdT13sfJcYow5lK1D6Ku0myucguneIqlkQ0BRc06nwbljRBtsNLVSP4R9RHpL
bweKN02K2MBPrU/1VH3OCSJ9VueO5Z8u1IzgejQlFI9BIxbBMVZ6o1xYuQrGGsdIBN8KLZKVwVHI
O3ISsiRSzwz0F09lHMvbzmIjAqm8SicvN9z2XMkq3RUhj/RqLAmqgHBdU2LCfape3LpM9n0aAlEa
BwXKKFk+xNFf9wA0dq3VfbRqi3yMYkkxxfrcfU5a8RGLw5MadC/oNz86xXiTawRiKvNAl9Oosn1N
MOq6rqJbvZLlAXyOfduXiX6fUNg+w5kYH9DKfHT6HD7Ck4gwKiWHEpmJ2h3Kqqn6dpsKclDEJVst
EjNXcC5UCw9+QVzXMvA4jkuGV/ca51W1FdFejQheute8r7QfuHDKFJIDpuCk94JC3XbfUsKWwLDo
NTusZAFl77WI55dosQqhPHjQJXBs6bn7bPISsO1Tfuheg8mAyXyieSHj64Bm5IUdWlp9SzhuGGxT
aOyEm43w7ZBzyiX2zAGbpdxZaOSstRb2AZkSSpSQI21Hhp8r6rRF75RvetE8NLYc0CPJ1FcnrmQr
zQfy+YadiErbm7K2O/Enx42b2mwn0/AQ1eaxc3XAKKoCwCuRvGUIyCaxQo/u8hk8eUj/4cAbRPkQ
KpE8jnYKODrXplMfyupUczUP4NZX0B+HJzNxp0PtCsinptJttXycyBletlvGrHcgikH9RtGeigj1
0+T3cHQRnuPOwwuMYpIsAZwZ5jmbwX/FlSL3synbfRcEhGplenRoVXkUWpp60LXKYxiI1p+kXX3q
DIFCE0IKeQd9RAxu464h7wTrOkqL9RCYJbVmiBehRX/pYZ9ydp1a6vT59WxrqYH6AqacbTTw9miM
VgDNtC/CyYXz0KgdTYLnzlzgVXdBRfB46zEYjrLvcYv/FHG/KeIwJ1Nk/7VZ3lsaVs9t9Ny1Pzvm
v33sex2H+Z25N60w5N/CQAZBHfW9jrONP9BGwIozbBRPZNSjTvmJO4gQiuk1Ndy3Yu1HHWeqf1DC
CZy2FrUXleHf4g6a77QRHAQRiEtL2oS+wRTsfUPa0idKTZTZuyKXGp43AtNDBInIk9rHSSSfHSYI
q7KY2zXIOddLYkGOwjgl0DyS0lNb59bpneSA9j+5HLv02DsmNFdFsC2tjVWqQmy3Y0BZU0d4N0Oz
eWMameqzWoIuxkqxKV2Fwouprkc36FxiZCJdh4UkBkS/1iqC1aXGMXloei+mUe+pvF98HKaPfery
AoiKVVUWCISs+LNQStUHENusEo31sOjtel/29aPmhCWKjZ4IPXQb6yyw7xmG3sSG9rmH4M1ny8e0
ADIpW2M1FjZQI6GfNYwfSAT5PaIc27VaV48CsybWFhhFg8LPyyXTljHLCchVCJ6rnb0kARdeEqem
h98k24yBaJy8oDsYV0JwKlGANr5a8ZcSDkI8XSLv+AmcBtXZZ1HT+GCPyOdQ+Q4MDdnrBUwmOjS/
u5jMjg2JZqkvKsH/Tczz4HTtevkk+YvOKnK7mBfIspGeOAVlarRrYPrzWRbp2Z1SeGANhwSfZF1Y
ZsXXHwx93VV8IaMUiU8b6C5pAFwFOOB8VuOXKa9gxhg1mQvBxBYimcBY0UZ6DlJF4zy4txik2zWB
GRhUsER6S8zwBqiPg6K/p2yN3eY2cILkWJFh5iFQmTfk18+7weHsGVBQQIrYe0dTbl9vkqiaqDNM
MkdKm/sAehHQbQdtu+regiLpwTPxr0y1zn3El5JxYu6pFNyNhq7YL2Q2Hmy31dd9udxFLX+WbPtT
1GgEVhWNvrZ75gMiEDC8IMcQbAfEKrOsE/fzC5pcdh86Xz0dos8Yz7n2M/8VB0wIek3J/aF1MPki
x17yPUek7RRFul3Ol2rVuB6S08fX651JAqZ6tsVeO/B7sQq5iwCXS1+xseiEkx5UTb7wkHNXs5Yz
E+XudGxulWJ5FmTVTndpyH+iuP5saHwRnjw2U9DiTx2niwb87QQ2az1UPCfghYPDQM/0MqQkwYvc
PNrQEvAMcoWdjpvJ4Wl8PRl5yUMxKPzRMsk+Z8WgrwPVrg74la21GXDTpkkTHCaKyZusiUuP3iEp
EPUE4gLJ/waTlL6uEef7WW1yStWe7yDD5oJMm3FLi0U7GlUQQTma9XVC7oNHqXiMhpjArY5MCCPn
f45Dnlw6Og+qobIQOGRcsp2V6VrlOVHTPjr3oXV6fbwM7FU7Vet0MsRTx+8Kh5dlRzeAVjEphSid
DzJU8+3IHmYxU/AYJvSPX68t7eNFV5wfRR8sSwi3QF5WLkg6zs3rXT7bybxBW+9uKRvA9eNh2CA7
SH2MTKX3egMsdziP+Dky53xrTCxjbs/zbc7uvHu9zG03LFY3biN6S+26j7XgCS6BsrMIEfSQ8bJN
7DRlF7gGq5cVfWbjxiXQkhfqX7QDBk+PCujCy4zW9fScjE617vKjHanjyRqtrTPEn7F3TYxnh/wY
JHqyZoNE83ZWlZ20eE6L2dKOEwyyjS24yfLMyI9K43J0TH2svRmNSBYHGGMgeMwtOtKGHdXIX6YN
PVhtQ3h2C5gfj0GzqvSm3g8CfYid944/Rpm6U4FIrBW4KZ4tNRa3gUv3aoAJOv0cMgJDKZ5P27Jl
McEv0HtWxc8Oer4C3myeIgxGu4ye+S6zSXt/XZt0d9TXrw8thLueXoJCemYbXls1t0RtmWeijaYt
4A6Cz6jPee0M3EzVWG4a9oteUhDszpwvB8JpjqfOTl4oszg1E0/A67kWhE74ScZf2WlcVzOHI2iO
beMr6ANXoBswhqRKcK2znffR3qZbJ6heqiUSIOuIhAmskik76wmBMtFGq+tn5A8Wswx4iuD877MC
VlSihNfK0J3sZVJtDI48TNFIlKaSNqnmC6iFa9RehYocRxELlmT+lFgpoUyCHYFYu47WKMRb1PFn
PS5Gn8LOBQuu6reWTFIf/VoZX4Lv6w7YQriEhgqobxVIDRh2TH76Kiyi9jqUJtpYzOcprTh8FH3s
TUmrrscJYN+acrnUPFFVyqEMuielLYovDYkYZqQW3UoaY/LiVIYC0gYfwNygLBmHXZvXxQbEF75D
oAqV4ZVxzTMfm+Q3SV5FPqLq4BLX0KxsUgN3wAkorWPvQbIRJ4wfrFUeseP2XtjJPj0GoWvgGahT
aO/VlFTRyerBHaylngfKTd6xfcAT+ZuZ29txyeu+hvkrMg6mjAiK30/5U1fRZ8Iqu50dTVQhc/iC
i5+IxNy5xYGLhbvlqTOj38q93476vh/XpFNDOb3Ied+NPwHDktrSlt1OG14XO55BI0q+5AOzFeA1
Lz9tOK+/Ded+JjW/VRh+PxqDIWYBGnyf98KJeZCKGc15t0snbpBlJ0Bmr7KWNN781yP9UwT8rggQ
i37nV0UAROCnL8WbCuD1Mz+YWSoQcZNuJDUkkGFKgH9VAIjPiHMQJIown3apBbiJf1QAGuMaHYkQ
XGRm6EL/aZIj/kA4pLvMz5GugXRx/84kx3wrBSFkAn6KDZvXRvXMnOX9oFzNwhIIBERLkl4qUCSA
0J2pe6y/4+6/we8TipQwJsuNp8Y6Gm6aDWsJRcmy25VVTGYpD/BKncS4zBUd/TnvqxbWHQHETlpH
zbZL4nYMtglgiyg6QiTp2QqR4xYjHAPez7HQddCfnyVJTFk3hkd0nNY0J4Tw2AqFgkJPDeRBnh2Q
P4BTTIxhceRXtFHVjzrhdK1XCCgw04e4mhfJr2MyMD7Tn+hC9yqK2Kh8ywnnRaRkHkxNhsVph9Nm
WsHZJlpcAgBzyn/mn4RSRu30m6dG49L/6qn5H1ICi/wtaO71I/96aHgygPIbqDQRS5lL0MmPDBRI
/mj0QAy9lr88Gv96aAz7D3X51Dcg/9uHBtIce3e2+3h+8CH8reknQrG3009W2kVrvVTmjEFNfD1v
p59ZZTfNSCT0UYtKeAS8PQc8sGzlLVGoMDt7R8/Qzdk4hImxzdJMfWh5V2moacusudUzs53r1WJN
0tcpM3j22VQWeVU6HyL8+I1oPWI7MI555TCaOTXzALo6z91pR17mgD0Mvaqe9fuaGgZzwGpuu7wt
L/N0inO/7yNeO+Q150drifpGltGreyZh0+VkBsEtSJ0S5aB4VAi62pLyZktPHV2fXjQhXYv/N0PN
SVoZYYG3ROLS9IvCbljoswuqFZmMy0imAgiZ1rMsCMsV482c9NYTrSuUD+g/+8uIKp4UwnBRZyFA
hmzpGlJlODn26RYvNxt60OiMdTJZ2ScXCySUGTqD20pRAK+Lcmq3dEv7ju0UAvIwM5NdiSp2E89k
YNFiyPmLczMORi/rg/5Kt4L8I+AL/OYizPste7LWD5sGOYgsJ330wHTMODQyeCJW1T+2tTndB3OB
xZTJB9lpWN5GZNy1xQ814Xzrj5hdq+NgMbttdNI8TS3p14K5iEbtVx8HUGClTzE2rIElA+WPksHa
C3gW924MCBNdGnxqjDWwqsNm4Vb33Oq+grVJPVfsR/VXwrWxwK7FK/e6j1t7Fb3SsK1XMjb9ISjZ
IMdRAsPK3lULRBvyIDxtfQCtPSyQ7UwuvO1Jb2Fv13LhcC+Gsxeb6PEnagO5SSyexk0SRIzUIO4/
ZUvWBTjnDLh3MZYfNCJtLhKI6I9Mb4iMVNFrU6vLdpfSSVV9vbavsmwCHL4gxMH12wSd46jhptFG
KONo7KoNkaUjg6navRotcORVUC/8WxDlIdIqe1Us4HICEtlWk2ScflEBPu/bINb37QI7xz0SfFr6
+gxT8aN/htsFF31q2j7ZyrbSbwNm3fuhzuyNnqKdZfIZNB8cs39WF9R6v0DXg1f+Ok9AtEexY2Te
9EpolwusPRNIopMF4O7QpdtCSxLBykLppRG4R0+jeeW+NxDgLSAipwpF+2fC2gIfcPN0T2Z8tgte
6fGKokKSLxeofF+Cl5+KMT9VVhzTZ37lzwMBCjziChcLdFDcCap5ekVuzuY4kg9tlWa0wdogvUmQ
T3iQTcpt32aY5xlb1nZgdivLTNQzoALA7u0II7/ITVRSjgXU4KIkwgvsSlteAXB1KYbU9Cvk1mlf
uU3hjSFFQc/Gf5UH7XMMb8Y3pmHwLAe+dUyKJXYl/QnX6gPJ8JaXJxKpqdvrdk0xjz5QpkCrKd46
cT3ApWWmukosypj6n7fi/+mtiHpL523115vJ+691VuRvusnfP/PvdjJuE+ZGBrtDatgFgfrvdjIW
PSSV5H29Zjf/+71oWmwmeR8suj6sQT/LgkydJjR6MuwsKN9VzB9/azP59rVI9grMS6LLjEV7hMLY
fPtadEA+zFHhwLVxkC8Sgkz7TNLn+Omc/Iei50+lHdtofuOS3oIu6k/u3aDrK90oZLDjFZlr9Epp
jjljUHxCfzReZ5hM9ylhrTWtkbb8+OtjL9er/LdIkoqLg6PLYifBaUPO/e4nhkgCRyNx3J0Ed5Vs
7LoZ/H7UOK6lJjexphdP0s1KPNI5IzCGndHXUQF8T5wIMiIoE/Nq6uJo2/Y4fI1KqQ4dDKerBmCO
4sVpAEUSRtG6YdR+2TV2cMPSNXyr5f7SuvQffwSuPNirmOS4kZYz/JN4S61N1sd2dnfVTB9mNIt5
kymZuY/sYbqrDDrtgZagM1IyWn8asMOPAzBH3yokuWVt5I7XggDi66KhP6r2M7wQIj02zAHS/QjP
aOP0g3abRV27mfKZ3oiS5dH21xfiT5Uv1wETGjs5/OJ049/V2Q1FQEfEgruLDIDSNTII4rtq4qaB
Nvz6SMte7v0VZ+dIceTAqWXP9/ZkWb1G1gGWiF3P/mWHsZCLB13hULdGdVYtmf3GI7DcQe+Phwra
WWwo3GTvOxe61uR5pqQcDwrGmRWF3V0n3eOvf9V/OH+LAwBbGfBYtILvzp9bs1ykAynkNQHPZFHG
LyX6113SOLe/PtCrifrd77HwWbEwLevCnxaFWFLLLuKDnU5gwX626cOHLvfMRHaDP2UQQ1daSC+8
KFryTnvLOZYpgwGTXupNyMDogg59da4ngWlJ9DQpS21xYPUa+W8yLYNDkdJ+jLg373pp5wjNZtVU
VjIe2GKbkoOMpUm30dGjHfu45mEgCWH36x+JZOn9VXPgRLE02Dp5YdT670KTAj1ImZLX425gqgRb
uRj20GCbvVLVyaZIGn0ljOJlTGvFt5KU/JHJjncpmUObXivbTVLW9YkGPzbgNjfQEeXqg6bT8Lfo
KH2yhyx7sCpBavKgf9DgyqWEmzLuhm2c3uoqApRwjnKoGpCqiTTS/Zye8RakuhYDVGE5S1C1WBaJ
oDjc+qgoLni7hLusDPS1IUW0UygtvMKKgPTRato2RuHc1oEV72PkkH6uVWG7Ir/7OYRu42VNgoyP
YcJVmeKjWJGdbh6BpuFRCoSFJIUYcGESnSc6UaRIDSV5KHWR3APv99KKHOI8m5QrJDXTl2kC5+/g
tlvLpDW2VmDGzSoWIfyzBLCVgvmLzZCh3pZdkz3YMkxeSi1EoZ2o7jQhQQqxcdBjZXiSh+MjgjS0
RZkOPsZ1yVGc4vE4M3y6gv9B8pAT5e7KgLN2RRgJYpQ4pWap4JCOLsOrIPmqJIpzqeSp4psykmvF
rg9ZhpQoFVq1TnR3P/YKRL+gDFYoyQeYKjXhkYqdA/KKj8v59IuUyQltcaQGxdCstMz4aIViWJlj
qO5lkmVHWKnTnZImhHRrRNKe0HShqZ9w31NJoCGIs8HY6sQ97pEaGU91IJprEtSbfM8e3/UoPo3b
xIQJUnJH9DC8O5T1Tyj7ik0S6grTvNEh4JG2yB1hCZ1X4Mfg0ozxqhkLuRumbhOGxlkPsm7N2tbv
WxBAK7T6rYOMTf9i1FzzGinbearTSzCfId5R7Im9TDufVBTIieg1mMqhByJECY62aa5id5Qf8lhe
orX9FMLu2kGKUW8CbQZ4WosHArKf9CxnjFY3safEwr1vrcBBtlprR3vshkOOSmVVEJPOhI+M4A6d
xart1YDpmRKyRHWDpwGx9LDojxcKsRfbBCqqN0FO/6iU4cSXGYNNSPqNFyYGNSRQJEpjXka2z2so
2UTSQVgcD1Hkg6nVtzUcxwtrLopjq6A3q5FpPMXoQs9d1NjOCuOVo68IBS+v5oK8l5XWaNXFhAp3
D3Mm3WkGkZt2weMilKlQk5Vb6XPSrXUSzVd4mEG9t6QBj2qcP9e9KR/jQOu+QJScHo2+Hg6kCPX7
pHdB5MrSPNYq6Z9Vm1A+UILtOybYV8qUlIwpJ3RgQLzsRkOT7Npz5WuLtjVTZbYEGY93Zq/mG5oJ
4V5NZLk208L04qlDIWp0AMswoh+jEdFOrmZLw47/jPMuKf0I8dHBLdWEGUg3bRlHMgNq1GQTxP30
0rf1UJwwqKZ+ULIpgJmCzrFATIbuEcWr5M2hzTSedbUrkWsyT+QX1wdbMINlbJigJ1Cni7lVm4fZ
HcwrnQf1hDa66vwkaHEaq2XRf9XievDdlLHwFMf1c2iPEhxhZN+HOMqOOX2gW0Vlf5EWZXgFRZbd
Sc+WrygG7Buog/l29GBQiuGDWo+qSG7ICq8eIQczAlLnASIc+0LFQqGaJpqxH8wq2ZTS7e7h4af7
KrKaL4zq1F0aM5aP6yVOuWT7hQMxIHXE5HtNRnmCcBsc7KbmzTXQlvUErlw/ho+4duueXw476MpV
s8G3OiZhrzNQ0zKRZAI/Q5BgznxGd9PmQQoiphEe800w0qrbvm/5SYrQ5Ko17Fl6LeEqawPk6ZXG
wsAgj45M2erMQmPURK7dBQf2KpYHKRePGx3WQ89ECU5aOL2wB+7vo75mXS/06gAFD4kiext9q6lZ
tSVXwLrAr6LcTBwghHvAm3cOMGr71hRan4bAqsnSwc58o9qgMoNEdje1qld+bYfao+pYF02i0Qnu
q2LbxLAUV+wXjQtrBB5YsSiQ42KceqMyN2VYjXusrsLr0zjcFEYAPzTvbomxhnjUttHKomGyZtR5
XQe5u+SqyH5bl/0Ubjn9dvJcm04VHusmqxieThYUxTHvJpIZmUbVhl4HRzfI6CiYIyp8LNm6GZ7G
gUyB+Ztb/J/hx2/auDRSf2lj8b+mT8NT/fXn4ce3z/yoV6k8mSlQo5lYyr5pnH7UqxbKKBshE3v4
7wOOHy4W9w96oYxDwPujjzIWzdQPF4tDygiOE5VHBPC/rhp/p1wFxPRu17YwQnDFsBMmQIFi8t0u
OIkRhGizW+0mMYWPdAzz0helQWdxnFF2j3adtZuymq7TglvdI4Ae+ZHtAvhVMaf1UY7gxpi1xyDq
iJjLcxLE8FUOX8dWKIu0IUbEjCsjle11DshqRbv2k6nUzCHpKW1ySYNwMlS5rkeXmQknMdpxR1sf
4pZp/4iM+5TGFhpGp2N1tEFymwu+pT4IjSW7K1A2KHYKPDGsqxVdg/piBCq6EpmBP2G04i0ZySR7
GbUo9/YcBXtQ1e1N7krzgA/mU2xXymOUZgzfSapemdWYE/enS2Lf0AmVTsOLb2RCmo3NuXfkF0tJ
+JEBv1QL9TODzmTjuiT2TJahUOjn7RaK50uJpWJYqW4LVBIwxNoq6T7qVQt0eOboBDifhTGqZLK1
ly2mvVWno7DQnNug7y61wIWMj1OXWZB2HJmAo07Pe1Tgw/IvUhUm9k9O+QiWii2i1o4HxCOfUBft
F9HzanFqJFPyqbIQvthF8QHu+vyROA7VL4EY+MAduk1HCpYHXM3jFrwdjWAd2PQ9k0AsXwGOu8Vf
7VajsYWlqV4ZiaJsaEQWH2TjpvcFSrZ7bTQQhCyyJzbFxgYIzUjXGz5DqGYvzVxeEzY8Q3BXDi3E
tCf2CPVtSYsbwzfpX55RpusBDcw1+bG7wJnpX1htdcUOsH40E+dWNFGxLUZeNRr5fcAeE3s9Ywvc
uZVw1rTO79K5VCr8E8OdNAOGb8So2Ogzmuysu0H3rKh4Wz27Uo1zq6fGKYvIm0QCHo68N8NqXqdh
/sFQtHENQKUm+qswbpq0paPoBDnRfaHwAp6cVQxe3g9hCXlgnCt3W1cGGmpZahrqiKmA5WERW+70
ojjp2thdAGFpu81QK9adDQTvwsyE+snkh/vN1KJyiWI9ouNK5tZGcwivxHs1qRfQqq12X2ACYOQQ
t9OLkluzsnUIYA1eJtceLlO9xu8tQeYhf4kwb6J2wCkQa988sP8s9L9Z6Mk0Yen768bkw1MTRoDu
i/znpf7bp34s9YylyQygk7i00BG60nH4sdTbf/wve2eyHDeypelXaes90jAPZlW1CMTIKcggRVHa
wCSRxDw6HIDj2XrXL9YfmMp7RUpX7KxN1aIWmZZKioEA4MPx//wDeWzkPuMV9Odq/8+WnU8ze0nL
CbAuWoAc0Jd/rvWgbBh30enmWG3yo//4t1cYl3jz5x+ZEsum8QpWgYno0IcHB6Wb6GJaxM9/wLyU
UeVolid9j4c+PZPnAgeDSUWHbMnyHDF3SfUzATGb6fNg5KxnlngHdlvYwz99BQgpBgBusKBvb5Ck
2sH2xPcBkWpqzKvIflBBcyGGfFOV2zg3sfvoqYyDJq5wp4oumyam0DLtajOan2zolHMCh40QNZ1c
SWDWbR9gpu6RCbh0M2xnWMEgWpPAt9TV32zkNjiQr2SFt0f+OQN2Wf5TcVTDPeWDmPEhLcVKaBvl
BHu77unIx7l70epDpVaz3sMP0jphWWs9pxVhVffKJ6WAMbGfUJKUnNBs0zqPJbGtaTZj2ILDjV9A
Q/W1S6YxfKXeEhuRX0C4v2G9kZupilemhkrDDT4ZlgbI6X1BjwQhNzNWYN6h7Xr4vQYrPUk2si4A
VsuQuMfTpNG0bMduQ0LqZuibz+xS+i4t5HUsvHNYwV/nWIZ9loetOxY7DFH9FRUmhW9VfSsnW9/l
hJ6slD5+q+x4HbtSXFREZsJPbsLGFVxs3qa5dYzLLP4TzvuvWVI+pnnaPD2mX/5tuf63GvOuNE76
/3j9R+bF96+3CI9f/WHz0r2/kU+dOj0JPDf+mkLL3/z//eF3KfM7awrNzGWE/+tFZfd//0/1pP7X
+kte96+oAN9/8/vCErjUfD6hZawRSI1/CJ0jZ8f+g50U1+slBwglEqvHXwQa5w/qTlgyTLafWh6c
jkhucIlyeumU/J11BfbK61mtw+4nIATwD6qOCZz+BvkLdEE8e9Rq51Suw43v2Lh52p1zKNHLbDxg
K4jVg3myCncAxLDnjTGoAM6zT1BFXo93KsfVyKIDGRpt7+/RBg34MGVZFZKdCS3ArZJN3scnarK9
nVNDRHZXhLZd3Y8yvx5Nu18RP+yTegnsYLjZFEY4FNOrB2cT9BLjVWsX5i14F6kqjemFsxWXV/Y4
iDskU8lKeL29VrKjKatJghKsDxlosNVQzXiRvFGB6k9Z7To73EVtfKMzWZ6Y8PIMETRwiJcg1Zra
Mt+hA03XWVFNF2p0PXTaE/LbbO7PbOxhtr2QVogwcHaJZ9H1q87VzGk12ipimk8YgHhTyx6v8Mje
49Ovb3Q8t8LGaZ0LvfP3+FmdGt3wWFUCA8GwcV5FU7nOpgAaow/egHEhfCCib7a93sDwCSBo+pXR
AVtijJCOZG3kVhfyskoQCZvWjaMh6SaEC91UVGJU5eEGaMZTtZ8IKXJo4k4k+RbzbetU7XpUyT0C
bPMDLhnuYbK94VOFonuViDZA0WTV0VXTKVPfoOVLO0A6LTH08wFR+3xbocwGF0oxh9RIY51wtFrV
OJjPW+mKDCy4qsUc6k5tDyvN5hiNvwYxsPhZ+FdBTDYOxWJLTDlE7HbclXB095j2TjtErthcpIbt
HREh9CcNIm+/UoQ9g9b6M4JkZFbwtbycWKoM8+p8o+UzRMR+CFAJZdLOrzREr4221soJv+UddOi5
6y4xJEq1pFjlNdwx8o2sQXDoaYapmqszL6p6t/tEwI1z6uZmxPCC5nOKDHvV9XWXjTdRn5c7pAO+
h7mUNw/DuA2iZNEz2nPDESAg5Ve5H0Yd54pbbVCuD9IKjlNCgY5hf5nbheMzoUTFit/Rp8sxrcgV
2HL+qUAYCt1Aud5MNyPKORyliShZvNsMuBC5Fk/rlLZXFGrILfFeVoN2n+ROChY1eyXggVtOl4QA
ok4kXfnRmeMWl83WjE5VQSBJSPMUWW2WN8l95FR5eUXqo2mEZaP04zyM7rAtoGKTNt8mNdb0dPbO
VGYkyGcKjQRXz4pDVBnqtiO0NF4hTpg+5ihm8xXwvYUBqW2uSVyNj22i2qPbpv6mHxrY+gQ6j2Qe
NjrqdNj4kGKg8FYIwjFTaq5d0VX3wdTix+S1hk1EOnpXAMnA6A5EZEWHxOcE5DeeRpiT6DH+iPvJ
WRua0RNqYlQer3zOy1XmWL1aYadCD0YX/UkOXnUN7S3eea29SozBOQZ0DKBbNNN5UzQmti9aPP/Z
RP2v2RJ3T/XiqSFeb4H/LXfExTGDsvRf74hAmF36+Gov/P473/dCX/+Dj2CTIYAQm3zP/2f/3/f+
oO52F1M5um2YfFB//wWoQCbVoeRRY+uAwB4xq38V2ab9h4Myja6mzoa4UAr+zmb4U4EL5gkJAUeQ
7xSF1zV2jC/o7De13JumRI2Irhz/DNtMggtbWgFqBKerLggDoFUVYL/4Tn39pqUJuWKRzEGxhdOK
I8VbN+e2jeeA7kG/G6U5bDxVuhsjNQuMC9Jy/8Nruf6ze/njaeKXl4IECNhDbQLB/PWNdhYe8QbO
ZDsO9umuMI0RNRMicsiH7X/irmB7BJhjG4secGlP/3BumY0pbyjaEQpPU4pQGvC/6/s87CdP/glz
vjoz/XhXwetK5uUBwjeBQolbucUS+/pS09DLnMCtfhekEcCyMslAl+7zNLBlE2kVYjOqLZTbPGyI
yv57be/vF4fBsoxiI1hKuR/vs8cxIqLo6HcaPv3YnExEChh2+/fa3lyFWg0LJc6aLl5pb43vBEFs
YmgjiS7ZxsrJfvFedKbWGzZZU8Kx/P04eW2U67xcjnMtZjxINalUmXg/3hQ8Q9NKjF7uUL2Qf5V3
T55lPvvYC4JglOckj31nHP/Ld7h84g/d9pcrwlc1YStQf/+EaBI/m5ESU8vFUgGKFx7+vKyg3vz+
vpaX8dNVOMLib0d8M7ZUr+8LTTLH6TaXO4ucNHY57QLJwZHyCDmkXjqr31/tV0/R/OFqb4aGa+tx
S8aS3C28Eox201U80Mdq2KWRzNE/6/L86+8vabKQ/nSHUONdxwKgZkAucMIP004lueuPI9MOboJ9
xBemuI/J9jq49YxEu46BX9uTB/EwbAtbPLr4IJ81jrWXcVfvBlK9NtQxCN5Hr/k2TeT6KNgeKxNL
29u5UxgoJnFo5O38zsL0Jpv0ZcRZOjSw5bzEiejtiPMFjc26ZxqlI+XdyibQDLeOyRk2mmYButLC
DBsSG9cWT29j4r7wWZ+9CZmU31zBV7aIpIuDI9Tk7wfhfzkynV8MTRoBeO4zwx3+eTMZsgBax+wU
/W6JCzEj4iRSUuzC1nf7jWhj8WFKLSK1RjcoaKJTaU5V1uFJXNJ6LicOPjQ56aOJbNWqSl9ZRhOt
IzIjVqR4KIAIs8MFbdYOM5qrNdYK2B15DggtKr57OabaPZyriFjEtA07W/O2WIPimmp1Psf/6azP
OzKqtAIcIXICjJOc88TOP8jRR95kK3yIMY3fdgD3CAT7Y00bdt+mVPLKRtVGinh0oSdK/6h17bDL
KlynIkc958o69X5PiYzjzZ6WZ3/kk6vt70frzxOEdh+FAbOeUOKfojMmgRLQAfDYpSK50nIcTFNf
PxjpdCfnqNlIWRp/e0pyRdiCGB8s2NxbR8OgmwY/mPN+10XRwRD2Bjrwt6Cii21VmCYE7sPv7/Dn
DXdxH/U9KtogoPR5g96RKDvgui/7HQ1NrG0HezxAsUHmYXZq/ftL/TxM4XmZMMqg8SyA5ZthGkta
B+NQswv6g3Nea61xqEfpvfMAf3kVwAzKFFIYeIav15cSzU3ZjzxAze10DqlwHPaQjf3r39/MG2vQ
ZT3gbjBV86kWDfwG3lwnT7XZcDEv3E2TUa/xvMm27lTGGGJWNTR34VFSMPCRssVnnf+xM+Ndbefv
8aMM66flFOocAoclshnLpbd0s7YF+EgHT+xsHLUQLgfFNhqzfmuPfeqHlj3bBzw5gk2n109FPXqn
vM/GXezow2U5z9aZk9fv+TCbv/xOkFVp/YEEkQHy+hXENulKUWKJXRXL6oDh7CbQ5biasfO6ivCH
ChNPNp8Kh6lctJo6yiZVi1OkuQ78qkYhWzwVxjRc5f60nufxMyY5ZtimfXOrKpmumj519pjsQmxR
xRWeW+8VF7++gQDWmUVJz/xf9rAf9qjIIKxN+SMPNVGnuAO/IK0o/pCwioVN62XrSBh6WELHYMfq
yjNM27/4qXcnOjc4yCaCm4KWg5NgHdzUxMZhLz8/zegoziwfPfHYxArNfwahKOuLbZe2zTvlkfEG
O3sZnRxY/nEHb0bn2Bd84VrRBdWy+Cyag+qsdyY4OhpZrmnHIi/pi2aZfrBqenaiwdXs9xPE+uUo
QDlJJxg35J8IvT7ZZWQRSrHLtKRfyDa+85Wy6tqzBQqxQH+si2H66JlG8o1QqV4OcZjVJp1EK0Hm
H4utqQtSb13bW42pMYJjmZJMPC64owO7sJVi40lVhsFS6WFdlm8c4vjWrhZ8hMzf7Tlz6xcaIpM9
RKQv2B7cuooLxfaL+CcQzjvP/OfSzXc5DQJGApfqnJZeDxra6l4e4cuwa7PiYxXB5IBAo80YtaEk
t96pE3+xbLuU3Jw8gWepFd+cKESRu2iJDQGho3oOUj9i16Yxa09z8M6Vlk96XZFyW9ihEMdAlwCy
6evbaqNYNl7kMJK6+A6WT/wxK2Y4W0SquytH5Tj26a7mnxFI+Z798i92X1eHrbvQWzmbv1VQArEB
H2U6KkdPfYp6/3ry2pNuR8+F13/lyOu+s0G9bWUtswb5G9i2QQKFAxPi9b0GgyamNGXIcgyvTtKi
7lGRtVYV9ARrmJ/0qLyr02Jax6qhuCGaOBxE3K11qpXfz55fDiYUrOwsEP5/co+B4T04ycD8Hf26
X+uNB4sgiWg4QcclbPM9KvYvNk0sUeku0jsj0f7tiu0GWb7gg7xk1WE40RhROEs/eeeM+MvnC5XX
ZiTxeFFMvH6+mYCwatiN2HFG7kKfIHeMLjP8jSMsKkfydsJ4sCVRCC1t/AgCOGhAsYEZej7P7ntr
5M+HciQHnAo5lJPM4bydr5A1HUyncr7MgKo/ib14K7r5Ug1kz8Vkh4WNKKtd4kEmrXOpvzOtjF/N
YKohHjZ1OyqRN2OtjwcIC5Xe7aA9Jl8bEkcdHEHi/iiAWcvV6NYuKUiSD1hpCvuS1eC2hbNG+pub
K3SSSY7jiBovh8TCvMDse2mETgzj7vcD8RdfE8MU12WN8ahz3qZaJZpP9AyBOzt3irqttOdhY4PM
b6jl03ceyS8uRcsHk3OsvHSfPJbXoyPNDNG0ndfu+jkqn21S1m/mKik7zFz0/8RtLblV8KMWSO2n
Va3BsaVvfLvd4U7b3WAg7G5r5UXnWbd01P4BNF7/jGj9YhHjSsAilIiEo7w9N5ozlm+15EopfKR1
BBHqFgza3LC7gSBPJV3jOlHvLB+/fJScr20cDAx6eG8WbRIvqx6aY7sDYsfXx5lo1GSliZzDFO9c
Cm0U7+XNDkGloaNPQuuObc6bkezndi1jQi13iCr1dusqzPjQtdrjvMb8s8LwvBPmmgSMvghbaxi1
LSdHOW3mybNKzFkdJldqgTEeIqGKexPbW8zOq9wnBLgoXIj7UZt8wa1Qu8wt3xE4/xSYgYhqsYGs
uCWLXh4NFRR3zmhsR2iT6twhr3OXKhStm9ruEqI98sS4cyVaiXVhT4TSZEY5uRvMcxPzIRiNtHxy
M8CSeNVwgknOp4Q8tXWX5l3yQRS1oQ4FMRLOLkmN0t5oemOclfM0aTsh80FcOSV+G5d2L1V04wqj
qLb8WRu35diJHEckO8irdZXDVr70Pai3a+kQT7GVTlvcDho0q7Ou0uq90RELtFJxZ3arIEnvS+Fa
9mqSdp0heyCiM/RljTyKJFYVb2ieVN1FNnCcxGsraGjRCzEG+XoaHDWt60FF+nmpkfsM7lA25rop
naW4StFff/Hwi0WjH/VTOPs4etw2Tqphh9qLTF2PkTfcVqnd9WSltoF30uuSZpJEjSpxaE+mbetP
QYr/S0ziDDYF8xwKkQW7CtuvelNES/SKrpn0Z1rh+B+ypCWrqihrKxQ2nrX4vTYO5jXyBpx3Kwen
+Rg1ZvFQaL5+6it3XEVIpfeayoqN1QZHqNrbqhXbCS+mU+QBotoJTcQZ+ZNp5+M6D3KoHnI4s0iF
x15JfMlyF89OaSI1zSaLwBnr0ba0cQMJAzcWu/N2Lr6xm8BO3Z0dzDXuVLR/SFePzwXmgV+9Huqu
LRXOP97wZW5x5B+sibi5Sa2ctLjXdcK5sd29doKy2xh6lV7jnTCHuGka535ZJJfWyPvgtJCuRBrd
T7Pl7BzNuElJE1tBmIkOUWDn4ZTlkqICllnBLrEWwptvaGUe2p7+czqTD5DO+TEHXZpGuzvLp8lc
z3rebiYCV1dZEg0h3s7l+Wgla0hl/nXk26dSS6aNMfrJdp47PFwhj60jImp2pFoiHUDd8xkTI/2i
Sjx8wfqW/Bu9755dra1Cjb7Z2gewRvJVOwdSXRGF0xM+WHpqHoTyIMpNBNsZ0zZ1GgMVtHooddk+
VGm09xz7NpXqwZki2DV6AFAno4fS1eKOGVj6h0F62FZqbbTGMO4O+4voTERWunbj2sepCn1RAUNx
RSL1vE44N5zSThuu27jzT0LCvBktcdGryMPedLHi1aon0Y7NnhCtdE8yRbmvSn94tkVPxz0dZxCu
fEj7WRG93FazxdHc1Ls42tRp0BOH7RMRZTJ4PpZQYqe113KOYDNlkcgg4HyCYZlftSSLAI9gCebn
xkEnWHCj1T3J3cbsn/Mf9WZiQmzINXaUuPDVGI/ik0o6T7QrZUb2mK9nYXafCFXb6lmM8aZm8p13
nmbW34jXzZu9lRemXJd+5w0rVUP5utA0F31f7vmwxgvEW9oZ8KwuAGnbdN91PCksmquCjLByuEtA
9a9NQsPuorLK08OYoap3grQlFcX0t7gQjjNUAsC4JBX6V1ePqCfBd5uNN+vFecMm+60nosLF6Cmu
w2x0UguWrHBv7SGPngPAfYmpsFty+F58BGflI4ca/PK5azps8VQpjM8VpN41RzQ6nZXZfEqDalyL
RKhdT8Vy5+OH/GkQfI7SimlT93Do55rzdEpe78G0LfERFG6huwoUCf0gGQl4YLUPSey339oGXkE+
ae2D16I2y7AlKQ7YyyM9UWggEF4ozodY4q/dyCn7tZwFk6MwNSfMdRzVXpQBGQXXQbaICzwg5A2n
0qDb5pybSvRaNX+/T+Phvo3GeN74DsTZVRAvXkO1buNvVtIaxB08KZYxqI1n6COSW0xeCtI2Omlu
BY9Tu8epiVv0mjxIzmMTOVzm5sP9YCLDuYyjKD6mPpbmtY65XY2b34Wd2HyqRTCPrafu7dCbDhQG
5bVnbpMkR0QzzWegO1QfQ43KrGOqbqq6nLczyXPbsZ7scucRfHYsimbwYHWgbWAStUwq3i4gfHuW
YydzJBWr+doNcXdjz51xJ1Ked0ry5Y6UIbXzEx6q1tnqXGNo3jRO13x1lhNmWLlzMxCwg7CWJ5vu
8ZrmYzU5XRud3Z41RhZczINovvaq6R5QyaHX8Lz2G8lTMKeJheGxtlUZncWgETsZ9OIxGIVztOeW
jvpQB/Fxwrqmod7FCeFxJqEOxm9jjpYNyWw0InUB88Zs1mMAgUzD2LKFrZrgxeFLifoDL3njrjGU
c0ydOvrQuElMlrasP7sxUkcc+OcEZtwcoWbGA/zxRUES94hMVadH61iTw/liM7vHLmX64GsZ62Ic
pfsX28ZG1+KjhBk845PjUIFXsPGPeFUXh46cp2jVB4A4a9wpojN0W/yFF/lMHI/kKmVzA89vZp4D
Y1XiI6bh6tn3BvFIQIsTRpEqDkbXL6NcYgxAz8V0blPC6u5hDEovhNKCf+AiffZx3/liEQlzq5HU
XqxIDU+Oyi1RaAu76h4KtMbXvivkvd5M+SldXjcSDv/CWYSerT1woVxTW+TlukkOHKJoW/DU/CxR
13qsqWd9rlO8zW0HElLnRycTR7JDqyd4/Fkjn1jP+YmSffpAZh6KnnGAfj3jPpSgY0YZ4zXAfGEk
sWVYgbeIboUp81iFrlbj52lnc0lQhOZGJ7KAGd0Qt1p1KIcBmVIiGUkzUk6WXoSNw5o1KzkWeVbD
DDHm+lqzMkDcQRW8a134yXBA7elXIaELz5B+ODMNOhF8bTm2z8RiGPcvutRhFMYTpqBShky9Ft5M
MT/X6M260DUrleOf6cgn05czhLABbYDWNDwWl51c7PQxh9y0RI/ezYQJnYJeZzXz3OFpavz2po8Q
JsnWbK76QTWfJgzQb4zej48RpJNdv8i5MT+zDqxjAUHzUOgOFZYfH1t48fpNp/mCNb7OlwQAVfPw
iJ265EwcbRsZdSxirumBm/aWpCFs+Z9n4fdXUQmRZCiKYW+7qMlbts0LC6dIPC28OL0mpa7ZNvip
fkDkE60WT7Y+rvlfommadTQ01lcniJ2t3RRz2NjEYpgW+j5nsNydgY53RUfTXud9xzzsrVKdjLKb
rilCxhcfmHsT2Rd29PUtTk+XWI/jNanrKWeZrluPMsiuWvAfXSbDWVY2HZfN3aM+lsZV4pWsG7DX
cJJMtcsJG9kj4r/o1o3M+hBMqUSZlZYzJuQ0G1vkKQcn7c8GpQq0ZXK41OOxuyAKo8KPEvIspT4l
YED7Dwj1S4CXxyEnfuyUE5XwOOBE0qa6wZLm8y9LtJsKqWU49fb5NGX2R+ptHRrcVH8NxqXPVGMf
A7J8aKPao1uWUJAOhBR/9ImTP+lVMm69qdkjtG3XwYgR9irFtNUf5y/gf+WnvETEwJ7DQzI1O2ah
54QTekrZCWy8XBxyTbdWQ6Tpx7y08VeUksaXIZs1Fep4jQmvvrOyTNzKVnNZ6oL4JAUXkU7kXUsd
tQbANNRarEu+BMTs3ruiL/Yp6r0p08sdcGlCHUgptyoXwUCdjsll6gPc1IZ5gBxnfE30aMQ7QENA
hhvj2k+ltR4HJqNooLGNOVBhrJR7TnFhf8xsZ1c5U71lOrEA1xmn09hFmRBgb/I85NL8iNrbuArK
YCEalvZdg4l/OFHDbh3WrvMyEsW94XjejRp4S84gpnbrURdCXuviDQEmzdNMq8kMm7hPr9qMYYDT
fZwiqKlIf2kaklnsMhPh1GRdSANhFczoRaTnUtDbcfYF7x98SWGU90RcZCvH1hCtEKIy6yRFwc3b
MhW3KVkli12UQ0HmyavSdqIPRV5TZtgDFuSejsmM36cnX+/mdV5a/rlQCFYiolITB8UvVEbnWDZO
XYfJGBg0LYr5oFQ9XLqOxrZT4vDOhHMr3Oan7FhkVoJPcjYXzDtyuFHVaBnTiB7acBlEffZAkpS7
w90DOlu3KEXbuQHSkKlGHmNktRcKMHtxqR2g+8mOyJWAqJOT46EkIsBhHw19OPgiv8SVrT4XFaRw
YdeImmnw4DMsegzdMrWC7rg3Ji14COiZcs750qEIDEtCEcIWh6Mw8yo8QxBEGg+TsrtDbXpfjdl9
irq6/UzFWnwuRFmzaOE67xWOtrUGGW96T5Y3yqViKVRn0PQO+jmMpwgb0lKf9gNGWemZZtWjvR48
XXh7LzeQRVW2Wx+1kQhMpL5efQS+wavT9DMsrWRRsAiRiJp9LsusujFbv7zBvz8vVqliASXyt38s
hKkTaJAlj22kz9jlanxgCwvgzOmy+lbZqJYeOioe3lvKIafEPYRdQnMxKGl8dpQAZw12S7CzuTBM
CejPj+ooNe+ojzmZ5mVin8X5JB5LONSPQgpABKFk+ZzbS4ygmPvosy4y42ueYAi0qm01XYt2ij4T
18Eh3I5SDd7mHIlH5K+EAprzECAlyp3qtmgnFgaRTGO99eKeBEY7GEE05JQwPBJTUuBAaqxvE1fm
DjUmaXCO4fA7QYONwdrLgtxZ25XOMKos1N3rQfAtNxniPRQVsLQ8DjETF81SuxLn6ez0nBv1ajCS
cIQ2Gm8pXvnkWSOE4mCPwI/rxA6UttPUUgL0dEijFYep4CJLdBLf3I7MobCIsFhbaTNbXVhMMvo8
dAPxpTEZ3zhXx075bErJVdHEKyRPBLB+/vNhOoMWExRJexJvXKHDTPOMmfgLzhP1zgqcGDsWV+Qh
WBCPHo56devAH6t2RUqE3MIsSDlg5hM2ZAYo0NFsncnY9s5Moi7E11tnhFHBK6TfGo5Ry/3lngMe
0iGvzs4FLIZhVyqIH5eYCA/Pgws2usKPoUkuXc1I7nI1mEQ3VdVHDLq8m9wLWvjPja/fYVksFKoL
24iOtuSm9+YAexOo3eZbp1XEy3PVVGn0/2qnCHknzF2wfzL6wGV4ioNG2DqLhCkeU04vSG9HKmIl
BvGUZiIrdoHsWhoYAQqtnU4A/RQWOvNnRQgxysMK/O9sTIVGZlPdU9E5id1kB93tAFE6eit4MiOj
JlUWryqD39XYv8KSKEzM4DB9L0NznubimAyWHrZLCVkQJkSMKNzAD0aGbLstav2MnnS3H0mrvcFc
ecI3Nk/v5zkZP0ByH/5sg/0PB/UdVYYBt55+xj+g4Z+i6eDTdnEKevynpdXh8d//9/ff+ScHdRHM
IrjQzRc7KQDw70Iv3/mD+C2gCYyRXviK/OgvDirY71/CLv0PCA82XFMoSjACzL9FOcXu9BWuy5EH
1RkfpgMhg167C8j8Qxc8MOvKj2q/2Ft+/GnMk2nVC9YhmoQPeBzedkSGVAvu45fGAyWNsZWe2uKT
fNYvGBFVvXmwiFo7iAVBqgw8/IIFVeqUjrvfgjTBlu+eVQQLsl5wqHpBpLQFm6KlrJ+0F7xqQa6s
Alyt8dN0G2nVtJGxd0Ii7F+PyCJyH9lBNaYjnyaXI2PbboRmkq+zoGWAWmE7lEclIFw3C6KWAa11
C8bmiMhZ197ohYYa5Z2ZBliVLqhcsuBzNkDduCB2oo8/unaZrvAFBBFbcL1+QfiyBevTF9TPgEO+
cRYkkFJ+YwMNSiBCuWCFakENS+DDWhIuPYB9r7sFW8QsJT7PF7zRWpDHpmgpERY0sltwyXFBKEcb
lATR7WO/oJf2gmOmC6JJUfPFpIJcYLozdopyiwR15LgJRjX3Vbzhra7GBSUtgUv7l3hY7RgtOKrU
2mmPGdG4mrzaOAUL3tovyCu8nG0ZjDeofstTDuuFKFe/k6uMjnbOwa647BorHjemP7DKVG3+IDkx
3tCoJyVAaH1oWRVlcBMP3W1radEtTjfOuZ0r9jStdLp93Lstq06TXnV1MT6Q4wsM4GBUMpVWTrQN
DiT4ZIB6JegnNmIkfaCFL3DjjSPrXGFRSBTm4Ox7y28+eWnGDpV5Q3Ff5RWJCwVIv24WxpVdvez4
RgFAHutNdwFY5K/JCDZ4eIEpDc6b4AfCbCpk2lGExrzWq7NWm6lSW7/yWqLNclwqjbpMcfbHzQfV
joElpJd99kzqi/UUxdWGnlF0n5ls4b4VlZupTOtbUvqMK8ud6nN72QEod7PPTROxI+B2xpaV5rOx
LTMS+nqAxmvlDOmV7HMUiTK2p41IsaKYx7LbW/1Id92B/rnuWt/+gtS4uFfAXF87iQGbZlkyC2PR
81S7mr+TDPiF1VILAaYXL1AoCndgRZD8ej4SzgQhvXoVq2szZmg6kryJvSMGbr5VsToRE8l3LGud
U5QrqTARU+ahpXgPRDHygSjBk3aD2XC1UUOp1lNfNp8S5t8udWmsQYHkxBtNqXBXXtIX941RpVeK
HI7HFP/hnSGt5smZOE9GktDpl2+Wwc71t4M0+PiCvOebeE6ACJwOCyTMLPwbe1qgMa0vn4ulUKsc
3C1EZo9h7Sq6ouly4y8HVXq4/QdvKvmLxeJ56QwsImtoumqjBwK64Ghnn19GGmp/rjZDd5MrQ3Fe
SacxwMw4qI9js8S0U5yBcQKw3FOumR/Haulj9KXt3RBeZR/qPJpOBjXduus4lZix9Ox9M/BSpbSr
M7IfeGsmHv7bYiz7x95L0qtKr90jAjx13kaGeYr0zD+NrYYVFCOSBK3AiT4HJjjZ6JQJ8FI08UGD
zxU9VeXbIk6023qG9Ti7VL0kcAW7Gi355uVtlWNZ36axEn4ocpRDoQELM6xR3RJaYDsXRivsaEUo
BjHDbszHy5HGtldgVjTP/Ise0CcfyC802zoNRTZfiSq5GrBkkJq4G1pq9cHB+i/1VzFJz2HgX5q9
5FwfXycDnjxFj81V1j07Y3AeWJxIeiriyvROk7A4PSS73p3v4064a0ef/AsXgB/w2EFpqq3MRpFG
bFb1qWcfkytz4VUbqeGeqH4+CCMzrtyBNTw3/Hjteo0VGh7sx7RUV0Slr8cpW4uoPrMqL7o2em06
GpOZbX2cykjV8N1k59Y58RzBYG8UiRwrj77yfhhwFej9vMWcpTMeq3gKh9Z8aquhPm+TtDlHeic2
lVkSQWw63zqj31e+c8M2WYS45VrUpTF+SLH5IDT/m5JQzTGQKbf4wGDJqCqIwKVFdrMg+H1lduYQ
Nq5b30qs20IMK+bHcnAo1+i/LbyDbdNPuDrJ5izwcoCAPgkdZ+YFp66xnVochrJR5Wg6jA+uomin
aD3kkyoPOqZz+5FFeK37mANNVR7hCUHqWTyTVlbXn1pd0jGsav1C5bp31jHw6V64+toZok+6UbYh
ER4raahnSzWnJvW9p9QEA7PHVv/sAdqtjTy/6yE0fiFhztow18UqtVo/JBiLBgRA9+JJbi/2ZDPr
gTUU+zib/x97Z5Yct5Vu66ncCcCxAWx0r5lA9skmKYqkXxCiKKFvN/pZnTncgd0Psl3H8jnluvVe
bw6FKTEb7OZfa33L5PDqCrldmC554VNTqI947kLIuO58h5g6EuKIkGK2ZWfQjVkubR8Q3ywvlW7f
5az5j3ytAOnaof5g0p4YjAbxPc66WnrISpBKUtH6qnSj/qZoqg/oTDnORZVtzLr+0oMR8RtXeX6q
D68ipI5FVOz2HncJjKD9V6IZb01s7sXchM+jXuOtN7NhYzHfhN2KstxKur5wP29tHkNuVmX06qbs
w6Uy/Q67woXwWRRwSHA/pGMNN4c71nMGX4EzBLwVFEV7Po1dODKRNEJ3wsmSPqcOXZhSSVJWkDC+
MS/LT+CBnbXfKESe1RhJ2HLcZYqfjQozoOFB3DlhWj0CAsVmFDecrMzVGVK37l091OOvpZjzX0dD
N+9s6ku3FiesTQtK2s95iljJu4TpcVxazTZEb/M29pRGlwGpRD8pI9QngpULJVJe0+/cqCkEj0T0
ubMn7d7WWxf+OwNTPkSwXWEbacGQpf0Fr5XkG1NSh1E1Vk3P3zKyDU59dVdRf3WS6PxB2FgFDU1N
+NnDq3ljvpSkwaIakpSdV2p3XeRaR04KGcCkqgmSCTwzmI5KBnE7fS+pwLnXi6h7HttkPFD417zY
TYcsy1rocy3kbuuM1IzImsZcZzlmBacwpsjaSVQsYLVuNIcKn9qWIGS6TcM5RPfSXX6tHBuEzN8d
RXhdteF4n9mauIJGainZqNp9Y2Dv6kf4YJwZrhOqPAbWfWRE3IPd5S1t26r205La9WlsWtgomb5J
YhpgCymg47eZ3C/Vcp2SmD4MJK2N0YMusXI1PCzQqTbZUCl2rsG9n0fU/iZVI3plpr2ZnXdH8Zb6
NjqULTb23O282o52fR7WFK5T6ty2K1KtXXjEMdWvGsaNHbS6L+G6bWoPZpMSo/XZrKf9NE6RrwjF
zrbp3E2JQY+U66Z7HJJ72nPpP9XboBqq6FszzXuzY8sDNZUHQ5ICEBDTdEoGXUFHV+GR/qNLEjU3
GVqWT8VjepwXezqHKe5VpA0tpteWse7Ny1hd9bPT07Sz5nxgV9f7rBjT6NG0U7K9Rq/GCElvlNDC
PY3E4+coagS3XU9EM4OCMZ8BhHP+XS4WR5Vsm0ZFZgWzSgd/coHgIeFnU0p16tD3lV/YCe4nFQ3x
/DXOQNfIjW2GlXFgN3zhLv2oCW/YFaW3jnz68Sl0FmLh86LuotSqAAtZ8spg4bVZzCRYavuWeBV0
2KUDn4Nq6eeQ2u8bp7beAfrN29Qol3fgdN11LBxtl+jDtzaaEeMsY7i6w2D6kJjkidbLcb26qwcG
PcaFgUtziziqBEbIyHXWnF+JuoWbhgKcL2MXzaghraQljI7DQktsiJpC0IcIwxHAPClz5gtslZQZ
M7pO9sL1Pnka3bn0fJ8Xk4M2Y4EPx4DbI5uCImk924Kl+xrTNsVMPvFOc7TYZZDq66E/YoTyLhgW
fjiZlV7GsVSc45U8mBROHOkRexKEalYw27BoaOVddlwgz8EuW+R8kajvj3VeLC85nPWriouvXECj
IqgMKrtBQawzmjKs/KSMvzZFwa6vNcWHM9jrmhV23a4vk2HX6qJ94/hiBwbKw60L6ZXlDHQzk9S6
p4wqguYITeckpEdP8LzwpPXl+NmmK/RMa3d5WfLBJXAyd/l9VjaOhWPFjN8xhBDCD9Nk2hWgKzP2
wbVBjqthxTkg99wPmCAsHENk6Te0Bvelw8v9tpgFXIsYEZbxvCk1lnzHK7e9GMtP5SrnW6uwH64S
P7UcU+DqyzFZ5f96NQLQ553dJas5gAgwZUQ/HANWGVOmBqy8YsxZ8RWKOJSkP9wFcAW7TwztVtMB
VKYfHgROz6slYfrNoGCuZgWmRMP3eDUwOKuVoV1NDRPuhmy1OajV8MBU/ZK1fcE9CzOEXYjhAYJF
faMhl0n2appYVvuEtRop2tVSka7mCn6xZy5+oe94cbWDOeoe8x9ujB+jjP9Mff7F1IexyJoe+OdT
n4dvQATz4Us5/zT5+f3nfp/8OPIXsnDslDaNMXiv/pw+Fr8gDugQMH6EiIk7/mPyA2LcYECD4Z0U
pEfWhQHOH5Mg7xcOzjindWJhxHpw2v7BI/ndsvh3iB/jB67tTxY/yizp4lgrcQxwczp21Z9HQXlh
qqWoxXywGNTOfq+ztfpWPpp3RjhVXuAZqW7S3pe0xW7ksk8gT7XtUbqVLnZL09LCEXPRhN6AiGX5
MVcyKK4gEP3W+1oPXXg/2lyTilkXvkz6Cd0FXyC4X02pdSGT/mLncHw0U+kappW57jZ0JuCLaNN4
2WvQwT+3am5BBjTx3cqlCxxqt55DQzMTmD9OHLQeINkgrormKcpaYBSi8RA29EnAyklNULSZXuET
rBjAoYjWuOhwROMei8sDabTkm6aTxBoZVl8nfubVmqsUppDmyQud1VyndUdRFOEQx84R8SIjqLTR
evDcKD8PppfewwzqrijT2l4P0wXlIsTiUHUDC8wYZrvUiVIq3nhTttM0roggAJL5j0JErw4FxYeW
+ey2vM06JXH8E0YsTqUd9UGJdE4wvIkCTnUeECKpn8bFKx46zbR3XMOKRyje1UPau+19jD2Mg4TI
yhPZqXqbuku4zRgY7ciicZxp3eJaOnokghnhLSYBWlOAXVpQkx2nu/SVfFVW1D3pSpUuJDFysJSb
p1G9Kegbw/7Xm5+nPMNe2ZvuHt0abMqwhOFVVlniw+RDB6jKBZDRoG6rbTMNbJwlJyw14rvS2Ldk
od+c4aHw8pImZYyzMhIPsu+Taqsqw7zTNdW/6XMdPSNbTPeDSq2tRyRdQynfWgWEKeYQBRC5icN2
vrIsa3QmS3TymknjJRml7VO1mPkzDQyYCqPwiTFCg6vFKg6jKLg56N02y9L0FvaNuOc67DDgWINx
6BlZarpBISl/iHtR+fScMBv0qDU+pF5owR0pqMwbx6/w9rRdJSWeCKYi+o0vOW0Y09Qc1aJzc8w9
E3K2hXMRh7pvl9ZjxbeNe653Bokbb6A+A2mO1etSJEg5E8ePmDQtiQuX31LF1jbq8X3rDFFOtIlo
rxIX0LHO4+Zm5TUF87iCT46rmvW4RpM2eaptjhH2zhwavjd8bRkD2jgCkV0Rg9gm/JRoBQl0u7fY
8qzpNo/d2rCeUICMtbeYI/3ZBQib7JSnjyZ9I/oiad9LxziKGWzYU45Hf9Y8t38yjMwanyxqNCxM
mA3W2894HKI0EFaanO1WOI+dS57hZZILgWOmo7m5KzmLJRsMvzP/PuMx6rKMF8+sUaXyVG+HLbta
vLbFVJr1OnlmmR5HAkP1Jq+WlFeTikWW6wm8HZ6GJJHjU5clPRhT4HmpeZeZNO6+ZdgcltLHGFgS
2ogtembnmp57RDZjYmXrkyh6K/QkghYd6wmfj1YVfD3HitLBaV50IGDkP3n57jg7kZ+npesGDTWT
WQTD3pVvfQW++quTeXpGyzkQzB56Yt9VJ6C7JpWnZZh1MGdK4IPHlA5IinxBuHThpzLrmbOIhhj/
1uhaJr7GChL8z0b9/1WcZeLK+LuN+gBwNUl+Umd++5Hf92jdoh5LQNpzUDLRY2024t/VGWBXv6Di
S7gAWHRXsOo/9miDPXq1xKOisIXaBGz+sUfrEPqEx0wE8tWPxq1/q3Da+jmntXZ2QMBi32TzJmwA
iOvnLZrQbb6kbDtPStWrn2wp1AzLHxVpuwAAutQS81+c5O3X2sGPGceZdmO/mPel1GYKahPX2uZq
ws0JkXv0oSZvO0+rueUP9ZsSgr+HcyP2eG2okoe0pXNxoyHJH6sYJ2IvabD94QY0NDE9cJmCDr36
Cytgpjf21+XgRRTuxrrWfysXbQF1Lkd5r3FrvgfHA5IoVt34xYvq+YsDbzlh+MHbtgVdzKLQZu2y
Y1TdnKxZq9/Z+9IvXTTOD1qGFo2zYH6bASxtQfxlDtPrpfs2tJHOoDGXR6hY+mMU29i0tCQBEKWM
51Weyfw/fV/+l6SHuQYd/vuU9OMjWIMyfKqCahSOXj9/BMUiZaqFuGaX1vSOlslCCjm9xWpbTcCh
TKPpQPoZhfdAj5JxKUeDl1bbbkU5aSYY88bpHDho20dv6YfrAh/+zsD6/6EnmfZSNpa6xTMKgpWk
6ZXJN4E7dx25M/t291FMi3VPv8C967bPHY1QB6seL4QGjE9GbOwpsv1IG7t5//sX7f2cb+FFS+Gs
X2BgHELK/xHSq8nxRKGoyydZFeGbvn76EQVer7ohYYM7oj32qdkei3Sk3zdmzMOhrlt2imsfveaT
eK8znbfBs8bpPoJDehor03oKZ/6LldD4ZtSVfo40Y7yPe5se5KiZHiw3/IxqYsBTQdPISsjldpaL
QwJvEtZTq+0zvG3+XBFfWAQ1A8DNxHAWi/lR2v1lbA390PWhdZgpDUfuJ+OXTHMWTBakdY5+MQ6K
t7z20pOU1fg1iek1zTtz/FqzBR2dOW8PbacDjIuZHNVDv+uScbrxUGZ3zgDrKlcEvTPzQ6D6YyUM
Ocr5GQ3pZ8oTi23CeLD3kwR7eIXZYy8WKreNBBnFKTGzTSWfEmUVSXot4tUg5OYGkP+y/ubm3Pcx
/TBUh+cKXBmjiU5bgVIHDC/JOe86cQ2JFjy4pT5cLUYKHJNNmuyCJl7Sw0wOxtsuMjJuWtJN96rT
eUONVZ1aXLrDrfXZBGT2WHBMfZEQ2N49TDwXKeGuCSStu7//7vxlzQKI4xr0cDK64pLCZ/mDIv0n
hdkgAxdGg6Pd4k4sj3gnS47yCrlrGl2/dahkIADLd6etlq8Y2YmYdKqet+SK44+0rqa72jbCU9OJ
5gXMVu3nXDL2ULc4Haw12hzGnouGvyUbWousxABbOOezv1QhJyzR4fPmLDvRUF0Zt0kwyKOykpc6
99p8JW6ZbFmu5t1AeG9dUKuMYXrd6YHVaUaQIH3zd07DdEdz9/L442tbpzjFk8Ser21De7Rew9mt
cle8ulqhXjwSbi+ltjQ0pyfgpAuM97HPSDR5L0W2b6qWBk0qyfuYeHZPLGVe4BNnbuzeu6JB0/r7
t/8H2+G/16v17ec6uYaHbaDgWAbWR/tPb//YUJMcLS2G37YGq90R/9vMbaM9pYvHK9BTg3F4o7RP
6ZwM8caaaq++Ti11IHtXJGwvJs8g6k3ehCc3G+ov2WATKfKYXQAR1tvwDX2JF7OKs7QB9Nru338B
ct1eqellXyYe8PMLKJdMtTrJzVtuw8OeUn26a+oo2jW0t7QExFhnwmZkvTDWjpsytrSAqtP6iwiF
ddZHO8T63JoszHP1xZwc/WKPWAxjAyvursnd8FPuNJh84jJidPz3v/uP/fgvb7501ts0AqdnyL/+
7ki9SbvI0bpVvYXxelQq/M63OaQ4iOzCZ31Jlms6qek+p79y3+E7xINQljYwumQ4kcaiBRzx8Jhb
I3Y+gOOfIPBh1xwlPOi26cv7xVXJhTnh9DBymcL3pUb1HRI24oeXyHcVjv1RLItLgGi1kPcEVUpS
605LLTU+7WlVJjtc9i8G+ZKD5mLyVSSygxD60y5XZrTjujG9EQBZ9u04hAzJOJ4vpVO6284wpm86
2Ox2QycnmGtVG3qwmLW3M6vsHYPxQcVm2WzMrK6PuUSaKh0edc4E08OPR4/7U/TRhlpMNWTGH/YI
Xadlao0bc0407SKl8B19J/4QtVp2Ka2Yb3zzhm8yL9YVZH1rUic8wURbrhKyL3MAGh0RvKAfzEaR
fRK1QS2ubOzk1SnSr2aFAbKJ4umYjYbatquCpwH4vODkU76FcnoH0p695O+/CBwSfzo28BgS4ufM
wG3P+nEc/MuxgbW66FU2NDfG552zBdSJ1ebH2pwDYtzPpB+3TrxaCUgzRDuOYvUXm4wSfg3WJOqC
1THWGgeceJrjgEZLI5Ajkmw7YEUtuP2Uu65BYsJ654j3eRT5M8t/924wlf/WJ47UfM+2Coe0jksQ
oOQ4dh3KDlaiI2a+B7KEep+beZjvcj3kNuYtRX9wGXH681I7RzIozwjjTCYc4j75VjPoLWts7RHJ
YiYD1Iv+g9QNS2RWEuyscFFP+gJcg6f24OT0sm7E+rliXexeaH89gMPH/TAZyRJ45vyi1zXo9Mo1
N/w+cbFBGyj3oPb5sqaGohEJluZXUvRU6wxDdoLtKg6Ll88a2sDS7Bf0nepKg43Esdln8Wf2geSz
0lLIBVA2TcDtSZG+KLwA2BGyxo4OMecWbHYmqwFGzjr+0DxHv2nDuB5wcPGehAvRX1OF7bfcJMFR
xn0XYJQoBC8XTBBX0tXyqsaW/w67fnUNxkSBt+Q0pPTzRS8/RVGnjiHpJLlZ9NR8j80QDEoEVCY7
a4DoOP548yNe6UoLgGmK94KeFjpMGhpiVluK2GolKP/IGrPTzBcBnZ7m1LMm5xhZEDLIq14tMGBm
+KCP5BpDjA9OOoEW7YcDDake8wi1LN8NO3OPRCG0IO+LjMZdFFiqh9plDOQweFtX2UlMhpcRNPx5
voVJwylzM8E96DwYLhuL8ZSP7zr/7jjjjRl3nmwtjq3UR+HOR+MD9uk4RfxgFM64ZTNAblDevDz+
eJD+M4L+FyNok82Py+A/H0FvvnT/97/+z+cE92H5s//w9x/9YwrtUFlJ1B+aJbNjBOY/+Q+NX6Bh
cNYHIAhjiOPCP264UoDHFLpA6fJsmG4Ot6I/ptDg6WHMw3LECQRmzv63CtXtv26Z4KjXgTY3bHbN
lbn511T7LMecIqz4qAqnPxMDshDRyPqezbngoZId9vqsR1diSMwSSDRCJFPig7UdD/i4tTQIw97Z
teT+nri/Ubts5t7nxO3yfcxuszGT3qvO1WQ16xwPFOREs+1RhYsD+SDtw2VLUmLkOudaubWRVLj6
g0cZk1UX06EJMSq5GcOelvg2nhk3etZL5eERtlroaHZKynz8zPE2hOVB0v15AR3LWRaLXjKsWB6Z
9o88wvqJtgA86BMgdTALWk4/lBYy1sMef+FH6EZmfjbs60p7TMI6VT5BjPHQmk11Xca53GDAES9L
2w6YFMX8iU40cze3iufPU9wsvGV95Tk++MBAT4Xqm+Y7G08Dc6hxLp6i2LJ2yHTMhnnyfUc0+tnT
k+cqq6yVCI3yKeedi+tlqzWMQKOhQtxVieyesjp1HkJ2gseQ6hps7nYr9R3FHrzi3NUW3+vhX5J1
kAEpf31jA/rw+Z0zHw1MbmXl4aTXHGcTTuZLnxGMJeJ/cSRjSr2P7yN3GTrfmIXMfQfU7lZao8Qf
GC2SorGW6JMqoUG6HAaJj3cHbyy7Z6kov9oQ5NUDbTAgU6azWWxaVVp8HlZ/WVzj0KXijQYNy+95
LQENWp/DchYkMdrnOZvl1mNP/hURYz7pce1g9gExbmVzEOk47/M0im4k8Uz6wZ0qv7pp0dzlgCt4
q7GvOZu6wAYW9comIK6FDHWd4S1sQ+Nxbqo0sCJ7urCPfusMM8IXg9KOZyGJHpYxVafJo5AwheAP
AHW6wPkLN7luo0qUWviom91rpCqSXICJjzFLdHQeO5EPjxOpguZLG0XqVzE2/fckHfRHm1jLea2N
fcJ0Qp8BrrqLpVRjY50teMtGginX3hC/0oze32m1oQXGKL7JsqAnccTDUMDrPg6p7Dc5MIt7LPe6
8ot2xkgWxf2nRevJDg9hHtgNpY1bTgl9cRCyt9Id2QJAEHk5jr/GEa5LX58p6sGp2ygaB9MWwYdP
ObCcrgiSUg3icaiQgTMRi0sNf8DcTjpkhaE2HkZLf1uU9yZwqLbCBG3miKI+eHZSc1+kHa7dD3Cw
qcwx7BeK8D5FYf1N4MmAd+XkNR5bVxysfMCPEeeSjIXHUZp4pXGIWHNu/A0RKg68P9UkZxgb43HS
SwodKlsCVewjNRpX5akl2rvh1Ebbvq3fikSr+1uL8ZlfSe1SrQ8fBuxLyLoZs3icv74a7GlHrgsv
ihkfs2wZmkdjMZjmw/ws2GZBDZyZUadZkKgaxPzEbPiqLFp0HLOKj3ER6kFT01lkO5rm68yNXmRb
wAfolnMpHA2XrYr3mZsjiduGtrPCecAOOo87ytwhe6LKvE4WDrWCxoczuDLgDR1qcjjr/QZHANkn
YpGPKGRZUJNa3iD/FEB6aP1Lm4LGs8wE6N339X6QCvARZp3rOFgj70C6LJ+aXFhHq3Nx0IhO+zxG
PnXk557aPL/IFQGvZBWmJ80kp1WfSVW8Ih3i/IYNcpyWcAkwzNRnEq/VVc/NhiSF1Cb4fSDEsa5B
y3COGR4aVqq2eTS91vwEn49ziV2TbrH0eGSOv8z7UCPNt/XyLHtbUhD2cnLGsyWxX7NA/EpXJRGc
oeeADRWx3SHT6jRSDXf5Es3fSQtTJDQ4zi7G8plvnKTu91OovkqynfgQY2gWsV3qfmWI/hiSOdlS
pNPilu5/ZWOxkT6JaJaEfnlKw0pbNl09jtR6Fkn31SjZbQJuhOpCcMTbDZH+FCEIH0ytEOdEOPW2
LfHr5A4ZGwpPD4qEygZh2EXgw4uil9pwMNpSHMXMXDSkH+poc1vCj++Ks93R2ces192pWhiXHt7j
eSqdJJiM/BbamA0cFWEtB1jobsI2+d4nOBhJF7qSMQRr76gPuc+Qpjk2nk4iM42yxheT+dDq1Var
JmPGHCvna1xHyV2Co3Ob5bW2ZULh+fih9RMUiXA39s0ZN24TCPqtPqyqxQdX1GPAWbu+dCbVJksv
42O7eO+u1xXHyGo/Gg8Ns8/G96KQfSD0WQ9QYZ4rvY2PjOeiQz/mpl+E7t1AnpmmU/POLAwyflBD
HkeZFLtWw98zp7deKO1xjNOHiff1FAJ54WnM7yKHvPxkZ0QqpwTyIWW3yt5ZIAJ8mXk4sK2hR/ik
7O4Zz/q8GXve11uDEmSflrSb++uMz6QKDHZOrrM/xB9M3DNKkPwhC9mlu0CQCr16eaLtxtNexx9i
UuI47uLTgmhsxW9605TpeS4Dh8HbfIC38mQ5rZ2iRkGIQw/P5d2Q6ZRQVJzfN/Dnif8IvS2+wYSY
rA0H+ebeqAwt9olILi9m3U8vqxn45HSpfu6bEvjcrI0kBgtnsgk2ZMOJ2saRpT8veQ+GuDtwNcQS
VbBiuplmf5lTFzNt1acn6r57c2MZTnFzlz45FaJQDKcoEnS8cTcb9JQ1Rg/vpkPWVrPb7ChP0Hcm
drtyU5Qsr1lj8gZlczbtYhFFn6mgIOmRIvC19Wr79QpTHtapx0BzB7bfkVjEuGF3W0YSdrV5bmva
3oKOcZSuNsbcU0bJziV2CIltuHHn2E23ygEBuWR5fJqVXkYAMNTAHCOe+3OOpkEvcGNz8AsF1kvB
xfteJ5uBTa9bmgRWCeiqCsBq68cQEP2Me9WbslD6fOTD9NGN2+aWemAXqM2ZQT+sxB/oLdOuhUJ9
WPR4GjZNNg1iI+bWAbzezt0LCVkPJKSnX4rULSi/QUl8xWEmd7aysNohIwNxAQ20ccvR5OeTECnb
HA5RouHi0hIVBSaBvjs527S+cgICllMgJh3R8sULw0oc/zWqMJqv6VKxOUua21TWCazwXffK4r0E
Jm/SufL0d0logwfbEgV+qD5suNOKedp4bRYHY9cTFm17y9h2GAMIMtpxcY+PyqV2M4v7oLPia23h
YvdwsV/G3rGOduwycy2Rnx5VTmkQM9My38sSxIjHh3ZyyfMPfl7K+WMK3fhXjzP3MzUUzjlk3o9b
fx6ci6LMxfbDSI+8ayEsc2vMzmuHreRlpgmTtlFL0v9ARacxEQJvjRkxR1Eh8mbWchi3yq1bCskd
1oHc8K45pb3fDC1cb8OJ/oX1NDklo6YH5A7sV4YAat5m+GzDndYkMfXEYjEobihaatM784Z9xQws
eyR5MjtZkMmEudlEZy9a13BenGG8o/dyvCn6PSACjdM2tbAdVnRXfJmZJzYbo6rkTk+qzt7Uet0G
jTF0+BqmZGMCog40O7Z3RAmdD4M690utkuXOJfj7VI865jXW8/R71enqk1eK/DXSRR7REpp6p2qO
wlOC0HUSNWFmLHvNWTSR/Wgu3bgdRV0djUXwDwDP4TYv62DGrMHZHxiRZYU0EjsdYLgsL8rdaNfW
Ps218jgJzuK1l4+foJyYOw2bdVc3OFKiNoYBWgx3qeMYZxaJwecB5GFxBoMDCyufmbVMwbWmDrIi
tYNZ6rQ3Mp1pNlUB6CFrZXomYBMGeSEaDlBdji/Ttta5TjwGCSP470NXjR92McXuts696Yqxn0TT
2Mrqt3HwfwYA/2IAwPDYZmb4zwcA9+236OeCud9/5A9pW6cJCijzqlM7VLitBQ9/SNtrjwXXencV
l7Hvc4X/I3gobexn66We+rlV815nAr9f/KVO+Rw5RhDANkNuoov/jv0Mf8NfJqR0X1jcQA0AneYq
mP8FUp2pHvR47yE7Zx52xy3DLx7Clla1ey+spXyUdgO5o8oFnu4w9Fi1N+OQ2NuMBO+IKABAud44
WcM4r0uwX9xiNwdD9GK5g5YhcrBYbOqhzA7RUorxocsb8VGIehTjxlFEYLbIDJzGDFYOdv2KKmx3
2FeeBMEWNyllR6X+3YRLU9HY07jvGgXzW8rcopOTSR6VKlrAUDj5zcLqtef+s/gmvcx0LifVwNJq
99A+jLYgE5TXLXYfXKnPjtDe3cmO/QLwAElwz7mz4yE5JsuSXiYWraMzWP2vY9obgUS0tDdtace3
1nFpDlXVNHMDWULPB6YDoMwkzaVxZlo6N1BNXvseXXDkkkjKDQnraDTa78k4dM/cU+L0ziJg7quk
du4Zl2MVmpMJh2tuz9a2gyXEUNObaBZWokvmJ8fqOopHGDS8hjPlPasJG/wWWbknR5rc+FXFKr+d
+fWPiR3G52WcpleZALrEWDRR3l6aQ+DZGQ5ooaeFvnMAunMLo0HpBWoCWNAI1/wKSShOmiJWBWfG
hSNdhAvSWDY6xM+B+jWbdEmwjDsTGQc/5W7b+jb5gTe23sZ+4JUgaBnZUEy0Ysf0GYneDJRAoC+0
NP7utBzN4ijJDgwzKNuMkJAtZCv6YGPnsVnkBM8g5j5jzF31SLkYdsOKjBX1z/qjZnljUA6FfQql
w+i5bS37g+M2Bwsemjswx8tKfasKsunRzPRp15RafcHbls5XUfac/09GJkdszp5VKjxFvBESzsIQ
U1MkSS1VRzKeuuRQA/qPWY2b2HAkCiUv2AdhISJTIdJTXKhLU/rFwrv32KuIz2rRB+epqEvcTI42
efXnvB3IOlqVEv4cwx7kmMy1b2tOk6N822CmcEq52HgXu47iD2CjGETS3KHwIHfnQrsMVhKpLTJ2
dUcWKrmgFsR0bpQjRfQxPMBMjT3Jq5Lw7xTRfr0a90o4nrktYrrIc6M6MDDMSSjoc6dvxyXSuoNg
w6a5N0ke0OJ1DOINqalN1YYFTzaaE4jjek46HwIEhfX444fhsixJ32CTkua2wkRl+vVQDPpWlFrL
FWadcT/YhPZRc4q+cK7TUoxkjSyxbzOn9+OIiQvfuFWfSh3ukTRQJXdkqPJhhzJN/6+lE8XnzOGO
r0aiqn3nTU10kkLdqMOhm9Hrta8acG2eKc2upq1LvZh111XYZdFcgELBJJyr1wnVRHJ+7eNP6G1G
tZdh3ZZ7/pDjnqdRcHtgJZqfZONBbOBS2jXbhGI2e5+L2BiPTortwKzq9vuoyWert92LybVieRoy
Y6gPZLP16tiGIB/dWtPpvFO0XZGHfJTlyPOI8pHSGBexmsHapOphbtL9MpnuKdVchm/uqE3TZdLH
6szgo+SWX7fZ3nVDtbYPhEQz+ayqXYQTlLIvaT5qlHYNO7OPcx90sHGu7NILTDfVvEBLajRtJiX6
p3qRiU96dU2iZABc3ltgiF9SpgPPZpsPmIqmoQ1aTJI8a3IafI0UWVDottYdGV2BHCLqqgI7BrF8
5n9g7qRrNfka5Nx65tDoLkV8IhZmUfE3S8eqxSad0RL9qbfjrYH7MNpYdhsxJR7q4QBmyqyCsCvG
qNtUVtHLKyXzPR3BZZh/0ufI/Awn70XyFYa8iBDFZ1MK40BfifNok/fyoy4keGrEzZHAgCOCEkBN
kGsWB1E4QNOtpCDwLi8MhsBF6xT6daRp97p05Df3blOZr003veKjGLxNR2RL9/UkzF1SH6JTm35I
p/5a1HCTlllXt4K2wJYBA7meR9ybYWtsUpnPy3woTKdzLAjonICxPyhWjTu8J/p/zlO/oRf+1XlK
55zxd+epa6LIY7P71T/5BY3ffu73Q5Xr/qKL1RLIkeUvfkFP/4X+GHgof5JR1qaf309PpvgFmy8T
GmwB2P4dbDP/hnnfdv9yesIUuHaXUSxjU9kphcVr+7PNIyFcZmVAufBgEVOjLmXZaYaCioOl3/Wt
LhaHDrcKF0+9g1CjNzOS5MCKfalkhUzB9fX/sXcmTZIbZ7b9K21v3aBhhmPRm5iHjMg5s7I2sKzM
KsyDY3IHfv07KIoykmqxpb1kxpVYjKiIAPD5/e49lxkm7vD+1bkP0C+0cFYxW9n6rk0x2vC8I1XT
4NEjm5Wlw3yO0mDCmM7Sf+sQk7mEAeW8vEsoSVPi6vzKU238HmQLVxIw2rxrYT12/L4d/4FGiIAs
TYTJROFdmAPeb4MjEGuCG51qT7OC9FlSE29diHWRwtABrn3eUXqcb6rBcI4TWirbhcQ1quZQYBUf
2kcrmgfjJHSiMLkYNJ19jtz+0exCOJwv5hjF6bYcYo0vJ08M7y0xw4k8ZahCnm117+Tsn1UpG3Un
7YCtbhALFV/nECbhrs4nK35QsenvzCIvpYvYWZpiZ3egxRH8Tcc78pTh34ytJAy+aFz11d6XJtkv
I8ff7eOcgLRgdTiKwbbOjqDDyLdI7K9KP2K/BkQx/lbOU3w7BlO9rTH0EwsKJioVrViKL+Age4Ne
L6W3ZIOD/eDP+HkUKxhzbD+8TI7XQGRmh6IeO4fCd6x7RqV6o6JohKR0T490sS/b0rxYnSj2Itw1
7YjaMha+PLel2klXNncyyW1+ME1gYgzBjw+YHE0eLfc5b7z8CyJMvgpYfawdj1UAk7b3HWBH9iA6
4ms82+SmIjCxY1BJjz2ttG/MaDm0ioQAWdBWR5ihZIuj4mBbVoEdIsvvSa4SIA2MOFhXSmIPU/6J
lcdRh9NTULUjU0UYdt+8Gm2wzJOAPLKTHvPYL7emAg0SmEW37Rq3XCdzWjzXI24DCRVoH5Nb+fBR
OVmwRG12B91Bvsej5VkAyGiRDicBOxJdzSBD5fOn2AHB78N/tocxMr84dvGUsSR5I9nOWt52848U
g/6LL7ioXPiVO5qLMJ/mJUq61OWxddT3KOrE+4wKuA2xtePPTeL+vZ3JuMwpjRUJ66y8UefRBeNZ
5ERMaR1gW+XHUX1oYzc/IvD4FxRu6w3nlbgSi0drtlV/hOBfHNFgwjWb9+6po0nr1lFejQ2xdM4K
U+C1ELRelnHj3TdNYl2Hscm+SFiab3yjZA314Jypay4OkJKAVs5u8QGpzY+WHHBwSltnvpNeP96U
PbGZMm0W/2Mjgocp6+k8pQSL24qj04uYWuce9pZPBo9L4lBoXDxA19J0ias4twOC0c3YOumrXiaA
lYMj5dJA6b0gXcgn7BPqEQtdcwL7UW0xCIdv4Leyl3b0+3Pv1aGx1UOQnWjXmu2dVSblnWeG0bGZ
tQIdD2TdJPm2a+Xo/fDGlvxI4E+vOrPBwIbGkSh5eey96FKYdbWBWmmuVAgtDi3xaIfNefLMCXXd
WTW5O3wSQ7TxKFXFYfE/riqvIR5vQZaAh0FkJjFpqNGYaiEbDCg1Kt0VLrqhX7nqPqs9eSWlOlFL
DnopmtT0ZSA++OFF1njPBxLd6roZXudgstajq8oN10m/qUudHVThZvvGzdjXlkOdP+NaKvZ87Vwt
hpKwPPPm00HX3MP/1R0tWaaz1b52CZm2/V1gjZWNCDzBSbFx7gkS8z9m6iKNFfl6jmYmDMjQZkTT
+XhJovKOeEp4RVqOv9iC63/GXbrTzkTi3pxS80Ls1ryEfR4yHZf2/aTHgQdFN4U3WH2BXBXY1AiE
UpzKhXoaQJpsZnfpqIxUr49pbsUnkILkuAWgcj6M6jJQxosYwa2mKqqz4XvZyZau9ehPJeIkMyIS
KYnojyRTbIGUIVoIFiiCh27Clpr7wVazKiN6m4esS2v7azZwNma2B7nNyfLJarPuIWZOuto96qcx
yJnM1JTL564awqv2gvkydo3xDqYVR5NlqYcirYlcc/UEWLPV9DkBFEVHjKV3qCpPnYy4HPc0/4zX
sW+dk13Y1U6kUr4oz+vutEfh8uSOM9V9Ornnyda8+eFQfxN9FfyYUB2Kld93zJRh/KnINIMKmkPM
QQ0YXzGcJ92RtbaIYBn1EoQOjc44CovWwZXZETBsSmEV4EyVA1B/NrJTkbjyJRqqfoubvD4Kr0RW
9vws/1G5ltx14ShfRVz5/pYAT/nNiWNBd7COLoMVifMoKlDbem6PSSgOgJlsmII2zzfYYX1x7V0z
vEXM7qj0nfrtIDgSytroL1EPBSfD+3BVGBMJA1TDK5YNH6t9OC5gdUOTsnfUcN/EnbiZjXD6bmJB
HlbhkPK4DvmMz4XqDRIInv8m05pbDxkbd1VjyaqWm3bjEz6OSMuaor4NcvY9qRlV3JYwhbHenIDH
R57YB3398zehUtTk0JAAYzE+aTBC7znQwJ2ZOu/u0NUXI668R8EufIVs5NwoKKbcBif7bpKzuY6j
6rJ8gSdZOGBDe5CxU5Vuwkzal0H0GfEB3N9tUtV3dWw7zwEOiC1xrGJH99YCl8iqhmUBjWk+D8ci
T2EU1E5DYt7s7gP2iB990kIIsfpm3gxqDB8tgI8LzJ425qS1nrwoS9x1aTTuXR5JjMn2qMP7Iq5Y
1yU8ZJXp3IioVXztAAcu0rQuvevrU9jbiASpIb8nQwrzjTKQ8ID6DIURjvG6KxDB2cp0dw2i0l0+
NfKQJbZ90I5XrWdY/2tFSnDe03YVvDIL2E+amCLkKlatP0RpDG9lLbxdlDdfKCkItkYW3jt22+Ec
qE0KnZhTuoPNLY+Af58lJ9W0xtGHhJeukQTZ18D4mj/SpsUIwQpFnexBb7yax9uUi5ifptsBRMq9
u4jZFDGdh/WA0zNjrdRSseXImfkDnWu4OjGH/E62L9SllLcjqf9mHc2mS3RlAibvDvmm6DFqG6kV
HGz81reBFeD6NYP0jQHN79ZGJhhApugwNFm0jpM8hKhigbQ8ekVsrfllF3eqbsZkWQNmHkbDmvEV
G8E2N3L14LcI5eDA1NE3p+q2z3E444j0W34cYfDJ4JtsXTe39wBXZvodbIZpzaQK+cI21eOIvv9s
5nXxDJZP7Ny4m921F0l52+R9eJ5zn2kl9qIjIhD5biQhZ+EB8gRbicVWO4ywSnXsZKesD0N2SaOV
DoyYYX0oJWrNd6fMgo7ldN5PlmhWsFpuohHOuWYdf/LIBN77Rudc8PFP11C21ibMf2p+EiB8pebF
xxJ/mX1xzlz/KfbRiQYbfFFKArdw3FOZB9ZXfKKsU6eCDo/IZ5UalP4XC4DLEb4BmXuVOBjujW7b
OPN7m0zf0sC4Fw34CwqJ/cXxCFUTPC+LOPq4TcegzBCiouaIcE4Lq9xio3nma3F2A8zkddiFP7lv
EaJReju6qYMVwn2zFqaRpk6XMoG82OQ5NUJNWfDBlCokLTsRy3PI5tUBTCboKYQKB7FL4mo6iXS8
TSbXfnHaqsjXaFckPUGc71DFbRxWmkgu5rHNXE+oAwtWXYBagGHivE2GrfdZyrqsDMWemCe18D5r
lsav8kvFz++diOjWDrzoqew7/9AY0XTybEQYksHpZowVWBzR8pjrEvTbJhC7qYOk2oCgQ7igGq+p
+/gKHJcne55Nt2C/i00mCnrPSbL6EqTJ2m9YN/7u1Pq/BJb+GBn7NS3mOY4Lg5qFOOfDPx4Mk8id
CmIn6TFjl8MIp7FLt7PgLg10A/a/WcmPhlmq4pFNXvavX5zz7e/CUr++uG/aNt04HvJ7+KcXn9Oq
9bE9pUdL1+3HnLXVTZMWCXJumD/89Ust6fTfWe2XVJxDxTMheU6/IlhygH84AMs08/Hm8lKNLcGY
WWIqMFrF9fe/fp0li/8PL8S+I+TQTx8rWbA/vlBeQ39GWYyXDsBpl4DXOvpL1UBRpf2dpEw3vBnD
xEz50sv3JljSdGifyS2w4+VwHSW8u79+S//4FbPToTgcy6TgTLuYM3//Vx9MYrY9p4yj1NjgTcxa
sKaAWePHCydrY5Ia+9DDyPdMXOP087X/s4/7P/QjvKmCKM0/38dRa/r+h6Dpr3/gb8JRiPyzWFx/
XpZcNX/bxIU+ohEHSN9GGcKnu/yKMfT0yf/8P9f5ZYF0AmmgcnOBPXAB/LaJAwnqB0usgAucgw5/
6t/QklyHdd/vf+FEFSjNwja8JBZsevn+lLiZyr4fsRWJkylLfTayjmaG3M4fGCryz7Ia5yPUFzeA
M+fFMUJzlF8dp2zfWOV3DfDKzriz4gBdNmmm8c7FG/GSz3SknGWq9UfSp1l8rKUDoDeqBsdYw1KG
h0SYfhvRb/oyeb26x3DndDyKoC6cEu6Sn+M4eTejHMRLAr2pZYkGxWDVC8ueNlWtyzXRPcZcNmaj
NxbbjFTdgIQUemSCSsf/5FIuvmOhO8awqa9ZqMfXPpXuQx4ZAzPb2EQ/emcub2NjvOQFQIgVE2L2
NoPvfncJsL3qWELinbrkB3jGhhE/9pDMWh3cNT5Ey42enO6OcK6+YCXG8hKSi/oRlIZxX1cZDhD2
WvF1NGxasN0GsYfJmX0OiTL3hqRrTndzNltUJ6sheZ9pfETAQZuH55YAQnAA2TmiFPsuYHLDZOMX
j5NFecjgDUevRgg4pKqIWTuGgqeSO+7NWjc86MrSfyxxYwKepNYkWE1EFBCM4GUTjGejFG8qHLmf
E1MzuX6GMhOIxzic/ZDHkR3l8jREebbNOouGDBwR4LKkDs9LImLFHmSJdYQNyvRUUxRFzcLwMAYl
JgHyCQfg+N23xIhANoQpwYa1O/vNo+RgcLICYaxr9o/3dVgwOBuYIW+tIEJ0EvGMa8GfavBOXjB+
KQY0FH9we3Fm9g+AOM4Tp/QoDsITloioB1Svsm0B/vi2SgZayXQqycH4jUSi0axr2Q31pz4rnQS5
UMd3om9+UEAzDQdzMQxtDFiSPyCZF+4K4GtBjZo79x9V6/jGgaxWwQFMZ0eChXJLZi5bGmJ8zmq4
9u581Y5sUipvFxpOG6wyh3HEqkNMcDq11O3MYTB7kSZgyfEeVjcnoa01k/zYc3xPH6ALJHelzV26
+OTbJayzpqYn5bMlkJMY3Q3RNQTKq+kHZXSNOxluSqu2V5bbj2/KUwTFqI1/jgWvAZVtQ2vno9vp
GH3QsdjiWmgEh6iyFmhgVK4qrtD1GNoBRj66diCOl1zeNDIuUi+pahbhFeYunn01K9OmXMveinZZ
kk8rI2ALApcRO27slByBrLPdh9alNq2AMdh9AOt0KJTp3cyNG5FHaSEpmNV08LXkcx9oBijp8+L4
XImWX6BbSfNqePXk04Y1YH0GMrJLgXSdbBTKbZpNwdHRoboZaJbYKFkSnfSGgamtnOXZ7+RwsrOh
fJisyq1Wae2zZc6q/sEIu/s54cLMsd8AkHomi77yC5F/CpZQm8ynkKSG2v1kDHZxJXsVrLtKJqtU
e9Zj66KcrkSJMTfsKJxH3oLUldsYaFTMCseGNjgO+Z3jVi+hi4UvnhdrV+0csj5+QD9MwHZa2TqC
h7fOUnP08OkX4tDOfskpx18+7Vo9kZVNNuY4hceAYmdq5P1xL+zMfvCbodtwe8rx4LTeMfDccuuT
J9MrzlHDxQtzcyt1hpW89HAGFq5LqM3LNknOZKfpEjoFQx88kS4fzo3yCwxhccc9Jai5d6xSLzI+
8GzW7KjzeL41Kf9ZwUDM7uaRe2MeN+JQE28/DEYIRMwyQr2Nu1jvInum172CmqKI0q5ZnstriRKz
D9pSnPPWfgdMwJkyhgKmI3ylCEv9tsTgTR6eD+UeMn6+jWZnqQmMCz5t28m4UAWq7kfKopvP3Bmh
46WanjpCcNVNCmjtNuuE+hxNAp24NuZ9yTlrawpyYpkbDLu2E+UXSSXgXdLHmNdivv4vGYdZ2xuM
q5fr6tYa6Zufith8gntT/Ogmt38De+M+BkxK91LSLjdZ0twVjTtcRlwTsDpcxOqCA+EW9HbBTTdJ
h8fUdeqTSDrnnc3pdHAcqW40U+ZFWE0HwcuzbrvOI0rSA1zsSjU9xlbpCxwHVkqDTNjfoF2ON+hW
0cFMWOqNWZdvaqpl0Y/jWyuk2CEl+3dH+3wgYAmKAEy1Ey/V0baNfJTMJ7No6EDIs/Ka2kX0nFSz
AiDTeN3XKbWplZiNMb2xccUdIEBK0G6W/lb2Q74mjzk/OaNDJ0eUBS1guRRKTSC7Zwk24GZOInUz
qyXeweYeUI8nkwfPH6xHktv2bq6zZgPSsKe8e+qT10Y2HehOH/xDV4OK5MYkDzzR9Tu6bvEELZoT
zOCDNFHKyQmCuTNr96Gn1KG/x6LRZRRcsS7qv5jSDzHcTb6ycvPLBBO8OtTUi6WvRLEX1m1f+wNP
otwU2e1cJyOdE85QbgcLn/bkjBp4sannT6QawhT5xAGGtG2wSpiUyee0aOYxhtG9MssnBZNnT4cT
5YZxGh35KgvSFVVxj9ug33gVcmZsNBsJkv8/pPx/ab/quP7i8Prn8/Fz/578fj7+2x/4za1mhr+Y
HpATZtqfOTWm3d/capb7i8mhMsSX8dOuxhj+24xs/2JaJMU5/v19OHaCX0z+55gersuAcdD7d4Zj
8adjJuVfTMdYik2qH/DF/fk4Ta4VUMQkpgvLSGNGYlDNNO1KX4UvWNsd8L06n4ERxs0ZLaP7tKaJ
YqSU62WS9DO0Ev8FtAsNqGsA8pxaGtzH5N2VuKGpEqpBL0X4exxlDiOLnNJ3I/VgBPRTyPUQjiJ0
n5NIhzi7hxIXlB+rkfupWUTGbVi6WKfqNmu7cM1yrRY/nCaY0uGgfPDM4zEOAEnRSBlolOUwEHJ8
JKBluo9GVQeQXdzEdrdxptr5zGfpOhzTIw0QOGS7gDWZkbW0Y6rZ3HnqH9qSdRuu/ZTiKpCQMrBn
Z60AHj1VpY0FBn8MjXtWjSo0GN9ImaSUkbmtRMpJsnuEs2uvW3lEo4x3SR0N76FlwoDpSihr9LGy
XkEhW4fUmxZEPYBg2NUpw8ZGGRbOcMWBWylzlGc7mGlJW0No0tckzkfjSExZISLnRjw9GuReZpMj
cJ7Fu8htcL7vMfcnw36MzLqXB8uMI2vZwOYjlu8HvzDT9tJg5yLmt2JLYZfj8T8n5n8JzuQG1l9S
FI+f70n9+1sCNdHLn/jtlmBZv5i42rh9kyv0/SVi//dbQgCBiYl2uSR/Xvy/3RC4i5gLqccmaOq5
HI//fl/4aV+lNHlxmzJCYW799+4Lf0TkeObyXzB5WzCa8IM44s/2VSuSgxdE/pV2F+PIwkHLc0VT
GB2UgupCfrXaLnMHZL8Zcnib08YLv1l28D2pZ+8RP7/jrbGsP/k8O1/zwEjPHPQ0LS+2wFDBiYMJ
LiQSV29YwnL9UbLFtZjESslnNDy2r9WYFk55zsO028NBzzIMiQlKMjxisaPIrzqW0UR+PxtYo+Bl
2FRl4bLoZGRKUggWW6JU93kT9vjhTRXdFEC3b7rB7veTP8qTHbbqc7aKr27Zw8cOO/OtUHWwN5u0
+dqWOGwhRPtH3+nenTZbxHEadPBp2i1e0CnRB7PBT88XZVwrCEqUAQYjERKBJrVuQ4aNdo0ybpUj
SZAC8ddOVXZrJIn9Ok76xh2cBicVh9QuTcyHqVu48oRhNpgvXgsvDZ+1pycoU9rZN3b4qrXwt+Oy
5XXG8h5kkzy4Q2tf27IEVkSlA8ftNL0psQ4fPT9JL6FRvIc9Zww+a4BYhOPOHDrCfVEb47cuD6Lj
FHnOjiNz8R3BFwZGJqzvC3tFkp5vMTva6fdhsAlMqFR/8SxB9CBG6ljJRsRrib/wq22TrPCCjNyv
qF/LtHyVBi9dyYaW8ESRGO0Nbwsrpt66eRqsvSYoEeEVSwp07xGl3knD8jGYteuvIjNpjssv8lku
USda4cgT0+ORH+iDIFqXBEHPux+DDaGyESo6tKRp01D4x4GIZe2Dm1v53TR1822kEo79sytvEsc2
AMGb2uNVMNKFtJ3v3ayA+FJC2XxUflfceFRS3yST71wYq7OdzwR5p1rZ7qqu0x+9cIuKLZzTr4fc
aH6EVEYj5SvX2pdBpm4AXacHjf31po8ExSjaV/FnQgnjGqShd0gsCk5W09AEZwtIU71K+8C8UpdC
pKsN2e+2lW1Wa4nmQlC5G14cPSGu01dl0/OaS4i7rIQ2dpzg70xsumENjL8cG+3wPJas3cnruVRZ
wsVuCcDom1TypgKJF6Gbp+45hi7MSZVD34+aBpQtm/LwEFDLctN6xqc/Ey1zkoS0Mb48Kv1aA+8A
+hXGWhped0Fmhq/UeuSrsQ3OTUR1TCkoLyuIpH0bfavYEaPzP3IZzXBO8P2u/THx9zAXvFVr9epL
WLsOx4Ao2BDGj3YgBcN4XeVqOtfYQvs1hk2OIsS9GtJyRrKdKDu/42Fdb2cJ39j3dbXptUOHs523
D8Q1vb0o1PBCZ2xNK3VFC30WwXMIwjg9G41DzzX7DiKgIX8lnyMJBvgiJAYcKKpd23FCrhgzINXR
tE0xLT2PWmo2QYTCEuY3KK/I7FScRpdEVO2dz2zO5rl9AmbmP4TOcGgrZ75Vg0mvhw5OHjsn0mCE
p45pVCqaFn2YpSUpZEtZpITx1UyPeGKaC8dHmGa2zL6mpiU3xpKKHlSrUDzSJDpWZhg8ava3jAgd
pubGvEDvpoigVvexK9ubKWuyNTdP89oNfN2UpSTrqkwdbgqoKDED1nGW1qelPP/auLI62hZ7rrIb
/FVqdRzXq8YGfhfFeyCNySZKmycjaCa8bbbTP4Kqn74THmhYKgUTdmew5Bi1SiYYiy4OoCjJ2kq9
fB8MutmQLaMo3Z77c5oM+rkqTHcnmyqGajL6F1Ozpa/xgB7DOFGbiOLPN6deTNR0va8NXZB+dvvJ
oHWCZToPwfnghqHx3cqkgVyYOJju3eFHFhn11fXS+gFPhbXGDbUC02G+x3MZbyWRxI1djwgNY2cg
9sCbeYOM09+0ZfHQ0S1zwiNeIcO0zZkq0P5urmCpKy3mO9NKw9sO79pCCiLD68Z+uy9dePwABMSm
IyaxGYLE/R4v/Rgq0B8DfSTAVQPaUiKws+vW94ybxFhSEuTOXhtK5deu1cwPuG7DTe/U/tsgEq4N
RDsqwwVltmmuL6h5BjesmCZQL3W/5sVIIDSQ6dWKqmo/g3B9VyUuFN0DAR64pdtqsg/e6CM1mUbk
4TCy9KYxZ3GEjfQwm9aR6QEjCAdQf0tgji+4sr1wE6TjvWry+NXQXrlGVuo4llbJXcZ6naQD5+QX
M/blKXRkcIpF0gjuoBGLeEWlTdebN11gOA/zPNxxvKTjtKBvm1bkfO3x2wOsZZdLsfeKSwLyTmhR
uctC6BgK4yGng4fGgbYWdFXgMHarWBxS7Q87IAzFtuPAuzZFdEM5Xr6v6f8FJpMJijWoZiXK7x65
oJLdUIL0iYn9rWxdUBovohJkTMvtW0XqPUnNZm+Mpn+exy74sIKi+IbFDY2ka+87p/QeZ+E+m5Pb
XfMwkuDjiWG3vTHvxRAMW4kI+9yVyXDy/PI9Iyx7TOAY70g41vsRF8thmAv0bG3E3SmFho/nJXYf
uhgzxYwpdSN4co1E0O6pobXfKA1WN5RicqagIGd8tdLUOBTz6N2UTYo/KPV2tZNJlAOiM777og38
cqYo2ZNWDn6DeCye4C03+6EX7NYF0QL2y5Suy+i7wEyGwpQke1pCINdzzD90dTHfJK6rzrgX4y9j
2FFE2I31BscEAjExth84H56SEsnOzrPgMY94C72V9ySQyLv6mXMZuatusdN9xfpt0KPkUtrd1DeF
AiGHIetmiiz3uZDglmXmuFuXFPo+bRMETZ1HX9th0ntXp+1XWO8cokIOfvVoj8eAWM+u8LuvCuwB
KX4yMRznVtjo2ZSzBTAGj+4ncMqrQGTzKURjC3JI07o/B4AKaOioifW5RR2vCS7RZWoGxXMGXvmR
oSo/V1LwqPcsmD6pIhN/WxNH3OPSba50/XJmdZq9gIh3UeiZm0p7xj7J3BLDih3fBMCEti0S6yGG
vQ8imLp5rIGNPibkBHZaDO0G5oa3Vq762lnca2lI95q9UtZ829Clxea/tU713FY7AlH6fRAo6bgD
8FtGeed7q7yIZYUpVroYRmb9UeVJ89WfKHVhzH0v4zDa8EZ+kOmQu4y2h3o9kfg4Tp0p1lhKQCHM
be6vA0loEUE8rzi22bRa5a6/VWMJT4vG3k/6i216NmfFI81ve6RJkxKsPLtl7sW8ahY7RTnlzowa
nqAqsk5YnDH6u0ybCeLEIXIM84cIBASGqRhXQ085VO33MaYceE+MHu22K/J7nGY54W4yuGfsn0uB
mk3DI1/119oi3Q6YCsJDNTQduaAOxGA3dDhUjG4jVUGTj2Tz8UUmZhvuLOK4BInN+wDzpb2izym7
Wqq3PnQTFLezZtNljnZBhxb87aiai8p6FDoasogSaJHUH+lQjnTIIWKH5RMpqTx3T1ip0vzcaxHW
T2oa+dQoRNWGASSuYlJeZa1vzewsCisgqkZt5cYL0zwgOBRXG6OPMnRvevO+NxTWf2KmJv4cdh7W
EKf+asQqIjk+NkfqWLDxWaPQG7MT6WkYhbzIhn+77vz6zeHKc/Kp3fGKxiXH5LIZcGjtU0IdNQKD
rkDBYXyqUy2O/s8slfoZqxr8pzkBAS1b4lZugaNihS20OUdLHIs+pRYxQjpkzAlrGWQr7k3cxhs6
xMmP1IkaDm7Ri+VuMG2Y+myEV0YYW3ULNo0gGG530vqFZ5/NqqORd8mKpR5eS2q1MDNhVgRKZvB6
Zt7Uzzod3deO6lXwbcRgghUcInslsYSTSFLZA6wxSK9FP7GfiW5j3O9wtojEPlJFFm/GDP1x3aNJ
XHCs2+us77pN6xTE2jpP+ANrrYa0G09hqgS1HI4s3piRYYWUJ11m2VMsiv6tZ/TkzNSN16ma40eW
Ad1OLB92hLayN8Ke0xd5meRqRKNqKaLV8PWGxjxOWScfo6g0+w2k+mw/UE92hK9YPfRxCM9IWvKl
xa/2xWqE/FLV8UsEH+7GtcG2UYRlGgfHbgAPV3D2ybKY5wAl6nFMdIfLNmqq4EIBrntfJfI9mFsq
svDrkqXEHD+jlJk89tM5JmmIXuXf5sVUvGYA+59FRmISjKgVg+W07D1Hof6ZGgzUfwPiXEMz9LnD
1MyiF85d1lLBsQFROa9av/eIukuSnYTEpb2JEk99A7hCAzQAcRbIS0RS/kxLVmGRPrSkl1emnKEe
jkumshMEypGQwiN9hOkxWWKX3hLALJcoJh3JS9CQeKZvGt8KUc/PSUxfzooNPn85qrXqrQkj6DXn
VsFWblTmes6C+daYSH8WGET2vT0WD9UyJzkzvyu4CLgEpRmfoiU+2jD5rlP6aQ5VFiFicSyjQK1a
BlnLa28AuYBUqcylKXim9ZFcOvvPLgU+9KXulShvsY52zragMM+5yJ/xVXqICGEPiU9pEHgVf/40
piXuaoV0bPkkAPkPjsb02le60U+zMqjPWxk9B97+DrYGBM7tMAR2gN/RabU685G0gvRDLBOK+zqr
Brnw3yiNXeL2hr7OsQbHEsinoij1y+8E4btfzTv/VQ3lXZ1WfUdT6p+MLaZAAsbMg2yLuGJ5ixvi
98aWRmoFM95S19jAN2uELOIsm006RntDUEgYf7VLZz9mNjZyb2e47c5LrC0pwkszgH2te+x9xj4k
0ZbTOv3Xbw5F+Q8miZ/vDSqb5fqQz0jx/PG9ldYoKzOy1bVp2mvQMCtGh3T8v+C5/8uL0MvqQnfB
i/EPpiYv6zWHXlAFqW2uln98LKmQBXb/kST/FUkSydDle/3nS4qn73n33v1ek/zbH/nNxrOYcvAr
Ejb3A5LwiynnN03SxMvjwH1FwQKqR9/L39cUDkn80Of/skmImWiWaIl/s/LY3i8CPRJ7D+DeQITm
v2XlQRj9k1sN8iyiqMBL5Fq/riz++DPFY2/wzKtN6r7s9nU0XB5YxfQhNNtvGHFymwBjXmk69h4C
JS5w5ccv/pjJR8hzj9Jsu9NApHslBZ5XlwZSVDDHj/ZjnSXQWqXxPgQBgXhaxRHYRMTtyfNwq95V
gTc5965LlVe5MioGiyNgHWFfQ5eD23NXgJlBQ8nnGr0u7ymzgP5hMjaaxDOxd+TUfJc04WI+cXfz
HAPDWzWqbeVzIcCWapwKZWFxaNU+T187CvttkLC83YH7sptT7xKrIktZ5RDNUV6nKdymJQabE5gl
+8Wd8FKwM60tsOyIF1rw+Akm70jgyaPFK5/SIHuKJsMYxpUVsBvYJFSyvWdVJD5j+C3BZrY73clt
S8UU85TogtR8xGnPtrTnLXT7XNf2WZjOTN2aHyb0qiGkrBWZzm43mlk2blmtTmJDkxRG9bp50/gH
y1VROf0hw1+/Vabw3ibKzFiOx8kBmvQj1iUmSD1kF0mv5iGz1UtWp84+6xUjcBnGB1acyUw+JE5e
scGw75x4lmFyvdRue2YUGl67uKQGq2CJC62DrPvIQWmM/Y9eRwpojIKoRb+eDeI6184x1vkLVlzM
UKGVnXCffYvTGtDA/2fvzJYjV64l+yv9AY1rQGB+TSBHZnJIsji9wMgiiRkITIHh63uh+qgltXVf
k971IpPpqHhYZCKwY7v7cly03BqHjpuoVu4HfqQaW0t4W3Lcdy5FMxR/7oXvX9WSPtPqAyA77W+W
rsYXlZOoSxo3KIf+DcDIiR1sdcj7FIxQaobEtwkYUtdxI6VukPBZ7pO4rDcY0J4lNbbh0Go1oBL1
7aSVcymdJbof/dph+J6gDw2UanZmFObzkO8tZf0hf92JjJi/UgpSlREVgTWq5MyqtL14PTB41mc6
Vgyqp6tpsTeDFid03IN4SAdB6zxB+E8vwUY9tfO8lY2tXWPoPLhp4u+IYro7W+sfKeCk6hNaGPtw
tkBVKtNDhed7M6QIZ4yisFwqG4g8DI4j50Kygz3s7+LSxiWeaP5eOeN3befElpKeyhnOjg3VSWkV
RFP6iUmsDpRd4SCPW6xnK7WprgmNgb9emV0arHgd1xu1OenGE9OTYVf6hgHsWSsiut6qcVN2EhpA
r70QYWGFSTbllDS2HxBJSH9oMWjfh8UNMoP27HyEE9ephlvEMOs5S/IcQ5jT88QPrdeEprVooG2c
ytwozzMY73l/xWT2FQiyuZy0g8j1AWuOGt3HwsrlPSoMi+wGJtmt9IQDHjqltJFLTxcYxZA9dZA4
g1434O2lWS1O1RC3xL1NrvjIHZg/SID2rJUaM9Ajpe6zMSdNpfhY0PULYsCbpvmrkRyq2xiS5Gno
0+og+pG0xL7nozUF2uxA+234bnNuI2P/YzSkGlhLR3LnTMOQ/DAb+zxro0/JmqWTAb0Vnt0BjuLT
IiiySJadoaC4JZVf7scUhkPSaBAIaVCH9kR+f84cChhqTolpFEGtx9rWNmFk4L/gCiAbc0slHsml
OALy7S2vEx7TZ/BzhPYy7YNH6kUsKYC3gv71ssGxpjXWbaYTaWsLkd3QVfxFsrANUyHT57LNinoD
/Se9iHYGs1kOC3Y/ozTuoZn/agroJaSQzLUTpKhPht/vICupM44YecUSqj3mVueCcrAp4ch92kBL
n1TsEJOB2aCuQgDn2rCbi5lgGMAPIKV9Rza+72ErJPWWr1Ptak2nDXN9anPoeQ/lokxY7OTstKZI
9m6h7skvpdt07g6jwVoBJwvX/8ZbvM0cOdXDaM5v1VDbB4Rr/3cryNJMVjJCvYKbZXr9q8NiFTVC
B1JpqiOLBy/MB6jHMCVk/xNBFdhmWq/d0O2UcAMajLDSF3+Lvp5u5thbJV+D84ByWnbX+d2i6eoy
pz6klXlw6TOc2N13GY8Wksm2t0QMI9aaNjo9BAELcbQgo91jTWk5g/uLP3BqLSb0OB8/Nvm1qToC
PeA6MMJziUmXDR7p6NwD2E24gOXiUPuHZpr22tz4x5b8MbCxiXWO45e/uTyora6tMokB65F8DP69
skbs8z3RPflp5oeAwOawwcYddn1zJFZLWyiSytS4v8rUZWPhj8NO72hLHWfqFjWaLLZJNbERHMrp
pOXNl8qXSwGc7MaYVhT2aDcsxd3qTjCZnEGY1Vu6ZonjpD37cCbwg2a7PpJVhYJRVWngYYvcAJDA
3pXT0ImEyXnXOO/Lgiuz8lxjm+T9u6jz/AZENF1VM+a5yBznjSSefeYz0MFWsyh2zfOfwSn83SSX
91jyVXNu7sSKZmKa4GQjCssQAnjxk4GWBgzpom/vWXJEQUJn6e1oeciFaz8cxIe32rB/pN98w8EH
WG4zMKjJeikhcQdl3jXPhceXWlqr3YDP63/aweKu3WV5SJqcquhuTO5ru8gefFEjonliOau858fg
5u9DCemaw7Tm1E7VizfXvDB6c42rohrFdLJmaIt4nNLiU9BzHJQ0CxwHq3SoHnWJY8H62HXZUp6F
IYD7zuSAlDl/dgnbRAUKgCgq38PIYmar00733KEMQI3tan6g3McdlLthqviBSb591efZG4993l/6
sfKeGtfmz4L8fWwHnMSoeYFW+DEQmGK8t9nUvLmZ82g7DnpLEd9aou4O5uDFsFWTDF2zi/hBJ2li
/QLrPQaT7UAtBxdkLfBEg4ZsOr9phX9iaegcTlHZjCCuxZdNGN+mbAXsnMDVcaeMBZoLlWUHd7K9
9zFHDh706Xcmo/5uIfqTbZVK1CGTvXmHLqzQkTKyUkCMeiqZE7rGBTGJDeWzfCL08tp4vn0dZ53l
GaemxoghpAiw0ODba00IljyoMb9TFzQ+5LvW2Utp2Dwy0IDJTXe06QQDAkII4uNRAr4MXBbz3Muz
1w5y9WcVN6diTCKYQXWCHhubX6xe7cfKScVvI85o5aDpjHyVRjXhUY4ks/ChJNT/EfqcfusEq0Ni
pN3jgtR5jDg8LzSyEYutnHsKA6gSJYcaKl4H08HQloyPs6PcL2zKpNJF5975vZ2+2LK1LgYhyZC8
fbG1gR8FsmYVHbaNS+MqWsi1NS3sLzM/itspF9TE6hFQZreXAyDE1uvLUE3dfFd5abGPicDuInfs
SThRlCj5vvZ962j7zM6iEldOkb5wmuUvvOKGV+yu+mOe9bgQMzc96vbIxBs1zol+dDYdqdbRWI8h
r3iOBQ7cG/YEq+kgaU++JnggEn0EG5sWPjFeqtqSciKrjFNZho6iTJAwZPvQA8150b1l+LLlqA5e
V1N2l2X9nUUM5Vdt2i34gK7OesJ/sBlLm8Ue09XyjOG8pNLVtrvxKaYq0w+4Jw1+uPjSXNHSZAmw
BfM83IAwL8stNXXOrxEJ2XmNc41ubPaOvFm9wfJ5EFsUt7l1sELD3nduHTNP3pQ70khZu8NjsVQE
Y7BEaJeimtK3COrxro08COPlMhVHFEOdbFYWexvLyjVvg6mzfNGjCRIC/9fDhJB8akv/EYBixRDW
DJ9VWWHNSFz08H6Jb9qKkbSoFAnovlTlE7F/BA/dFXvWNvk5q7tmR9AiCVmsFIHUlqLb2K20d6NR
jQ+FZbdtaC94tqmRzbcqM4ZzWS2gbkVGStbFxS6kGc1Xz83a+o4l22SHfjxhqsST5oIGTr9KiTgL
CRZTAvz0L8bNlHrzTe42o/VIFg0UF8fYXHtu2x0yPyn9DfRrtdwU09qX22XGtlhk1cLtTjhHJw8/
MYtc89Anjv0ivLQcwmWMpXtoc57FT6w5UahrWRSfUzqOG7IGepttYYqO8KZIWCDFu6jlSd/WZ9Vr
WNjAaV6nhj6M0mg0Auls2hRK56kZW3ls+UyGQ2+mZ6pK0iASg/tDS5D1W69yIoeYPXuE6VI+dchW
6ZthWMDCLH+89GuBh0ftgR06QLa+a0/GB2cAsUZAF8WuwSb6TJugviVmsFhbyjwxw4tu+dAZrG/G
Wa54z+KWyLW+r/myp0U0PUCFVL4mk1VeETlshIJ0DOg9kSFLJ+KIRkK3e5zTxkS3I9MBbRyEngFV
tcCsbi2rKUOY/NYvsuXltp8mSpoqI9vGvOsYzpt5OwmarIbCPRKGIFTAxZ2tbOrv2lwXHzZopEOZ
t+Rrck4mWiI80Gl1sk9juNNtba+0qNLh19sl42fha2pfCOvOnBL/C2DeneI7QafXcQELMR/QgxtG
qSE+51xppw2pupHFmdPspD/Z2z90GEqMCuDEWZpsRxbLW7/gNR5RcvYOR5r4pe+WBy2NzFAbeZNU
I4TcDdtpgri6Rn9TZpq7OkKFroCv3JGtma9yTA7DlBeXKUeStyHCsXMetYIFZpJ8S+lYlyii7SuU
TXyArcyz23Hwk+cNZmqfAlbK5bbNe8VLZ5wfKJTyb9UU59usSp1DTtk1ZnqdAxNB+4Rt4N5De6QA
g57vYJDxR+dWGTvkuV8Bao13m0OLCqZSz7cGGA9sCdBKYgiK2C+7qgzKNCnfNNm9NaYLFFp5e8ue
DB0RW33pEy9WL9WX41xivje4eKYbZeNbmigSCubcZPvgxk7oLMWH7ZsJHew1xvdqegX5fJPE9Hss
zVeVFa9Unayft0Gvt0Nf5ThiTJMKIxbKRepHpyzt7I+8m6JNCXsmYGb+0wpCXzr6HO+82Jqac034
gU9L5+4NnXI80VrpuYjjHKs2tX7hYE2Dt1VSV7ddz7ydISGFzbr+mbxOHv2mKVC/MJyiV+jfY8UV
jbi3OpRWP4Sj1oiHrHfZCMiWoPvUn1w6zxBlcxdMC4i1ZJY0Fjk4VIWWn4RbknXJabGJ0+aT+xqj
GFmqObSWrDwigqk8iIldv1AJ3G3Y91xMs4yeGaWeCLo3gdv27k3imOMaDGNwhIsejQuWduwAbVip
4d03mguaqblJMvFcYQ2BSA9gTDqtF4y26b1AJitJSLcAC3Wqj+DC20+0p9gbe8nFTTUn51Sr3mDc
dAcCXY+oXz8mJ+lunJmOqpiiu6QWb2ZiFEdTVdYXzv0WE2kLe04rnyfXM3+kLLVlF1ceHDG2Hgzf
k4QYRNLj6s09MZI6zoywl170rsAUKxLNqmVBMY/Xxlg1HaqnaPRjATFieIMnwvBfGtxxJntPRNm/
sji3+400bTJXAPdd+O1t0kPj5hlw9Lw9iYpRcknjiatOFPKrku4lz2x5h/zHYG0AXNiIJU+BJAlk
wq3yCqPbDtjGbgX1z+CUJf8or7wfQWWSldUcHl6anHypUzZj83I1aMMDDTA0ewIRMewRpErXzUpa
oafTkro5j7rxjEpMAQzog80g1l3gamyZ/cElfO+o9ZlgylspkMJmEoYwxZHgTK0aDzD+Dq5q3ql8
OAHS1OmnRKPKY+0S+R2zTkFhb4bjAiG035EmcLdu7hQnabP+a3w4R9RbNAGTqQgivGttrB78rPvS
wXOHNAHYW39NeVgERljMuIBziBu4Wp9gHYEWgm9YuxuF9QJvsbuhg4OUYwu5JC5okEt0GW/TujQO
U8blrLWH7lj1sc7moidQlttfcoz8h0HTWcNFI/jcen7PY4PNWU8TB0zhFGCC+RnZyngcPVwQzjSP
Ld6Sevy2O1c9cvaJjePYuB51wkxoWBcPLmZgRJp1IduosWdJU7qv9Tw/YM25QOwAx7iY1hDiofKH
rUvIhMSZntAixPvR8Jd6l6ez/ECkqd9sAuElxbbL8hsvGz5uQOHaR41GegcuSTtkvPDajem608Gj
m+EMxFQEFJdnSQhA/dQinm/Ncp4/mbN4tGJZfqSZ4d3VoxlBu0uG31rq/MQtJc2k/zXQGqyhH3Am
widJsSwGMtXHX95kD/dCJNZy2+J5xJPhlvWeLWiZbPwekX1ZfIfAHFCH0MlT3DqCzDgq4Sx3qUTv
sfRIuzXS1qY2m5cBMRn1NMf2LyYE+7GJYoiFzdwfeA7mrdN2Bpcr73nEILeRSSUeY2IzASVkd57R
RR8lTqsggzIfrDwASmO4pGs3o2CoORcVq9WGGPUNM0Q/7TA51RDKUmc4WRXnD1wXpMp9HMHbYkkE
N3JkF8ZMUzrGpuJyw3gHXcIO6Ltun1ssZTdN43l0DdSUiW4GitH38wqmQNA33uBI+ubtiMz8pPgC
Tug1w0IbCvwYHmPoPSYLalz31dxdzEEOZ5dPD6YYOfb7salSUnboTiEvLCiD7RAzMdHkjDrWryD2
fp2EOGXeqHpy3ymE9ni0h6w/SAwCkLEmjBdUYXkYVNfmGTp5pkd7kD3LJzRuB9MBzj4pNP+ZGrb4
y07iDLdwHMVTyE5tvs65mnBa8KDhOpzm1VDDxXsSvKIZQUsZKlP+0F9dbZEIHlbEzmYB1HiSuUPa
Rg7jHhW8eZgIGL1kGRN4aMOc5r5uG/ddUxOLLRrlXTsyQ0y8bVzfF8SbXjQrHU4mLN5hU5JzvbSz
1r/kUtNvdTJXeyE9sm6D6swHtHT36kNooASGXPGNpiXiEw5Cfuo7Tz0KYbIMncTAU4rRH+5HaXuV
YGbENwBzEySjO1q8sYaRreDGbH1MGGz4VwAu5rHiJiN1jEnIGW1+0yWVQ30bZ+GUd/dL3FkYKecV
isca6gmAVXwir5YHVZHMPwXkxzcQcAxqi9OD2GLBdJv4PnyVOEubl8FZXXcab90YLyYve5RuLjvp
Vo87WFHaiD+T1ehNG03uUY16v5Wdk5+lUVXUIkEWOtdLPf6C1g+MzZnSMkzwTwVU9EQcJ732IPNG
3trz6B3KxIi3nVrw7HS6hX0VYAv9GWN/8YrSfGV7S1tSPconnfnuTKPbiBuV6Z91psuWRkuuc5Ip
jKMxLE60DOj1XXkZev+3pgwD3EgZoTfbfajNi3HxFY+GmYkEXvhaJ2x49xXWqeM42+rkaC7tAPQ5
hhYsNj40vouTtW9PXeIPF6118zMdLZ9EPIytimZ9l3nzRzyX8D/xScOozVgrGnR1hE07P2ugyndE
sJOtJJOC/d7y9omSXaDaWeB2qNnZ1Hk1CxZtCxUBkxE6VF9twI4xy5K4fUvhewVcFRbaVCdyz67R
Dfeei2mLQQ8jZWWvqv5k06c+466DQpzXgFnIRJ+RwsPRRr5hx2owadTJzsg9ACn1QiZx4X/XI0x3
WNVH2l/BAOXPfidezTVUS0v4lqjhErIp+fBBZxDfRPAY6V4PO63QQ4wB9U4YuXUYYZdAW70unuSq
YNl24A/6gp9luSOxSJFt1rzIrsnunXg4RJo4MFj1e7VY6l2bkEGEqb2auqHv9IUJeWq0dC8VL2p8
XR8lWKSHcWgehloU80avyUtvjPUimBTanUdhXRDpIjmif4uzpbQvS3OHyx/4b8v5v0mRwVj0+NZr
P2Knj8vprCTGsbZoXv6jW/8rurXgoohm/P/XrW+/x/9x+m677/kfteu//thf2rVrUk3OutG3LHgP
vun+HUPh2v9FJoaJV/wf6PvfAjUGqAlAIx62WOH+b8H7L+napOqcL4dhwxcwUXWa2/4NCoVp8hf6
R4MFfgfYTTZHNtq5S+n6/xWoYcMEtwFd6uArnuiAOH6/BeeCsTGBe3SDcZH8WsxC81Tr2KqPCpPJ
QyI1Ve7zjGGHe7cqaNkhDxPwRjXJRiBwCDmRYI4jK30AZabvV/QYIlKTBQtO09s4N2AcYceMniZB
e5hTqY/CIFzMl3pSDZ7ifu0B7lr/iZ5GDOYVBEFaowpuMgQQMRytldfDuEJLPQIiV4xvqBW8Wl/9
3MgcEIqpuFYVdY5dq6C6lfRS/aH+jDQ+banFm25LrpahoRnGNVowxped5v90oqVqUtYmuCJ6vGBS
sSwnqT/lcFGVQQP2SOhvsTqkjfUHlS/wG1s3+eT3nwaa1vGnR0O1RxuOFbcOLAvUeJXDcUFfD1wT
6h4GNBptQlGxuN84pV/6LypbGtIHa7exW/bLxZFURdpU5BxKkreHfuzao9JoxVwMbxwRROFzdWnv
B2NamwOLHh9dBFAfPuuxox2+zbyhDIWMtbdhMO1HyGsll4HBNM4tjl19T+0Xta554XoAlQbjlXw5
GJt8Ai5HACaZ7jxZaD9LMvrBBD/klCcTvZ002t9K2/P2f76/bv2u+GQTWaHbuD2KoueXUSFOMZqB
0tzpLRXUw4DTlMXQskvp2sEHBgCvWtTKfO1TcY49A7w0ds88H8809ibJISqMfDk4Xd+aRB/cPN2b
2B9r4hQL0q5GcfRi1UeFVZ8W3uxPX3gsXplOPAZcOXs6Pges+0Nf8lnwZH7KBrx//NtTQFidnW4t
17YfwRsUz61mFo+JbOfXRibd2aMX4Clb6MVKTNE6IUVd5gkxOb6JGit5yWbJge/PNnkOftkedEC0
Y7bNgar5S2YLAXobu0K1x8sCe9Ru1n4xn1qTKZPLG+LwvPesjqhTIcyfkYs35DVyUvXGMJcpCWOR
pfnOh+md3OZFvTouhwLVtHYEOqdlAu5i9dFSc77t2X9do5Ji6XQZmRDrPA2XXo+Q6UtEWCBZ3t4A
G7Fri8R8LgYv35fexD01dxK/wMifgjjJDb177Gvr1e4Ltp62/sKLf2YFpBp2qNlA7narWCKVcbT0
AWASZ5d61K5arpDBoOPCjiMPdzTUq/ZuWYr6vnOW8qHTTEDA8wxJNLUMAt+Vz7zc0O7gOtZhcZ1+
KzCnnCAuruKUGImzFrb5azIcnZDMzJYsap0OcRRXtdXhEq5ElfKhgsy/q3o1bUXdUyimR9lCMLbT
9g0ImwtX+exu8kz82Npo3/d2LLYIIwz6utvp6+uxIPEKCsE6F/5aRMCO3n1Vi5ZeIsOIf89tlpHI
Bv3OOjtc5Io/JpZMiMbAwbkBR4IspfNnPggA8dBrWTtVh7gum0fuyDLDC80kNCTKTLHbVAs5uZlV
fdYkt0zp7WkhlvcMmpP5uXF1plbGda4QMV6LLT2FBu6QordCkVTd1hwqMmhAIMArD8A+QuU48w0S
ev2QTEv34vP3N49WtIBLkWW99gwscQtBJsOMPTsgZ3Jk2B5vsk3klmsveOrErY3ArWQboHInTw4Q
aXo0CsIToi2zG9Vn+czkRrZNz4SDg9hhksMTN3FHx+1PmeVHvdCW06YMd3XUuLdUUWpPkOM4/AlH
LGvIiySxWxU9aR1vae9bL89PbqW8sB45zIWjOJU6Z4je/pwsTd5HP1QF5ScKfrsQIzILtz9PkXQ4
tCYykM/tSEGvw+1fR9KryTKAwgYgCSN/P+FLhxDD9pXHYRRXw17/RfAhpxBuIt9JsWqyoz4qOByj
5le3vO3n246C+RlTBx3n3QDGq8WqcPOfcelfGZegbP335blHmBdVnf6T0e+vP/TXsOS5WPZcYfJD
Z/+LkoGb72/MLgMPoO14pgc/W9iuRy75b9OS4B8hLnqW4bh8E9bfjX54AFfLoMe9hY4vX3fEvzMt
OdY6Df0j/o43tmv6NmFnXhOm66/T1O+PK/iW1Vj7P1MnJaVpdMlpagwXrJREMlz5TDeycUl0zphN
QmvI/EcugNCw+8jGh64rz57CmJVwc2i5r1FdXRf04S2uRdkT5Zzjptf16WEwrdLaG5k7aw+5n7Uv
TUVwJlDSZASa0eE4JMCgE4gpPbQJMMmC0hJ9wb9XD87Zzxz2gh1cATyAS786p2p/S2jIbLfKyCZQ
4mMdnboukmpjsfn6BFHq/sZ+r0II4vE2RlCmDEWu4sLs2XS4GuRJxdkXCGidXzqX0eICV6rh2hW0
YrqdgeuevIZu4t830keZZfPDlOj9bRuLktYFjUCPO9VaEgANjW2sWTpan5PJa2FLtefLNwjW9Xyg
Mge1U7Yp8CkPkINgh5vUab2zK9sJRJfwrsBDllMBA+xzZ/WueClWrklK/cWjISZn6yfWe6xmeWfX
sx9Wi2neDyJjcqpnK0wMcZ84C93zFbhjbU55K1N/cW+6WnFrVuPV1omu2EWByCAnN/ntoItDu67N
oHWr/MYoyyIEL9FcVYt3ezMkaXwhXWLdjsla6U7UYDjr47aB3XVLIUn5kymHYsqcel+GDi+IW7e7
CscHWB2BvY6MKHC0pNk4Hf+R2MuLb2koRwSRafayT2oEqenCcH/M2s68mpM/3UCZGO/TTm/YLiSf
mTCTD5bWY4g3/IYE6hza6+TNFGVtWkdqDwpc2yMnfMkCt+huBdps0PMTWfsuH9oi6281BKIg5Yn9
lVMbyttWTLdz2pWhnGyxNWy+U22ifXQl+j8t3tqmWXg4SsFAUC8cwLlqt4QzaUlJGv00001f8P+n
n9cqHlzFJiakuMi/uqktHzxhKVZPUUbKPl6WW2u15GQS43iOyLNftKG66oJPtOsM/VnklnUzYy2V
yPQYwkR3qSdzeSPuywgH2IuykrVpUFp50ZDpU1bYMEPuyefEFNXho6MD4aQnzkWprnHZAuGXaWoo
uF6GcQ5EEvCvjs9gOOlsr4ZIgwq69M8axm8Kj65eyvojcm8s5RNAaarXeRyy+8Rs77S+eDbm1qf2
yLoSMSi2lSd/d9J1j3RCPM8mSDvWee8lFUjsidlTI3AJalMJmVbrb2r+0mjRhQ3HdX8Z9BfEd0Y2
6P8HhHztMno+gD5ktBBI0huHYXcn6MTeaYTfgyKP7ePcdNaz5WjYSkDVkk9u9Y2GDuZk2sklmYEM
IBDho2Y7uGW7L9xGHKk/Xnoqr5HC2b4uq1B0S8MK7ErHZxtllSGR7RLWh6TYcQTHZZF4uHqRWTxI
z45pKubHTEGpefR9Z3oop2LZVz2Q5nU/ul/yyblYrTqBqx+ZoKwoD8kZjw+j1T8PxqyxF6HLh2x6
UvGA1Z016o9cY1bHVWMgbNzP0WiW5xFcSdl6n+Bf7K3jLIzjhD92lsAmRUdTdD+bXnoHs+qjsiSh
TCZ0qLLGBxcSNJyk1fv3ruWvrJcJxd6yEDfQjkjaCZuPtI5eqErrjwpa3M8cu5tk4rwraoplmFvm
94VatA1lRVGgBj6D6TzN7/7Mmn6D1MGc12I91aHIx15V3tVlArpM+cRP7uENG0cT2bXbE6Ih01HY
St90S1YfgfFHhOurvlj5df61z9wfWRPTjsVk7MbEg+bN7RwZX2NRuQGDW9bM2Ij+XKBr6p4xx6WO
tjMWRiyPvfNuxiPLI16RWp6G56SgutM6zNRGncpKTwbeLVrzO4eANuOmzAb4cMkoiAG1Xo2nqp68
Qz6wyTtPVus8TLywH4HC8YjkIx89AqnKfu1QAk7JUs4dhcim/dnz6Uf5GBocu4YWudZm5DJ9bQrN
Iwtk6O2JFl/vBBRa2/V+VqEqN/1xTs2YWuihePSg39HmrDR3nwCCHAMfqtab5Da0BfZWHow0Tj5W
SJG/KT0GcahcvXWOzZYVtWtJF4j5iA1LSQJto4nBeGNOC0tWjvYfTAokcKAIYUhQXXc/T6LRQ2oK
yMgtRgVBMrMHExLetAxYS8BMNq2evvFOpvhrLIcLN+byjlWH/6MDrGFTWUTmVUPIf9FyEJYlLEsU
NmgUJXhL+w/pMk1W6uWwAjBjnzyTXasjjZVlAGsSTuaMroShB+ANiI8s8Z6HFaqJDar40mhGjU4l
VpFu4+BseOBq6TzzHsFN+QfPCckEYqPryojWEgPYbLvCPHPCSxaHURw9+3mlKOUl20R3eqLdw+Pt
5Eb8AYP+QYQWEtCbilZyqPDL5YidMv+y+ibHF1A9FhjYBMJPFR3hUpShkSc8rDCTm7ulWVmh3Ou9
eSOgjJfbWfjUSdA++Waje3xHGIjePctSuwqAOW0hsR9D0mxwkrRGpu4rm/NmY3at9tvS5+5ubhEz
NqYG23xwZ1pHXW2U79hnKo+y42g4SgOaaJilGSBJbA7ZS+OlFubg2uyvmYVzHI6y2dw6vSyOPHMp
STqhw6Cb0eIRXhOKstxWfyOVEFnbKtXzKWSdbu+HwkqvVAjre3gVblDhM8rww1IDwfGceayQFCCJ
XLhn1JzmZCQ9BgJszeGsVjKg4ANHuzn3I6jD20bHzOlkot/aeJKtjdHJB2Po+rBjuXcuNG41Gzeq
+3ByM3nsXIutLBXB7RsV4D2Z4HjojGCYuvo1n4Ws8L8SMNvIrFm+HQaoS6QDmTCF84lzy//lJhU3
LVrjdiaAUO7qmYs7aVZ5DWPezzkR7WnWj6mruxd/sdx3ZbfFQSZypjclthciBOZsfrojOJg+Msxn
v08S7FqlycoYNxlRgprKuNib+K/5MuTeIaMQ6AqDqlGrtmR8KF9hX6ls+U4Ir3+w/R7iRTYJnIcA
7KJtrI8DnyW9QyqnMfXLb8BHbCNcMXQC1Vn0mvp99WteeqfbmVUy3QzdMBMfQx3CWIeUXLpmfqQU
+16nG/m1qVwap1mvJ6UKlKdtRw+Vq5p7/8Hqff12cK2YtpES2ojtS3HnFMyGHuTbfYMTRWLnUtan
T38J7jWWhc+A7F12UuVIhtzQTLaKRpfq9GrEMa4MsWxHsURHkRVqv1joJos0i92g68PZAPThDFRE
43cYUEcHx/12MhLmG9VVSYiq1v6KgQ99OlYd7VStm/mG3ybRE+yGwyURUw7E3sw78jQ2yc0UtcqC
rm5lX5Iax2rDfbraSC0pOFrM8cI1OnkpgPE+IVAmez21Ne4H0XBuQTeQNMmdFftIn32sMyNStXby
ENO7XdU2A6YYH+WyEnH+2uEPbjfgYbggJynu1K2UwtkCP1lucs2Qp9GxjDN/w+IsWCL9jpa039Gj
3kMOa9Qu9s3q2BSxGYp8eZEzi5fAEEb7EZuNe282DQwMcF3/4XP9a8Q+k3HjvxMVnr6r6rvrvr//
UVMAhrf+qb9dkyk9+39hrQFUG9xKuekarkkU7u9XZO7Bjkc0jYXcH9FgzXj+TVCw/guY1lo963s2
shIsvn9DULBc0GH/fEUmbwSD3tINk7JaZIV/viK7zIBaMtrVkXcoxII9k2hMDIvXPqZEtrKeseEa
L8ZzT1wsWC15odGBk3LjyD00pZViVo66cssOwLjteD0+TTnWMSfV6byJ8RIHY0u1YexMryW8yRVS
aZsfdM8bRyH1Ihh8G0sTAeItwZevoZI9TOEu3ttc4kPHyxu8H9yElqUf9rMituYCfa83iz915FqB
Txcw6QoM8/WrJRvvowKWd2Qag16QOruhc2EG9UoHLprCFMXNeqjmtHgSCWxVDgoL6ienef2aMC/t
hdKWU6cKf93vOs4n3ZsS+e9/sXdeS3IjWbb9lfkBlMEhHIDZ2DyEFikiFdULLKmgpUM48PV3IVlV
TSarWV1Pdx7Gps2m2WRmRCAA9+Pn7L12UVNOFwQzXlfthAc77fwrnc7mPegda1Pm3h0mi+AaNF8D
1yOKPuSxQslhZwMd1H7YZEkTrsLUbPetR5zLmJAA0drTXVVXMEVomO6kAU147gdxW3rBKSoz6A86
uxg+BDMPU/RKMJze5mw0OA4a96Hl6L8dG8dc009w6CVodezVDJnZwM3nEON2Av1MdLXVECdKuuRG
pWZ13cjYi7eNb6BrHsf+USS1s7Vgsl9FiH33Ti2KndXAXDNnNVOwcY7zEgPnX289Sl3oT1PWy60a
kXWEXgZTOKNLO04y38m+0huj1tO9k6Texx5pTU2NjhhC7UVtp4d+iKy9bQXhmwHe8y5NQ+jjicym
a3xy6XXk4gzJ/Zq2h9YdOuYlkTsBNnFQRJDsGokwZTIRc0O0I9AcDMyK1m/w0W/L8WuEz2M3m6X2
101YlEBqbYKRpxEqF8Cjp7gXuOl1NT0bjLSJxARXdc1oYjj7BnrCCmIRqOMgrrc17KzlSA7Bac78
U2jK8tYWQ3Wdj+Ip1kYNk9t2moNPMBW0xoYdlPzeW+DMwdlpaDisatKr2IuEUXiH3uiTadcqRuBY
8JwM6myvxxPxl7u0tCB1zXqZmji1D5iSYp0Tr1UcJsr99WJ5IJXQ6YF6IYJEJDsSOLJJGzyWSmCl
09ZcXAzDPQQuls0YRcl1K63nKgeacdWATojPtcjfSkS99wVhPSG8PeOokt4JrX3e2SmJtkMwlsGn
2ZmaZBuF03w7I6G/qN7yi08BWJn5yimhGvhd/+TW2qZDDL6n3+aZ9+iEKt0GbY+iIS+DE8Q7DK1B
iIl2U8eyvq+1UaTjOpmG6FCj82ifrBz/HJIWJhG0p2jrVN6pRJGijA2wZrA2LJRc92Jg+BSi25Tt
topCk+ZzM3ZIfIzoppm8wntruj5T0K1yJ3FXgt4OP6eQfZFXESnFCreKhWM4W7OvHrhz8bX5QQEJ
De68AEU8IKZbmRx6PnroYIyDXw5mxYEAaM2KKCridIa+Jf005GzhXI9REbwhWQWl6WIkQMIMIPBI
/WkOq7IZ9aXsPOfzBMs/21uwzOsDtCsP+p6RYJnoBHnc29LNeMk5j1qylrUpHm1CsIs1NC8CJ6kl
kz1rH6/YZcTurqwAptCmgJCHi5B+EilQ/mShdZz6Jra7c5aPrkk/fDBWkae9aGvGpbzVg9Q7Whb8
0cyHdNW6XOO1BNTzmI++dW7JwCGxHvMGJIYiGPepY8trquPmmCUBzz1duo0L6R24fW97+15Y8b70
kPZW8JoupZVfzS8K4Fa41ZWOXYy7de3tqrFzYlKzfG/JmU1Ay/dlT+RtKq0T+vk90o10eVZT1q9I
Jls0S7axA0RnPlCwQ1VGXS5ocyJBl0ZZ3nhxX937gydvOtkM7zFrWJxt7OBMI4FhXkN8T6adCC9H
N8NynnuU2AV8uk/N1Hxkj2pxNDiMs7wluHdITH9lmY35EM3w2jWEqCeXACLs10bI5lDmxzzy1G3V
+cYuNybzNIAu+ERh6tLfwAfhyejI0hkeCn7VO2REyUZBhXs/iEZX9Iqt+pC6jT57YFeuoTP7kEI0
hzPUUR9iVAcnt6kAEYEK74wSwXZnzil5DDHDo3QAiJRO4XwhRDjFLBbsFUPzpxkCzRGuZL8XgDz2
LrYKkr3FOK5nZeCTzqv41nMC4OattvxzYrPEB6A8N/TdOB7z+g86wHpnCSZDEQPaCweNcT3MkMad
NIj2kg+ww1Q3IM4enZilcXbe2WiC2Qsp158HehbXwpvFl6G3aOfST9hmtD+Z8DY2IDBejxl5tIHL
G+1SYmK3Lb2Sm8wcmzc085rrvu3ai+uK4Ioql7CtuEyvmEcnHO3i4Sar3JlReS4XttUHjnjJ1eTE
8Vsa4uZNGIqAX6IklQDz3lXvV2QmFTasOh3jhE148i9u6uk9iov22ffgHSLz2tBc6O5a5epi5RS+
hGqmAjLKY3i9aVZ9HFXE+Q09+zabcPwzH3sbEhe/FmWBtrb0PNQHk71lHN/6K1MY73QZmlv0dfW1
myTm2cY9DAm3jZqNNtBm0hVDy6ZF92RY0LY2vYqUWjme3gbGSEN/0DJYN6g41qjxUAGWkdUBukTO
IZHIfks2Nb8FncJJGkg9BK31bGmfmsKJU3RV9BzY3doswCVAxGjs0fJJ/YgtLypovTwqhHTJ3f9N
wf6TKZhlywVS8u9FQ+d+/jL91+Y5q7rn70v833/w9xKfiBqXhBlw2gw7iQMTpMf8ibyAzA1kF1kR
+soXeMWfk7AXEC+jMEcCbuOWoPj+vcx33N8Cm2IEFazl2xagl39W5vP635X5DqwLhw3UtjyqOQZv
L0SM7yZhIMNrJbUH2d5kEZz3iaJpF25oBNKXUtcGB+Mt3CZCR5h+pc0KnfT8HnsbzETYnAc11MZV
yHvfTo1R7KKpoQdbzbT5iWSJW7s/+c3obegQy3PVl0AySEBeV2VknLuEI0SNEfRhoLx7Sn3aDau+
Sg3qwqZi/QZrJ5WC4lbNguqzSYhKHEL4DU0QrnnfmoELDIckvpa0zU7IERgRN+Ed7odb+jQbj+vI
k1+LQwPybuVzaFh7DOwE6s6wzwLC7pvPvSuIdkuZkhdDm65ZLqdr0l3JBCGmWA/mpxgMIYxCZWzD
NBW7yZxZf5dUTJ7fvVG65dtgGtKtqhfxBmgssl1v22xytkaUEWRrdfYu9wp/XWNmPNiF5PULGCJc
KWfTlX6ApaJP7r2IwN8Cp8OhzvDyjRWIu7Guh0PUpbftFMBIo1zE6I4/oQfrvHLM2t7GpmtvogQa
Kh1QTL1Vrk6QcK9jEeAttot70Ad4akNvT61DvTVmq5CITvAUJJg4dmRurNDcGyjVoSpMb4iyRTzQ
LR8CyMimAxK5yac+WsNyldvc7z8WCpc1ULVTTV7xmTnftLYtva1mj6RBVC7uDGOYoDQDJBgLaIND
OgiDU8cCu/Yz3MjJHBoMVxLswmbvAh3CmGX3Wu+AVjHBGIrpaCHUeKQHNx+VgJXpeYS7Ki1IqlDG
tFHadIhMxvfr+tFe91AXGlviShPph1rXpCYZ/nEqQ8KHXE5dvWrpKhP1E9tYLIKGUiTPjW2WNo+Y
8974er6CC+KtIlwgO4Pe41aYM2Z89Puzm35Im87Zp1XYrsd0JIkzYDbTWMEXkA7pphsCd8M98Yii
ClM7t4TfRndBlVa7PkKGYUXAM7Kooxsm5jXWXOxhnXtsrFR8mBwKnKxVZwxiH2caobT3/XpLD3U6
uCV8XCgUPkF/3AtJmTYbMITOAeYwuEhyi3F7879lon1nKAyumafDjSzVsMYV3eyFzzdYkXu+k6je
dqGdPrWWjK4ZKxQ72/8YBco86cjDDFJL4zFHTL5QV2Jng/81uYdf4a9LBOigLYgYr5OgfVyOUBsm
/dn97PkOGTTzNcqufOdDv9hSTsjdnHEYcVFIbksNT62zDPOSyHbemnNWbEnQjte9y6Ap5oiBqTSV
R2GBsk4ifzhYVnTs3ME6K8PsN4YV108kbnIVGVxtLCdF3hwF48YdmROZLiRV5abm0xQ6ZG4bQvLk
NvOui2vI9/3M9HXOyofMsCdiNHvzJDo1ujB3wFavRyOjN1j7I+KpQgJ2KTMkPGRt8lZxDRioGwNp
XKF+IFo4kzeGk31MBsncuwSzOjRwyXt/MDbezPWsZ+UePCK5mV6bX3UY+xtg+u6pHmbcbLJ7MMkR
JKJV0u9DZOC07r0M0wZUDahoUDwMvcZcbhwH8y0EmU99l98zrLqEor/kfQl5LU3EfkqMLwUZAruc
oAG8XlfJyL9XXrkfJZwB8nzKnRcBqS1aRfZISD84pqsE4zF5biposPiFHhThUZiHOE5wSDNWtGa7
tTD9aWuhqNu0ZOCuQba215Pl7UhKeA4aLJo+hw1Gbcp9CC084IUXbPuJuGQetb12mi8DMwh8QVN4
47YpxOxciBPUymwHsHigqMIhgncQn1BQ+IfYNm+r3PogpbpKIyc9Upe98UeF7ymR3TqfbHnsKb4f
g2CgmdqOjCRp28aUuEOYdOsxojcj+rPndO1CRTkB1ilWblXl1wtOlRhU6BkhXD0bnlvYNF/btjc3
jFtCXGx9tXccwm1Cd0q3HBs5/udjy/GGys61QdPmKRYPO2ZM6AePkzMdKkCR51lCHB2sqdl1Pl0H
xggUXvP82KDhuygY16lgE9LQ2Zm64fyHR5fv2t51VyaY2DrjxCYB7Z2Z9B6jtkH2Mdiczzqm4zln
xU1cNPJ9nul3Y9jj7Zq8zxUIHSj1OUgKeCx7+OwGpjkiMTEJBrddPlzMCGhU4zjLGx+v60bBR3RR
8hXhfZUC4B5lstMN1GgWNMDAsfG2D6Aj4mL5bGMRYi3s+6M/zC1rDVh2pLsSk6lOTjFx2/sI3iyN
e8Nd98vsy0fiuE8YHe4ib7R3Vl4DRqAZtI+89O04JO6RkK7HqVNncByYno3oq23U3ikv83BneDlo
mFqKnVt5xPI6hXny66Wv4rCTM1QNdy2uoc3oT2QdfWSuVnZPToLLMeOeNZoA4/hoJATbEhTkV+Ob
Dm+kx6PYYLZGBcDdV/i3odsGJM96MU1vHrIqLVxlH9BvJHiJvZqezZPdk++FxWmaCEGKtq6qWL2z
VTPXY7IgjUP3HsWOJ9v31UAkZHlqbci/wTolLQkaJ6bThF4/k9p2btvr/yuv/5PyGr2YD3zt35fX
x/Jz8lz+UFn//jN/NM+d35YQR9tzTMumhv2XHt/3fzNRVwQSlfyLVoy/+kNiJn7z3ADVvee5wpGA
4/4srEm+8fiL5cd+V6b9o8J6Eat9V1jDpBO24F3IwKVN7FsL0O57iVmP2CmZaQ0eQ2TB0BtyjM1p
SAYUiCsKoZi23bCa1DSvVW8MI4WCJa5k3BbXswwdDIiCvSk0k+Gz14vidg51+SEwaWejv8+iZMVP
kaJYhYyAuGc/FG5oH00prNs2GSVYKgRO12gv/XlNChaIZBXkcp9I/8Frs/y+1f1waw7PRdUyckKX
9YZeOA9AlgzGeh5ymgyZWetnsiUKvUqovGY6nHQONpoOoF7ZnYeRvJZNRmRhhnzMbgv6VhN7+ray
poRkn0YzQMuD/hoUbkiGsRnOsItby6e8hKKAIgutL8HlPntHE8R4knQcxld2Sn+JTdlLOICXubTh
IGTVp1rV9fuKVslNryZz3du5OlPIjJ/wrJfvAduQnIwWYDoDb27usA5Gz1ZMGliSWpwlCBpjvluv
ZW+Za534483s6uri2gQxshtqFq+pGL09eULZjQ/r7Q5p7rxb4q4mVR2pQUFBNKisyHZvV9KZ9qOV
eBfRKFKzU7v4RHCdQM1QkHHoCti+Xdo92DSaNwl++q0zTvYhnGm8In1Hce12tGvTae7Pvh7JGJqV
aE7DTO7byoxcsEWJ23hXvllYxHQZU/7GLur+gU4xQoRe4K7EIS3e4SgO33X01o81oKJtCUrnapyJ
OcIqJVcVVeV61DRr50j0b/Ml7XztBkV7NYZtc6aDPnwNiIigETd1RrZR8ApuB6fMtzVLL8Z/0F4E
UwhvuEYN1goKI1KdmwkjfaR042JKLMCjWumoPuBKJAR7ZNutV1ljRxfONaVgE52S+7jO7LcWDYq7
YHZ5Nage7YOoScKgc+mchZWisaG/Fx9QkkWUDFW9sbqhOYx46u4j4qLXskj1e6NEG42JMvgytqPX
7qQJzJ5DzugnDDya4B7d5DzCl48q410a2fICTGvhMjEq4eCo5uyTgyMEyyNbBcPvudgELjj0phDl
I99jhoFbxRdPp+paiYlwwJZW/FZUIzkfYemQqTBFxYI5qR59uzEJZutwnhgNfy+qyLmmKuip66qi
vkmBjiZo3wuectpGIqUxlEfBckDN6M+Z9Smgdcj/q4gU7bqVDgZwaAQLBNrMr0qTjANKQmV0WEdG
mtThMJvh/TQCRjrRZE0PzSgvguIb4Zw3r20bbdPktMGDznl6tkr3+Xt6zNMKUAPiAw/IiwJHYFVk
OlDO9T321dWUCChyNPnXMeeeGwd12lXnynjvNMS9q0pxeMkmOLrhkG19xOwcA+3pPuQEhhyCyJwn
GIiovdD5menFS9SMDMyp0cI9OLMaF86DJ0sX93xjHMa+feOgQLkzMh9NPvON8WijNBsiqITVIj4r
FhlavgjS6r6Y7hD5Wcd+katVi3DNn1R+x8CQkI7fZW2EAdpBvvVqvkjGoqtikcEJdPpwK5HTIpAz
UcoN6Yldnt9kG82+X8R0Aao6ucjrXM5yaYoGtEGWLnA882sWMd4iy4vJVTqGi1RPLKI9Rq7qNkHH
FyyCvnG2QdIvIj8ImSHEd1brqTfflqKDN7KIArPpc6uGM83ofB125jl90Q8KAinBj8VP+kVciMrQ
p+Y7FugOXb6xLXLZe3ORJIZoE1FN3coxTS8dqkUgyiC4p7O3yBkLs3oYEmiGhfaoixfdI6ChASvS
IoYkQMPnUMJMg0wGeqXfZJMIKOkcKCobvPuLtnIK/GFvLXpLoSaiKhzIrBvOd/GpBQmY8PHwugCq
VteBHjlIYmGwuI3gGqKoA+1grcwXpaduqr3hlsbeQSiy5pw/30wv4lBVESvoL4rRBprovT23GbPT
pMvvskVbSmDuZ6+KTdoVEYV2ETRbQ8H6oU2ixbLM0k1a+dx+j57ZRhuX+cKmWdSs86JrjWQ03eSL
1nUaRPs0g35cG8CvboD23Lmt0fBIMBtuEY0iREQ5S2xH8TDkYXhHWKKzchaFrcvUBljPcA6Q7myy
RYeb6/A5VihzrUWjay1q3WTR7cpFwdsvWt7Olie1qHvBirLyG+Zbd1H+uosGOE41fSksyQgwvE8j
ypx738Cby3Bv2tnTHOz60cu/ShWWN/OIbwGtMYMSZMftokBmjTGu0i5BltxwMrh3YbhsmBplZ3vR
L7uLkpnhdvzJeZE3B7gt1l7W33MT5jdBZebEKS+w7UUZnSwaaSHMi+co2kyLfrpYlNQ5woGN0S/q
6lF8cIcWeYkwsodi0WC7ixobJxHtlheJNsvhItcewKiQPVbupmSRc5NcT4MOhbeBMvrkqnE6wNbS
R9mxRZLmJ49GLqTY/H+sk98mjNa+UF/+9xLc/qmqp5b2ePc/P/5Rfftz9KXaPHfPP/xh+1Li3vVf
2un+i+pzfpRf9Pu//E//8r++/CeFsiWAJf+qUL5OPiFSfy5/6EF/+6E/KmXrNweHohdANw48utEU
3n+4MczfHJQagctsiCY1KuF/lcr+b9SvJr3EwJamTQP7z1KZMDjKWnrQNIwXdwe19x8X4PLNZcG1
+3ZBfv/zD9zyV5UybWxhLxU85bgJR/F1SGSjDQ54ucL/XTtD1+B7w/12aF0ic8PYLGVBLMFUVKS6
CGN8SnTpHHU9YfhbEVviPhNHU1oCEUBqD5pVXc5TS1uEefs5shqDcOKwpPFB47lV+++u9F+8dS7B
9zU+pSpvGNI+1GoLecHrd+4rEh1DToVnWqn6HlW0sXbHNLiaBo8QLgOvx+rXL4j656eXRJEjPDzq
DmYYrtmPxwq6rHZtEGDOShxcVZ1n4KoFICAZ3TpRY1J+GcQ0tmb9PhhxuOl17wyeAxKlH8KdG8Wi
ItEywSY6D6SjrEig7Oe91ZG46ZeJZ2+rsiesllTBx9wS3bx3wrI6E6sQttsowfKJnA1fHxLEpmBi
p/syI4Wl5FobctD3+WKkxQLmPndlXalViqQkAXgSDtEWiQssHGIeGJhDllM+3f0XGWGn+n4XcsS4
nqALPrbC5iYY7dx9bu0i2U+OEZAf19XiBu0zAAMvIgR5OyYBc22xvHOTkJV2g1bIehQCtt0q8TAc
rlSbNu8N2qWXSNJIWGkr8fXWplvy3hpGckdlZTXxLTNE3hGGUPuIgS/WT23jxjM9f8MSjxbuBHW2
KsezbsjR9Iyd9CZZv7Ooh+JTx3Tx2YtUDs/I8tzhHiu/9Ygd1dJva19o44NtdVy5RGnez9RVGmNi
7RcFFj1EyetQGrx0DuIpWtVoODFFpgMoLT03KAkMuNfxJQTnSTWPvTveOGB9EnIPSveZiO3wDbDx
4M03YUIwirbYIDW5i2XPrzYRZMHkmRy+Bel0nXoXE4xXH+CJLzTAKrN7pBE2lyUx8oZ+qNs188OE
BIE8Vsu1xDmawbac5uUr8ZaLg90SofFY29U5aEgK3RDbYbC7DSCpCFac7wzfjDW4Tx5eO8KivmFk
g9daAR7JcdwKPmQrPaZBkCHyrRN60QZmkcBlPurpUXYWThY3IGK8SAEzrma3r56jtHOvpymSb4wB
Hdk41Jh97IzDHcSRQ2WgMVgnoJ2eywild22bqUZjzy0bj6a+DCRj+Os4HbniGEez6YTDCOAuDakA
F2ejujsrAQe9cQeP2wZXCpd3TIi+uTU7TX4hAd6cQWFvN7bAbeH4MdjglDvS+jSCc1x8S0xVvk4p
CXzv+a9F+rXWo75PCgQdqcRIt0YE7D4rq8RuE1eBeCRGi6+HzOwGe3s48t1m4wykihE/B9zB4uEi
TYiHkvgUomKUCVLtnaIAvGeWx4Ng0ObShwTcp9xnuVmdXWsGChlq1R6wuVe0X0NLXxzbbQ59PBMG
aZc9l96r+gWFpTPKY8HTFmw1VhHcSQE4MUTwbXUu48xqH7N5Now3Ru/NDdq+1mjR4pOMtaNFy/I7
w44JnhLHLLL7cEhb4I4GqJ1wsO3jPDgsEPNUcC3bruNaanNE5BIEEReiNosWWzhcxJ3DqhKf8NpZ
9vrlRs7I2NUAkgOeY0mKCQrD1uG3aPBJnJmdCthZv4Sb+MKP5TvNLMq6TRGMkyYZCdoDnj2Km1jC
oKRpWfCaELhSWt5h1KYfWtECXlxhAe8+26HfZW9bVgiBoiyc3RYLSEle6EpHBrIcL6eXvsWhxm8y
uZ1OqiHacdPlrbhJUT3otz4M0OyL65WWRd08AajeFuZgWbcF+8/crCD1R/IYlqil6HVW0kRbYFH/
LsSDeQGmRuYHoB/kRjL8uCltM3jnDj2s41k8eBBzx7Uoqv5pqibmVJ2KN9wYZPbBmj7aOTFPNtA/
wnaTYeT0S1bqJibV/kD1LMerykmBk7yNYqdXO6d2JTobyp8Qe0yNiQWW3hvcUtbaLswPBsocWgUk
s5AG3q2SmPi6g8is6GOuQu+LjsgPK5Gb0HaWVwgaYS5meavvZOVFH1xAb9uCTWpTlRTIfhOWH4TD
fMkqiQheQwujCd557SWIYEt42Cjtha6WXyd1lD9ZKX1/kGTdbjYg7xiD1hArIozqxQiQLYcG7DpD
v13q5TuW9fpDGvTxw+Dkl9EzdbpvOaTtEPdoZiRVuQcWCO5fyfxpLBwEKG1XllcBG9gmz5r5lBtB
tkP6h5alGSH/5B6d4mSwq0c2nfpdSUJnvElnVe5AFFZvY3DAXNoiCZgZu5x7pdeDTJAa9EUycPoA
xP4V/RxAqd5xDtZMWPKYW9aNG2Eb2DCULaeVnigHNooewrlRQLz8vJnyNfksdJNibe0iV9ylYVXv
F7fKBp9l/S7N2npklxrksURoNGynwutvmECGDwHiub1BD2PnGoFcG6kx+7uJHJsbI+6aMwv2dDDL
cjqOhgiOc8dUblJti08QtlXTT+kBQ7p8HJJh/owULAUKGzBNKlswAr+uUH4q5hw4J/yfYDECp/Va
Ntygy/HTvA5PumPeDS4zX5ujzSbkGK2PF26oziFP+eHXr7pUPd/5eSnEaOi6CPxQwIM/CZaq6XsV
Q4gxHrFycGpAfb5PmCKQnN1Z1Bi/fh06xz+9DqJmSblsIb4wX1VfQ1zJXgVRiJJ2qTA4m7JmEw30
3tUhC8Y/fzE60oLLSUJy4LzqIENSVUZEEXgikpSGQxU7RxVLMi4TIvF+/VI/F7KYsghrpxY3lzz4
5e+/u35NFHi1oU15IvRW3JQ9pbcLtQ0jVFedlVf5f3OX/MXrCc4hiCPxcjuu/4pWI/CXVGVegIWl
5/vm2xZUxiY7Bkm3VCMqmbi8v/6My+X68R7hw2FtZ1Nx+PJeF+sT7UIIKx2RZbKkuvLgrkJOQ5vK
9FBb7IEOMhl7bcAfDulupGwfv34DP9+kPlogrjPTB8tyzVcfuiqdxtR5Jk/AT9vDOBr2UYux+oYt
+LfHqb98FU+Q1S2FS9fm1V2TE7JUhomSpwiIwmFKymSPVHT8m4v5V6/CgRJRNY4DHrxXryI722pc
g88SNAq0Q+Lla4vO0z+/TdzAsU1C4BwmPa9vkwxjKMkgjNQtsjCWjEhuimEiM5W5ZSduuloP898c
6X5ev1jTWU34WI7Nf3v1wUCUhBNTeedkVKF8J3o/gvkxUIr0OS780p8YYEo1c4v8+ub4eWUBh4Cy
S/Bp4SK8/qiBNULHrV3rBGYY43DFOtlJUBhzKv2rX7/UX3xEbg5EX9TgHkd+68eH3WP0zUsV1km3
MbEhhaiImunq9wwAWLGXExx20n8YAMYK7dMpYCrmQH+QzMR+fNGB0b4dYzg55bJpD2Xh2Mfc9OM9
B52/fdKX1sSrRz2gO+E6jgPawf/5SYv91jdZT0741ALyGkXhku4GyPMebUZ7U6U57u5wokwmTJZT
BbWWuhmaQYc7x1AOh4vKfc4jS30WsbKpOmdM8Bc/k3X+N7fbX71TWh8kfzMlpEGzPGffLbxl4o7J
hBz9ZBU2L5QQnPweZzv75ZAy+FylAWX9r79+8fOzSzgaTxXbM44h33u12EcEA1she9zJwO/RwjS2
OT+A2O4++y1CnXVch8v9jvjkpiFE5v0wuLOAhxjo+0ZZzZLJ0s/Njiop2XeTAA/w6zf4V9eElZJ7
Rdh8d9arddJsFGMTn6e+mH2KbhMdlogM+6RAzcLqaMy/a+P89Owx8l2eBlo53KJYq378EpoEzb3R
TvNpcELnWZnpMslsSm5TTZLkPy0hlvkyXS6TBg1LzetdgMiTwIyaYEKBpfWFyK3gylRQY1euWXNK
+vWl/OmrXl7Mp01n2suO57566uC1CvI/zekk0UkQppswslrxIHJK/PULWXjSfnzkJMvlUjygImVL
f10Z5XAUNWbykQqijdXF5AxHT95XXfZE0vaszjVU5pY0bMe/Au7PUDmvPbtFWblsg1Wj72NC0HEK
jxyW1sR41u9nr20PpiFpZdH1IrM4X7ofI2PYmfFrNF068BWMIH/9SX6+GVAGBC4N08BlFvm6FErK
ya+9QqmTNZM3NhJKcy7GmMBok1C0X7/UTzc6s2DuAWfRBS9Ov1f3HYBkqxs0eREtYXRH30r5/E3V
BFvD0tXZKfXf9g+X3eu7GshhWwNGyKMPd8c1f/qWyrmwBbmwzkk22vkipTWcYJ0Gb14aItJTdHUa
QNJPldbW36x01utbhFhGS9pEa/LKWA/YA358zJw87BJnJLVakFdezBuMF4Qq7Cc597a1jKr9j1KQ
v7sZKiXUTQC98AD3OUoOVoeic2VZ6XRv9gVdxDlb+jVN6y0HC7i0M0kn3EdtgTRo3/P7Lx7BCBhu
KqDBhwAp7uLD9e3qzk3V/KZdbq/cYDPYT12LsxbWKWo1Syp9cUdNa4xoD/p+GY2jcJU0A+N6P2Io
cu2aRgbbHMv93Ui34aaVnYEYLpGXaiLHZF8xr1nRxSZt1QTYYV7RlsaqpTy3x4HktPUVEUgeyiR8
6eMGtebMAXpOTkyxxdoZchezfC9iJvDMJfEA0/s2gcg82zOsFp4ZkdI86hESiM8jYC6a4kbK8xLo
emmGTlEWXwacv9HWM5q5OsqKFuWeMX8YHySZPc26bGb+dm6834vPAaee3gUEVzF2qnnW4jJ3p690
y8lrQNDWcnAH6xpgifYNfQ/doIgvNsFL1VUWNUN3p2zFF8LAjKe7EkWd3QMYY79o+040O7ysBEib
ln8VSbmkJtZCfdbK5FOMdurOX+CxYahqG8g8sOFyvmZtJvwgH919dkfe7kONSzXAsZg6V0QBUrpX
NfLQXZJ1md5J+ItLVMRE54q4LBrhfjFJezvYIb8RVWsoPs7j4ozWaW88aJSd87rJ0FoAuy8dWjhx
bivrthwHt7sXKL3UJuN2iS+cV1FJi8kD8AeH0jlCpFdetum7RSJTA+7YSIsl3EVfUZ/KcuAgYXlj
4kF5DcV4RPtDOlWnxZDcVG1OT8uvsWLuNYJba2UlAV3GqDd1+yhKzP97hqXcYGXsS+vGSFr2hpc6
gJ49d98cSVoNsazom2G7tadzSCPER0I6Vfpr0BHr5+PSu3xrwbl5z5uxYy0endRynxOIjCEDRzXW
h2+PFbq4BanHMzN6doo7FsRcS3N+Eo9Cizg50O3F4m91Dst4K13uosaXnMzi3OW6Wmrpmdup6j9O
CaPwncbjePk2mhG+8xy69lJIvBjY/MpznguRLp3YlvY8zASOP1qYdOBftj9P9jQZY3pX3hW2/IV7
ZyY63VV+ZqozOY08pkVtMGnIJ4cL64SDY+/SwIqSO1U2vBFh0jvZAYpR9+WMC+tDrz3bGGj0uFl2
7yOr6K9dnYtHmaalg7YxTKYvvsEkY5sCQnLuJlHTBY4namOb52/0CvZjxgDwv2PaFdwrDtMc/JRO
Z3tvKcwz7MHwtit8BXmCByKFFTAX9OaN3E1Pebu49aacpuRuMWz5tCQAYZwK80XZQYe882mQ4evF
C/mypyyDSuaLl+/Ha38OLr9N2/784/88VgX/+XGa+TKQ+9c/YWrYVqr62v3yX+2/VDfPxRf1+h/9
MDb93zEnJeLIZ0P594LCq6on9PO1pPDbT/0xKPV/84Vk43dIyHo1KF28OhxAAdZJTDLwX/4clNr2
b6xflsnxRloehzjOW7+bdSx+IX0btluLqo6D3T8y69ivqjlBPUznwsF2TYniua8PC8nUjj3sf7C0
ZQjzNU0NcW8SBnXt47HcVU3qdyu39syPyvDCRy8OWuJWyvBktAm8OFqRbDueuKpwL++Bq5L0MQiw
j76fGY9+XaiNF/8/9s5kOW4ky6L/UnuUYXQAi94EYiaDFGeRGxhJiZhnd0xf3wfMrGqJyqYsa12b
zJSlSAQQgMPfe/eeS0LipsIHGxioGS6NUlPf0xZhIuGn+T2rJQT1hcGLLCs8VbpN4ntpuiTqNBZL
ZaS3w04S9LGvGmw9eD7H3yQ8f9gxcQVsG18WIb0Eii+biJ+3EOnktX0FHvuAIG38IkIwrNGkfNYp
uZwXn/uHW+TPh+nH2fSHzeD78XwqcsbSjLlRxP98PFMzdAJzspq+amsxIchfonnoKdO4Bp8f6UNR
vhzJtWiIMcCAmfhLd2pWwpiX7t4BFR0UTQh8y0hS23lWmNwwL7N38OPD688P+henR7PUBT7NzUS0
7/L/f6g+SctEp1V2JHiJeGI0schiOp1J5lqNDkTgv380kgkosXgFCGCOPx8t8r0hKYsUVbo+OLzp
2mLejqI1hkuV+7efH8tY9s4/7HSX6+m7PK0ISYE8Utr9fDDmrXlc8B45NPGYW4EV40FnIFlUa4pc
kGETeGTVKuN8wPS6h64oa8a0ovvb50yF57mIlOlEuCwqP38MGJPuVCgrPTRqsQOM3QTlNYKX7Qvw
Yb852K/3kIM2wEFrTEPu1zq2bfzcIs4Omqwxz1eV13ZrAq3Vd7BCWXyYugR/sFv6RJ1+frF/vY2w
KAo0J8CDkSR8rP2YtA1JJOr0UA4NmFYwGbcDonsQ1wmp1X/rWO86Fdv3DZTarILIL36+oHaiAeaO
/eTAJjFCEjaRNVXr7XQWTYN19/mxPqy3f2hiDFpXGNV1+10B89PjUUihtRr30DzNg4Ef1y2OeQJA
fP35cX72YP6pvbFwggoWGW5X8+dzIueza4k4SQ6h7vQEYwwpJ2VPRGwwVnVu4iQhpmRkt4FqoyUU
ZYP0Nf7DiPDTtuHHle7DvbOcK7UoC90CbVlcpz9/hn4ygJE4ks/QEyZUG30DTWPWolNoTcWxijxn
3Qlr+s16/rFTtxx2mddQFdKJAi734eskShuAH4KUQ4zX66FNRXGkUzNd1GkZ71qrZlontYokzGHC
sRaEAyDyA9lp4zdYbk37Wvd+cczCEhmmrhXHENzZMZxT7Q8X9P97df7qc9K5Z2vAVAvWvvhweTJc
QgMlpran7yhepknZbdA3OepveK6D2ENSq13w0poLlrQashMT4SlfWWUYHlRW2WfQt8IDynPrwtdE
524Fs6QUWJbv9rvP76Zf71qPhjmjDiYsnhAfP6rug7/GG5Pgd9eZvWaRR/pM2XVy8/lxPjz1fHXI
tfjKGGYsU5WP78ZEM7koeOAP71hoHx0FnnaM/Gd5Zzs3nx/r43L+fjD4v+YycWA2+bFVMnmd09lj
ynJOpME68sJ+TVaRCtA7Z1uUkVGA7mI6M9j4P2pFiTO0cuRvLqyhv/fLfnirLB/DoimkL60h5hEf
TR15W2smT0a4dxmITwf3PTda+qNVHyJVI4FBSvfixGESJIkCojfVcRrx3wtCQBS6c9ZFfXgk/Y7m
Ve+bakXoCCzvJpeAGU2aIicIQeExThrzes6t8K1HGHzvTfl8mpm9gytpWnHjgpOgYew5Z32rs+AS
t2leO9hub0Rc63uJmPk8hp+m1nqdaLfESM5XhJ5ZpAKUcX9ZtLp8zgmGeZk1tnGdVk8krkA3eCM/
wKGULdB2QRiowz3GBLvbpvA3yGty22WPUAFqBHJi2s8xaMRXctesu8F6TwjCn6UFRO/Zb3kv7WFd
SJTOm46QrBN6/OJoOywtRtsnLypm8a66yHlDre+ZyNLZNgbwFbwI/Y0fEdMcC3s32DSDyXEZu2+e
q8wNTlj3EUN5611XRsr9xtMfZdus8gkoQkSugaelRF/pnXIfZ1TT65GA5JO7/GznVHwMhEygAJOh
w7mY5NqtX1nTifdMft8003D5fnlDMQC3Z3xwVVsNcWG4m3NC9SCVWEcTJukpA2OnNs0cExHsvq9W
wFHxZs6sUO+qr7LKuCMrnSI3yHNM3cSIc+0mx0ugset6fGuPif2gWqLFsAnr5ZeFYliuU5vfQ7Mx
PsFKJMWmcZOXVofGA0u/naKdjyQLT53DSwGHg3UHpQYltmZybQvLTF7yqDApOCv7GQAJzUQemryF
I1vMV86AyjKQGX0FvW/GS5RhPdIS20ieciFZmhZOuzHpgFWt5T4sFsa0p1DnBFPsSbzthATGa6Qp
87bsc+6l94wLCEs0OUJKr2kliUe6IjZUX2Ay7HNU3AF5TDmBbgX0h8yBjhtsgwK+fo6HSN8DMeXu
dTJ7/NKG8VihV6JiQECt3Yo444LpkT2dCN1Kj5mXb/wZm8rY2uMlui88malr7NGdVRtMkE4AiL+9
YuaZHHTYT2cDyOsgKfKEJk2nnwyrnI+q0cWeuVF4G0l3U9mLn0WUGbLDOAtg/bmXxezusmSug6YM
R0h+qfXoYdFZMAU7nSRMZEXKWuvaOAcQFczAEGW79UeE4eAi8wyukW3e+0l/mZBFdkwNfxvHjbUd
VFwdfR6SVazhvMiKgdDwgtPKM68NiLbOQVYS3mV22FWlYz+2bmedkMFeEszrLbbRcd1Pnh3wwrG2
TpPciVDA9exq8yzH+ERiooPeoRx2sEH0IEPGiMFMF2u/JvoVgtV1F08vUBefa6V1m1QrrPUk7BJJ
Tm8eNN37iqcSkVBv1YRxjh5vNVWbT4VlH2cLSkNvJoirElTyNiKSPjyrSjf6KgmM2sT2NB7jvGAB
tpc9EvHeFyKxLGJlu+bKSCASaD2BfvMszsnSpbkOkgHesY/zsjGj7ntDhtp+MioIuWXYh+CJI4sW
cWVXxirUIvdcOTkfqMqZaDH8Nec7Z6b9M6K8JYS+N/0zaRjNJRslO14PaPqww+v5XQvg5g6313Az
VQ77h6qrCeyi4zudMgRdC+fS3dqZ9L6lRdIexpx0LdquBQdlF31qI/3ac4bh2iUDY2PNSm2W94+z
Gqu6jwOQRsWXTuK9cXnS8gNkKbYCZgbzt53YiyDl5F1Yii4QUI1Yikp82HbIG8FFarGvU0ofxf1H
DuVUbv1Zt3dq6LG6trVZXHa6vMc826yNIQEU1MyAvyI8cyAHBBTKLVisgvQSbOtlmjlfdKikyFJV
9CDTaDgDp7CWSTgc00Hp2IiI33uy4MBhhCZRgZgT1slD6bfx0WrYt6O+BOw69wU3ZsregRIh167y
qXU3xdR+LbHfbPVC9o/KJvtS2iNAOlEa5q1ZOO7DOMz+vNOdhKRNRdYfwB72Y+XY7GuyCi9GVI4w
yjswEVVFG1U27p4K2t/7iCeJ6zRU+702PW9TD+l0bKR1cgtbP/n4v4mR941z2wFamkUl7Ck396/y
sAlBzFmhRfGfxjZtita41RLs74YkaJsvFROUA/6XlzDMklLr7ddx1rsrF6PcgSS/bu1Vjbn2aBEv
NDFsUGHk7BD2gqrzZI/5ObHvMkx/XyLZWbiKjPSAad88cQWTtQXbtKG7u+sdhxvbL0+o5/WADBfz
C8nUzt6hsX7uR/jY2nrGOI++dV14Q7XLGblv87nzntXCYWWhQejeDUQ1IbGBspSFjkfuGkitVTks
fJAuhIGqj9aF0r3qUp9Dtv2+RUx23WlpuZnIKyU8LO3zXZ6V7qMDdOOWU4sgSjhetQ5D7N+T5k/f
JeX4ubQGdSVtbQS3URPlFGBD5J1O/nMblFXvXFCx17uscF0KAKM6kuIkebpkfRrSIv9SC0deet2I
spfpLEwKn0Q8gssOg1dqq94IvTNGeOEpVSWxv1FfvGRl44pNVvvNgx05y7Q4zd58pyBHoXbRIuIe
opeU5u2929VPBb960zaVnQc+4TsIj8K5f9ZrO8X8pnXaIaoVe1nP0EEmxaWztlPMk3DMkkCv0g3f
eLLJCkS5ml+vE1XTqiWxq9uUUTSdXF9VL0CnetRGqbb2fN6BQNOY/ThTuLa9TH4x9L57SVsEwmmT
89ZgEYD2BrnDdpvMuZO6Kt3uVdjUiiudwVz8FmsY5ySTY3hatiwpk6T2BkaxPI0ILC8SstzuAMT3
L6TTe4+R8sEJLw5NUMD67Dm89qYCLgx0j6Lca8JGmmwC4toUon+YpJFc6FnRrDWvx1eaNins8SED
iSaK6GIyJxdBakNXw2zCBVI3WnwqOe7tMtVPjNhydI8D7wycuBMgTKUE4QtZFauVkTbj3ggHeTRa
PKVr+vsVy9k0RzceeYNTgMdKHVBh8xox6A5xX+Y+qw8IyVuS7PWtDw9pU/NS2Fl6LY/1nKjXmtqI
CgO7UqkVXIXWS55CFM9Mc9ninGK3hjnjmu24x2gS3k9o6541s9beTKGG89DD5eWUMNCMil872qN/
Z6DDQUjrtE9hbSdsJ3XQWV1yx8Y4hGcjcIxmzbWw7onwA2dDKBN1WMhNVdyjvtRXuqddu6RuEipd
ooV3vS3EFrGCSUbUdqYXpGQz53HdmCBEhKcrjxqbubhdMUlLXjKidcpAo07GLCorXpXR3hw1c6vE
8B0NsL+jlreDpjX9bYbGZkk1PTIScQID6gDpmGrrwdQO0CuCCgm5nZGlG2eTU+zgkzzPSLdJxVDe
DrQESt5iyncYmMebRphkNCI5OqVl/6bVugWkoChXou/hXdDY3ZByOh6Tdsr3DK944Yz9xPPcql0N
T+IlkyR6UuPz1mEjdLRVZWP7TpptMcjuHEU7yDVj3GUCpKTFhiugqBZrOYyXg9ANhhuj2DttEwd6
0XuUJjUCV48UbraCX0ajg7aSp/XWk9132WrVpmauvzMELJ+i8Z9Q+RfbdqrFmazpHcyRfsAaTBiK
9pzA1qnCeGKf4l/gQD0WWvM4FPOlysKjrMRd3YYnllwaRnkiz6DGvAG0vDd8MifMclezmyakIn/2
9WQgpIAmpSv9F8bMXTC3kVr7msHIOgdnoVfmywifBMlvxCIfm4dctHJNBN82VfXZGLvDSkXiFZoG
sPWCrjbWPSqCaFDqYbbm17FPDlA/zG0DC2cgmHmKHvS6ixC0M249MsDFtA92BcGxtTMQLDfJVxIi
IaPL+Nxp7nSvV7eNxww/7pIb14rivTv4pOs1vfqqma23GfEk7HtqmHOlWkDRIyQfDVnZ0bES96vo
7HKXwAXx1iTTt4ekEbRHh3QpJ1w/HnfVYLCFTlpy9GZDzOeyd7R2i57i2kFg9E3HnqIdtTqnobPK
/M7TYdcSznXGwKkjta6JGRLmZrv8PrPJ0ueJpvNA48II5SEqJHe0OxBcvqKraacLgiZnhNVBp1pl
7If2Lhgl7UIqCca7I6mWvAOfpqnoBkrOJTuwVWb46EVZ+NaFmA3AeHWMGBy4MC1bEQqptelVlEUR
t71aVywv9JmWmcZUkSilGDKDGAbnA97cwTc7jxcN77h7BObTSbNJacN3r23k1Aj9ItWcpN9If6Ls
UC7L0rAERpXGUp0Yydh/T2dzuEzFBDWbNLot0+zsGGdD+BgVGk3uiEn8tdE5csOAk0okmnv9paoG
4Zxk3C8lry+rKYiduiPDp2frkGuCYDrDag/s7fnVmig1LN8U6GtnAi3sGi71FfyFJ5EX5jpp2f6t
7Lj+4rRwGIy+PJBkQHgir/yDmZFBmHRWeLRih6YALqKTp1x6BMuk5v14fW1rm6kS7SEUxGxTJ/Q7
pF3F1/e/4mMwuNYFZT88JX+HQHregy0n0boghygYW5MugWcNl8PMtkej2GTWM5fixs+4mKgpkeij
HmfOSqO4zkfGKCNKXwWWar14KHQcCrG/03w+YhGTwUiySgkp0ukeqkRyAknKb2Qdma86Gi9fGCEb
Xwsm2mztM6IEyX5uDyBHxy/ZyH531mJ9DyZqPuHemyTeEM7LJkbptnYo+5o+rqsAQE+zY6tGba9U
jsQefQLUsmSmK0LzksUABukq1HFJV3bvwCkN8TNx/+uzdg6Asn6m+Zfs9Cylo+jNZ37bdsyHc1/S
kmlCXOElmNUtAvmBBLlG6heOMThnoHOYkM0OzatwJmtwue807G5bVHga238M2UQKzVex7ARl0oge
gFdDHb5phO3RFKHMusrVck1yxZTN4I98V+NFBXPpSKyJH9hGPZ/M0ih3+Hb/DC1ziUu5nCGxAm6F
/Sts7gBpL7JkHyfNVZ6n4iYyfY1MJJSgNflqa+kish1LV/9a6PxIVtqkNy7ZbEQ/cLUMAc04QFE+
nXp+0WaaWxhlzaDpcKwdO12jmfBh/HHfxxrbawOrEU/kUvAbmhm+zYZNUynlbrKQ4K0XBcIzrcQS
DBdg4jtpjsa5bwzhsY/D6hl35ggSNebR0WIeYdtSzCYHGR7D2qieM7eTuMZGDQUJ7GyEG20eGtcU
B5xhaQraX2EUZeyAw6Hc+SVBktQt7YP0l8tb6Hl2VIhjTj30qushk5AqlgfW7LL4WzEX9TMxExx6
VF1/zOUUHiCRc0MqT+ueZ3IUIp2OnGz4Ob9NsjMW3xflAEmLjYTSQ9avpe75gc8wb9f1bXjUJd+O
hD/00GDCCEI1+XQsSn8nW7JHo0pMJ4sW+Kku+vCxRSvhBLOYjTOEouC5LREenXwx1EkqH2eNmcrf
6ZZD84OxqLd2lrtgwBV47uBxR45KAEeQeZKakHh67hJ31l8iPa2fGUVqUBTjmme6aiHwVlSn8FNY
H32bK4X7XbudKQje3LDmhH253IOtTnql6+C8SKJFze7hON9rrvLWrudS9nki7r97gjo5oMAYv3ZV
Mj6N6CxJuGFD3tJKrSOIgiVwGpNYi3Oj68uLeJDqlmh671uNOPItIYj92Duk1ayI+hou7QQ43+S4
U7QC+EFIl9+Ej6lwiBDtgDWEeJdocK9zRNzTH+3n/wodbqf6+//84/lbkZTQYWSbvMqfvN3YtD8V
Opyeu+75NVbswmT3Fz/5p9hB+AQQI2YweC9g12FI+m9XOFnHBPFZOJoXGS7tRMSe/wIomf9cRqpo
c130gzCcmKv+i0xq/JPEPx9t8RJDgM77byUaf5wueByBER++czT4fLoPMzHfmkDf11pNQEb+FlcR
7yGvQovn6b+zMvzVkUysPPT1MXj8QkDNIejZNDc5kjkPLDv1U71I7YaQEKbPpxh/dSSOQUcAuzBD
xeX//zBuj6QWMr+j3SUHUEKh0i+7viDqrZnv//aBlnEaUnsOp3Osnw/Uu7kB4XOmr9Zlb1mevYVa
8pby7//kMAh+DZdv/JfvSIJS7mJnrAkXwKDke02zejcoZWPyH1w67lW0NDC/0Ei8z+d+vHSYR+0q
5ox6mmjnIw1PWk2oCtsy/c1JLRP5H0c83HjoeBZBPm6MPwhhP35Jbk+PWoKU24MezFZCTddTNN4b
2nRf97wSP7+Ciwrhl4OhiUUNwe6cYejPXxR1S8WzWaHKW2w0bodDFkFauKq05JlZCO0BG90JAdvy
79+KCI9J1FhUCUztPzxecPeUiQmi3tdNUt2oReXp+Fp2r6X81+fnuNxsv5yjw5DQWuLOeap/PsdZ
pQqNYFHvNYXzgzbjtAHrH958fpS/eLZQ0//fURZ9+g83iEdBTrZ2zlH80eFdP97jJS2PZfufXbof
jvTh0g3oOCpCEblBcjWtxZg+z8wjsHb+9vF619/8fOmwCiyhp4ydbdP8qB6pyN7wiqou9jWxueta
7zWGSLVE5mkXE2AmnQhKvzW2DRatvd6O1RqDKWlajV0e+wYfDiBhzFLeCB+nrcrh1Y0TZLYpqLhF
FbRVbvbGWME6QMLvT7VLj5i25aJj9asGmS1/ZYoJENMzwsYUb4y9OzbFFYwi8yFzTQISyIF86ot+
WmOHd/bhYnCuJrZMQ8r9DJdWREFHwHCxoidMSnkT2QdCH8uNynIitJh53UgttY86SXKvTcgqD9CB
zy4MjpLa1Rm96T4NYteLq81k5/oLTFoY/h2fRwP4/FyEnHRGn3Jb+VF9GZlztWaAQtgoAmAySAyk
ReOqsSQ9m7Ctt40ejpu0YVekMcsNCp2zmwsWLmYSMnBlaQahy+ISA7vYgIxVAdNHY4HLVnQDfcM6
2lD/d2k7V2c0I1ETYVHbESWhoa3TTZzXvXM2RsCII8Jh78VA8HnTWfVjIwrzIeTcYVUORv1YFzY2
BsHEI4fXWvsysKxp0ZgJmy2kZrf5PTwkhySSrrhiPyyfQi7NWZw29aVQ6Ztu8J0qAhUe0OO9jd0Q
3kiB4ntYlsa466oldhObR5vr+KscHxHrlzRBjA2fwT6woks8+9A1+igHje0IcgHIEynZPKItQFMf
JRcRnWKq56h8E9QKF4xouIgqd8q1qQ2et3q/7fMuYkikh7g6BJcsS7gIoYqpcQEVB0VTR7dYXjil
yE2yJ39m51s0A/1pMGbFOpfIP3C+tyLfJSWhcCdD9bW/Rrbdf43DGkqBafRIiZmoIvIXetmea9RK
Dx7k7duxzIo302W2xjlOcHlYOelbNHub6vy+MoVxa9HcTgOnZUIRtLYDIMuP4x608Fj45+2IfNf3
Fym0DMeM4Q5Cgoo8vEyjYwdao2vgkxIoN2t0gnnFzWCzdtKqe8Ie86GO72WpRf1OeWX67A9E6bIJ
7k9EmEBATnxa810fjtdD6/dfZ6jEO6eG8btFS2gm27S2nJlkcZKMVm1HA2pFuwStul9338yZZ4s0
CuwY+eB0dz3qtEdCyJwzd8I7XYwVH7ZVeKIQYyUTXBDmL/A17KMTR9lTE5nlcQyjctOOnRnQMHsz
vdg/D4HUY4mDpm5ExbTWpsVqGxcivogyf9yoKPd3KXSulbJ49dG5y4PFSccsxQ9vAEoyr4oJ4vle
1r6zLzNBK0yQxntuG+pr3U39Dl8A5YyvuBFmJgNHGB20gQjFbDSpY+rJsSJE36Vq3XXckcLZmHtZ
9agBpuRYlMLcqJD+Ia9C9ypWPJRGycfSjbw/9bL1NwDVSRH1JFaQ2s0ePErqM90ftwxT8iCax1oG
xYAxe5UlKdHnMl9i0Fsk+nFeT+uSPOdLi03lttF46jNFJk2PyGGFgWHazC2rG31S0oyX925tc95m
kT6DvvQuvSHFDzh23pXV4zuFqgzdww6tIxRNjsaC+qT8xemeT9W6Lzl9p5t5jMh3htpbquG101oa
YFHHmhPbmXdliBZ4hA4T1GGhbFvWDxFr7tWcUMqZDPvXocsMeuVYyrsKq6w9NwbFSva+02KY0DBQ
KhQokpRFzFTVWmBiXLcVlpkE03aA4Wh4jUnvIlq9hBjaEXSFn5Dc9/zSqmW1jQeLMKOuqC+7ZtlX
kyZ4lhs1N9PQxIry2yCLivjKVRKC3i4EiT7vqy7qhEeZecZ3fWC16pd7xMHucZFh7rlInTHa9ghV
WePYSRCgIZ2LNHK2HfOaoK9aM3CsmRUREg7hI6KC5sQVmgm/YiziwqQHYxEovmF4iTrur4i3wW1f
Q5TwRFmi7FLFVadYe7SI1WPweeizHk1n71dqi5+EUFeoFhdWaOovvqHkWa8xHs8qdekRrENklN7v
UjAsO1wF2ona69JCz/cVs3d3OY2xPIXp/JDo1vAAe85be1OV7CC1O/sZfdOmjJvistba8EuePboN
vJ3Eit9II4oC+vd3PM/3ba8zK/AquoJRwYBIt+pLe+oYhVToN1jcXzSH/FbT5aWHNMU+aEmM9qRk
5SV7xL/XC8+g3jZohc18pQQELXsLYXf1duY72FJ7MZMRQHJ4b5dBPxEeuy9Mx253ZeyvTCOuSSHv
CG8l0DtnMUsp8ohqZLZULALtbNFoEoaEx21Ra7VFi/KgAU4C2jkpVlZES4xu7dAUKxzCd11hFseh
sVAAulInuMFTzRH0qloro5jMfB0SeeOKs2kwafHx8slb1r/CHcLrBkfzsKYRFwMHBJsRHyFjQUih
7R723hG8R4WsRSjoBwF78VaRDuu37ls3EbW68vqs+A6/JKKRG7mH0XNrg3GF33bsbhwdycfIuj55
bsYIULZSfgF7B18otZWPe8uL0o2s49Zez5YySAnFUPaEnSSTAc2UmyG1RgLCDYHRk801YJDanfpj
mUPUpO/5YnuKGX2argiAITwGut/WFDxfLBz9lQM4ctGTLAkALj5GzTanHc+paUGfRgajck/uzUbJ
zdiEz1nsZBsX69jG1GmuVm5Dj5Q+GhhbEImrMWr1NTYkpQXIDuYLHtfoNUKlr1YY0DQcLLRl01zT
Dsno6B6k94L1zRYs3+SMKqalrj2sBtvPyfrhhPeZwrMWeJPzO1nh4nD4eR+Pg4HaH+Et7m3LsD/s
sLt5jiBS6PmeGQLrjTn0J4l/ySX1gH2CZGt5ASGIiRoJZAlClLY644F3zqRFbNXK8H9XqH1UrAKn
oz8HGwMY2lLsfihy3QgLKF7UfN8Wxr3SEWBlrKmDiwckV9fElhnbz0uMXypDX8euZnKkd7jJR8Fj
R7+5iIY6Z3rDJqwMFRkbJa/jsoyrM82eqsPnxzN+qWmWA7roHXGQWJb1UfRYtmxwbJHlLCi0cCHY
sc4nHcK8ddoWz+hiccUhproUjjd8eX/tDECExC428R3FBtqyMIOiVs1Nvxs73uuffz7rrz4fRlls
GK4LWvpjUV6PCeI9VCz7uCjsI6jR4q2yGp6pQQ4dQ1YUL+MGMjAPUpwa8qIX7DXJ+60va4ONdsJJ
sJUpj+S2eevJpPLsksVwTeaIc2abiX9etml7nonOR4sACmIlVegAXGVVtoDcVxvbLcIbC5/rsyUw
tKx8/rHzNMO9AqDDCzicxvxeT5L06f2tWJbQOYJhzsz4N9fiF4EqdyPKe4EuHboBMtEPfoNIDSGj
gi7bSwEIxtEIZGTeiprRsr82jKz2REQBRE1jc+vQkw+gBx8//zp+qbPx8wMad/gg2EcwAfxcAcsJ
HXKdGFj3qLd3jhZVZ0iyfrcM/NKxWKgB0G+EhWvZdT9+5yqBIyjIx9gLm82ziFi4ypoAh8aESr4S
WUWzP6V4oPvdf/38BM0Png4IEmxRiFECWLlYoT6Ww0jU7b7Nh3hvd9Dv9rld+ecanOOnQrE1Zn7s
TJc+CLklO/g+I56ZGbpD/s3UO1EgsU7CAIzaVmI6V561iWTNdhKo9p79t38Okab71oTLIFQDChP9
0XH5b7/6t/1qmnY/fNELTPVP9OniLfyff5ye0Ss8l99+blW//9CfrWrXWcx3LDFUMzouOjrL/wKY
uv4/kePTxnKWlCwAp//uVFv+P10egqXxg9V8Scr6d6ca1P/SxDZcGka2i5zb+jv80o+vBV5DAu8U
azThAWAzPryHSl2xGsfZvHcjw5mxbNjleTRG011hjH0QRY7zm97dxwedAwLYwosI3Qejovj4oJNC
K7VZTHsAfu2VrvV9IBYWxw9fwpc/ukw/GkJ+MaW8v12xG9IswZD8/jD+0FCTTodO2InH/USEyY79
XXOVVS3eN9euN7o2EBTYkdICLFy77kDy3H1+eExvH/YbrGP4UBZPCi/3X7vLaOQZ702uBCMvYAaO
QzyTpMUMuQcodU7EeXsc0xFj8oQvhyQxVIGL6g62adAxd7tBuEgZXiEvOnVULYz3DTtnAD5kWxiM
/N28mtgqWbnGi2OsUwa7BBYz1JPehAFeTtk1zmiUq6M372N6B3SGRIPE0Gm+UtNOu0Xuzs4xMiBw
V41FvYrXZd7rzYjR2DLrixbJ1i0anfGLtFR4HERXP3tFkVAKV/30FsM52dJJ7O9J+5l2XTqWlOhs
97Ene+x2K7OEPK9XT3Ey1Y9s3vnBYeSt2DGf3ODFCq/9HhX2uu9qwkq5VLw7I0yMRhDiabJ2JmYD
po9uZ27cGYwnmBuazCNZkU4zl8ACfRjtTC/ZCrtJe1XlPUEOvTvIgMR7BED090+zNSZ7ZuwD3MGk
hU5kNlfoC8LjrNxxJxojPzRy5uNYsr9PEQ7dN+ksbvh2YHXjJdyUJhWYEmPzOmEUDyLX4B4ayuku
lmH1qPSZb6apS30vBp9naGAQa8nSPxdYxfdNE09vAy3jO73lRya97R4EsSzn4Ujt1ETSuAV22j2k
cijPx4r3QVF4XBE/bUDu28VA51GoGSxuntebrqZGh4JqbpCAZte1oGJSyPoDMiLaVzvkj1HGmyeI
UnOO9oglgaXYqiHdgceZscC0E4nKD6Dp64vJBQAABRxFS2eVLeFgAiNl3VGcyhnBs4vYcqeRUX1N
tyBDXBo3F7gEHTTcUf890ydcFDAyt0Wu6ywaRgUUsunvQ7+aT37T86usmPStIiTKaeSM/UGrL8Js
edi1xrnUIr1HIcu5CAI8V9IH5dTD6y9WfVz233FzTURHmfZlZPNNhD0YJLukC1Igd6LvhpzybciQ
S6CqdYKRzQvVzIjkAUtSGF4LPWxe2WnMp3KIpztzYEePEjhb522TbdGOym80yKhUGQATo5ejrdG4
tl3E95jShUeoxi2al2hwppazn7PJBME8803Yopp2tsH932Y9FI7IDYmkzh4HrVMYX9riMvLeEIoh
F0g0elOrLizMQ9w5Tzpyua9mGKr7yOTeXJkazdX3qsq28yd4sj1aV7fGO+ZwUy4j/DHmixKuJrdh
Y7PrRNB+6cvBuVRsD2/LpKsflSOqJ1IOuVtdJEKtGVZPVuFMZ6mlOTejtwjWNbIJA68EwxExSi+D
xCIGy2/JMXg/OY+t9oG8BO16nOpSQs9K5xOpRt0DUt3seqow5Kz6JQzOIPr3SEZDEYhBT+h9maBA
xpAUVGdMMLPlgmhau8gU5X3sNV/hpLAv0Se4zMK0GtJvzcgz6U0A0xWPPR19+Zq0yn5MCC3Non1v
zaW9T+SslRtL1wd1mpoBuNQQWcq+tjKEa409TneGh/4GlCEULMMZQSc3s9hyHzpI/BiNoZYfJUuT
Ki9Uha5dcocdbS37IvVOu4I0f6056oJkxWLrxa5zNSPyWTkuWuXWidA8hxcI/LBJuDxEdOTjQ2Fm
dx3W4I1aRPvKnl4SDwcNPYBvWWwWB7I9XrHUxYeYXDWgo6o+r4p+2OROPyIFBttqJF0DgLo7AxUO
ihZq13GciXA00KkHYB6idVSz67QJrT6hASbHsEXRI1LvSMOvAVXcQGSp/bA5YGnLaWCP6DfJWoGj
mvUIGPP8LapnvBaWs2jNO3v6X/bOZDtSJVvTT8Rd9AZT713uakMhKTRhhaKhBzMao3n6+lDeW3VC
ipLWqXENcnAyTwoHDLO9//0369Ct7qZKpFu7NMJTlsTysvWzYecnfLAqK61TOtHf9GEQIxDlRYJU
m0cTyvmhFLBwZOcE5CgY9hq6LJ8lMSD7xBRybRuleRq8NDz0sfUF990Q6o9oz6CdTrG1efY/WjkM
/tpToTGvypl3uIqByg+2TFEOWsNzRSThuQdWWgOa98eY9DEYwSEhV17kK1Lg2h9OPfT72Is58zjA
g53GVGuV2GO3JUNb3dHUWSury9tdDNONKM0cD4swGJ8DJKgrfKbHUzXGdCxFnn8LjagmhG/0pz3i
FniRwoeGRBeUrAVeHFSIjrqlOoNmizOLOEr2VxNH9kiRVZZLu11JvqtLt2jlCR3QvK1t0z5iGEjm
RpLwVbVbiEBqVdWsQNjPZOj5zfh1xiJm3WRw7oO2OgzFxtFGDXHZn7/LwvSO9lTO9zKTdby22vAw
zl54LPtouklzZ97oCKwqL6W79u2iZLnnGIIMpBa1hHvcitZlVAXC3q/iZiBCQwbgwrrc4kE8rwbP
AWAJneyJsOd0FZjTsHOjSa/6UBs7lRQ1NNLytrAMznLoMcc0dUbGJlpvYiMOHwpcifdFyor3nToh
b22Mtngou5cYVoE25YNxhzguuLLUPF0spgYFKFOYIE3zm/IXRu5XSTSLczh2tr92hwGKcuHZHnKR
JL+U7WwdZVKiIEgTvzkVc+R86zMxuSvhDWLx0yYcKcEMKFhnVmb+kmVZFhsiHPwR0yVTH2fyctay
NBq8kgrv21D0KQIvUPOzSwTPj9LJfCRTAB4z+BsRNd63UJvmYUhyMlZM+iSQMbCJnUg8/VJnVr3u
imGpC6S6xUeu2PhKV/U2YMB0MsYCi+FoEplg+ZXJkXS15sy8u3bXjCfaYoXZXnoYqyBq11lae9eT
HaUHAqLliy0Zf6GJmfLl3UBUWkqkLHM4hxZVXea12PyS38bmLHGvQ/Qi1/GwjL3MvOXAkezCv6ui
gB6Hyd6dRPnDN4Bc8CwiU0ab2FvoUctMVOF8cT2nqXFnkEbD7YLs7vo8zYNNbAbeuqTIw3/dH+XL
KPtZbomeVVfWzOk89VSF/ym+VGozGLCm9qfMRMYAwUu4P6uEm44h8GRvKUP9L2OuKMuWgrHa2trN
N4ACxRFdcXUm43E+uGYL4l4PbMbNYkVXSmj+m8RrOdzDsjbuqjjsH1Lbia/jkkqj8nx5Fc+vvyJU
T47hU5aSxbRsygjxfncZNUkaCsqTUCnrhm2w+ulIv9YbA/01pzaaVD9mI1qVDT8HWdm0Tyyjf0hS
SHiE6hhBBSe8mfZx6U8nU6N7THo9bOKYs7ym2PoGRRqQdVrK39Cvv4luLI52yy0sTvD3QTlOv4OJ
THsyW2pknFgrW4gwJySREcZT2OgUx9wO1e3HTYT1tx5iEbTTL4GMswP9iYk0gBJ1HBvdITZsdRGF
bIaUw0tAeKaaWyRVlPcO4JPmxTy3EzOfCsupCI8n77OGxnqLnCz9zPJLEBhCwCQ348/f0tcOJIhM
dQc3pfJf43rmXQu/s8EhIFQSOomoIeTJYgs33oi4LrdZ6zkHuMLPcVSxMCtHXbSOnk7VINVTj/f0
tU7t8etAxb375MHRHP8B9i4/lgQ7gCTsSOAfvPmxgQhyoQ2nPRjpIrtrYQ1Pkg/NtLLk2iDJdcNR
xAKzNCsel/JgY3JOLcqv+nsmqZsFE59PLAre4T+YenqQmSCSBDTu7xrfuFeskTRuD2XpoH7Bfzra
tEwkzvNg6H3T9AkhEMW8nRx0u0gYqaAy+C17kSyfqavzu2xwl/mFjyI38uqfMi3EbeDHcht2aobG
1EB7UJ1nbD5+nN5fFiLuLgHgBZD1woN507N7zGplMQ34XinONMLtJEGkZTjt6glehEyrYRMmjviN
a4A+4BIQ7wzL/h5k8nGoYkLoPcolwxviTS/L+lI3tvtNS1ldEs6Zn0yzdJ5tN0/GSxnLSp+aJAmg
jFv5hvHwvEshXO9LtpJDHKbetcmQaNuMJfVqwRScAhK6/YilmJtQzTeqx5hu2WFstzfudIzg3IDh
iTg8Nr2VXbmuwciUPdZ3fereocY+BjLREUYwNTvNMn1JnPMvzXgYVasGTTIiw6VWJ1xT3VaFWvaU
kGGIm1PQh/DJmYSm/hcX7vrWHiN5lROteM56ZAAaufg61ol+WMwokhXIZPHcOGjdL7piFvqsIqz9
Hwe89DmS2o5sBzzwyAeUBAcYB8fJepyJPLvD1nXDDVX2Qx25FuIWR+ZH4c9FfCTzkGjYefkvIgr6
aGO22ESto9S3Ar3yqLhPoem2P0XhjJLTmJq+MZOMrFkI0JqJY1hvRzZhGBQEqe7hi5gMjijyaafN
A903W2zgto/4iiLDqiyP/GLEyusyhBL+6sEbJK58mbIeukbapXsoEHxPxEKQGdjRUCSV3z90afEs
GvrHhav4LRgKJ90006IPXZ5dmCNcvJjnxdTJS4y7BlfAo8XBcZs78FWiPGHTC7yuIGg5qL+PqKW/
u3i3Uu/jXI8BNu/T6YJmiRsJzpMysSEcaPr9omofK9Tcj+NoETA5sht1S2/HtBF2ALrQYe3OxQgV
oBj6nTXH5bFpicAhAm+Bh1NxWzpN/2BaSPDhkNffvRYrZ9xWppO06J4JH545Abraah/tDEBJqUJe
IS8h5jZy2U26qAo2TtDRGUWu24l17c18Iy2SPMZnFv8joZDqx6sLe1DOiN7pDlde6s6HKuFMVFKB
yjGMDFdjuByhCQFxO28SAEClrZ6GSQQM14FZWglHIibb6iKdRHX2Yx5cwwG6r0zbY/RZ6Qcs1Gnv
B/D1YEGAQsaSV2UOPiRS2uRgqObfqGQIMkgDHCZzv7zRo5Av6GVot00vxlGLZBP8RJdILf5oZSyF
8/KrR3fRHgcpE/x1XSzvwBlwSlo+1XHZ3808JxIZsOTZU2O/G5sy81eZOcCZ0CnIyNK8plgnVptk
dNUtRBneTJ1RiryexbIiRnjBeqZT7kAFX4pecB0H7Q7AKndXiOmEyeB0OWrQtddlCNl/4e1UyjyM
Pek8bgzi4bSTun1FfCqH5UNoJuNpC+RElXTBpCan4PIUVEWAb3Uf+R4ugMADRmzwGFxFZwvguEQw
LGKQNJh2OV4z6yFJfjcB2uyZz61ajyQtRqsBA8V1EINemXLM75R0R4axDBboUyjJeqhtN6rXgHNV
xyuOmT5jY8AdmfAdAXFmPsGaXJx7O8IXA2jHRCTfI1wLM5YgQhxr2FYlX0w8lt61nfuL1Y5pEivl
6xYtNT7x7GG5epod6FgrrxvUjzgDcUGfPX2t8AZbRXZTHI0FXEF+zrZGR4+SZ0FqFknXKqDUQF87
p/yl0gbsUTNbnGNx+Vf85vWQHHOw22px98eR/pdpzku5LAxeX1FSLKnWzHf/WZpIQHcSk9BjVVvR
HbyY6ixrO98oKNRnZHnqqbbA0JBrgan1S608lE5yrV06LdQQHZu7gad1XYT1M4MQeCemCs+DYJ+t
h4RHmHhY6piVwwvJcxgfLe3TtvUpzzs0IQziyhvVLNtwG9UtPi8FiGSYCmrevOH/ziFK/ioGdvfJ
gnpTlyynAA3asxWwJNy5b3/2CuFIYkXxtcAwBbOKZf3kZPnQ6gBG+txOtKBfr+VtQCzsLs6r/K4c
NCgSMvqNLyz7/vVssDogYNSSybVgywd3AkSF7+FeE4fucVQMYXBWIWWImnL7Hr8WvQ5LRBc+9jhH
l3Z4nfiZdS99hyyWnhcJqR3NdGFWZ1gD1dmzKWIxgCXUk/LwW9sOEAgh/lGcDxa7GTrnh2mgTJY5
+JxJuvk91jNstuxjT3Ub4KXqF8iKIrb9V0hQd4CWgY1EI66SAXUN5WfLbiLXtDnkaCHj2Kl6pDjp
aHZKPmzIZg4oaF3wUUxkZzwXNtnc3QBm7KQRrUJH4ez40LhswOUthz2L53WbHQVPA+SIsXjtxo90
9RNad3sJ6UVsDQrVOLhuANp8lYKq3ZgHIAvdah6myfaWaL6jHAn1o+lrSY/nsNYMQkjHAbzMLsYy
PVaupy6YhwMiLlsl5tDwi3Inv54DO+dVph6oF3YTjgo5HxIgE77JBnS66tAnkS4APU+J/pdYvDY6
fjqOEDkfbhrShKB2ki/woSk5FMmix6ziI0tlmlxDGn3Gkpyn9ur5C7ONT0XnPIMOruOm0oN6oirJ
3BW5i7gFkJEUUrf0Xkokm8kmC8FJP9R1RAU5wVzVPS98CvL5MreB1F//8fXDnMqMI8bAo+CHN3Cm
4o3oHqsZ+u1oG9OuTLIUOWbNB51SVcbCY5PRHivblWLG3dNL50vpz3Rkg5h2I1T83p1rH2UoDewr
ULxI312bznRoFif+UdGSYarR7wESuOMBg6FsOPSB+w2da7KZl0lMB6Cy7T3kQSt4TcFFF3X1f4bZ
/39U+cmoEgM0l5nz/91D9PJ7Wv3655zyv/8f/yOp8f+L4p4URcfGegtpF5O7/w5aFNZ/MSEULsbi
hJ4ES1r5/yhqxH8xr4K4LkITjvw/55QuzqKeQGgDF5sKc3EWfZOr+FHOIpf4o6XDqAvlCX+HkRpB
C2+TA6fQcR1MsTHnjLZYmXvTZZBd/+Np3LyfGb6/BIWx5zGfX+jjmJT+2eLizrborjmCdOSs8hma
3lSRocQj/d/P/P/hKsuv+MdksonCcYSSStFVPbfGcz3+6j4bsX52I2/aX5HWLsRhLtHPt8K8ndKN
ml8+vgss+Je/8ie938IJcwmDYWVY1luZTosDeRZrRBGeUTU/4NGZwxYwkWndMgrzIO/cOWaJMLFg
euhQ8bKJOOPWz0ZrP4162KeyaR5sMumsNQrZbNN04tb2Sk0mmB6Hc9j4KcJ7GGZON+qdpaPoC/xs
hM2i7LP7aXGpAZbLThQ8OFfV+HAEcIsC4NiC+N4Dg+21F6qEdgbrx01uiOSykHIiZLKvV34Kw8tv
epS2ZiFOZjD7WK8JtszEm5JLUxk+0shiWs8mh0BieAQix2U/rvIFIZz7vD/3YTl/TTv+MZGJvc6E
+uHbpcDGr3S2gaH0phVzuXft9uzmdvd1rCb3doh6a088XbGtnSZDQWxy2PSWu2tz/LDFKK3LAPOM
bea4I4zuUd85ouOPoLU8ixmqb835NGEl1FqXUeTwPWR4NcR1n9xGmR5+hB3x05oKABuFCKKl0BnX
S+dfA2GZT4nEJHVTAhJ/hW/jOaRBW7+aZilVvdbtfhsMWAiWy4ruIbTTIMHhtHNvtTb5Q8sDZgpy
WeOA0a2wPCOQfvL8TSmj7lz4WIisUjcutxEzCLnm9+Xw++h4+iIzoNG6v7rWcHFC7Pqf2Tx+dWf7
V1iF3rfRht9Cs54+4YieHU3aN/SgibL21eD+WsTmeM8PAByZMgloZPhHTiqtJaw5/l458juyUeQX
Zei1D6kxMVEZlTiVQZ8gdh0iMjMbi6HIkNySc5YdYyrETdjIZjeAeexrm2S3FWqTeB1GU4TcBNP7
9QwGfuHhh3WAksYF7NlfK5V1+6EMcqDbTH/J67n/0smIf7kJWxYGFui3RTzVK5OwxgsAPaKajbrf
akwZr4OQxwlsSoNeYpO0sdk7r7ohzLJjhgPaThYKpjm0MCtaHL6tO7ePYnzvUvMLeYr5CBoM+GFj
ob9P4tjcW24TvUQCbgmrxIiu7CHEvolGWfQr16r6VYaHzvXEIHszxZNPKCf8+kk26qwMZMgWncPR
D6V/ExmOsadCd26EVcbnwfUeolIhPRYJbObR0+YBvzvfPqqmo63ux2Jc52kSvXSY+61COdTdyjF6
Y18z9PvtZnnwG+eYbt1Chj41RGi9JMB1W+AvgIuFLLg12i5E/xYuzyMyc39jzePPAhu0bN3qsYB7
LE3aAGs6lKQOnYs4du+R5c/baAoszcU8ax/QmhDy5Q5PgR3p5wpBxq1Z0uuBKRb+xu1HFPNk68Ji
x0Doh5W33YUq+/Kqd8bhe+M41WXVx+H1aM3OPfp67NraFveGUVne6TWew9H0pLFsAoQnTfV9Srzh
tpmIYx2zpLsaW+WfrZFKsEW+dMolBgeW8vRaTp3/RU7Q0zt8Vw8wHwMNx9zmAopQkUWnEnW3zWwK
2jMzygUhtr63ATSrdzoazN+kMZCbwIwm+aIanf306AkPlmYTyo2y3bM08AUk4HgnJ9nuu3qIy00r
03bDqeJue9NVp2LwZ0iLtUruZ/jK8SrWBX/TixJ/k4Uiwv0NPzl+bXxvW/V8MYFknbDlmtaFBzdk
DZnEJGG8zMIjaKa3q7PMhxEQh0evDbEfQKa/lWZs7Im0SktuwGFNYMCDg0Rodltzapqj8WrYkCh6
5CiJjC3O+PjVM70M1zrqeA5jPcOmxoDgBhaqehlU17GN6Rxc28VLirkxzOhEPadpyMRNC3EgCFz/
Eia+BsyRUcktdgQDiQjwrfEv/d7mtfXSiQpcvkAW/7sNMZ+cII5e48eLl8Tyr9sVbXKZYDuAISsB
l7MnFoMJzMJbhspbTSbFtGUNzzzdDogPpQmmZ8slsdXDtASDE73uJxtZvFMsnjWAx49i7NoNsnL+
VfSOxjZNASJenTJs0Jy7JQnlW+Ym9YNOy3LfhX21x+wi2qYzPXhGUU+viUOQOS46+rr/DgbbHQPh
B/kq7jNvE0Q5/SE9LZtno69C/Jwwgkg8Y9tYYXrp56PG/6CLwxVGdOOBHNJpSWsA8GpsRxMEyiTr
ghBktBmi9rt+sZ+aD0Qc84PNETQ5THHhsMi1eHo1QUzdxfTk1Sndk0G1F+Qd490rey6b4j/C7BqI
3Gp6jauLMu5l6uOWTABftw2cGSdzgcNIT6bOz1ezhXwxgigb3ztFFtqF2G9xCFegonz9RrCnGm2O
pELnD0OYhvuqUuCByje2qALgLXSYdqDvQf+0HHZtiLmYkQGdDBAjwCJwJahDnM4S7FpunGZyv1ul
KraVZIH7kZtfzKzoNf7I3RZrtupXxhnOaMds79vcnx9YSPEN0pX4usv68Eu1TGuRK2Ay0chqHzSO
/9RRkHarPrWjcwGaPf3HVMGODHhRXT7fzoapf+kqMr6WCE4wR+kyaxMY/n+/p7wbo98TWRXb0XWG
nekSBI3ViHEfE+h7Qxgwpl1I14DHx/Rb1SPSCWs97gyz9x6dfnIfdWO4j5knpytOKn+XqMTYTIz6
Nth2YM8TMZmeY6O5q5OSgRxBy1sjd8ar16feeYz96OUD8CFzR8RmzcHXZifici2yepJ6TVQvQBsL
cTd6tXkS2JNtqzDrjuXUOVsJLIYTi+nyEQtCn3osKq6jwIqPuGniaPa6lom5mm9Dww2oKwL3NAfp
eAXPhFzZQjDaduE+r7BUyK9Neuijj2nTUxhFet9F4KhghhyGJkDVwzCTBZC3EIgshbcMrACnXJsT
dhnebC2OH7iJ5tN4xaYwHYEhqmvBvHHDzLUnnZqp34OJba63quYh28791O6EBQGlCKds1aNyunYQ
X+56B18Zty+x5xnm8cZC6rNFWjleK/KD6pUAjdsLVRtoGeeSvBTbgs+2CsAIt5xN+ogEDJ09Cc94
y3UAhigsq/q+x+R5h3YD074Ur7UT8Gh3rWJAGpQhQHTMdS6ngaAVhT3rDh2/AZclr4z71jSBTIMS
HBDjBJBFjcGOGQMd4KQps9X8anseaNjlSmoMPuDsP5i4GG1LCUXECVPr5dVn1C3xjmTWbr6g8rP7
Fex2B3HHYscL4LdNoX9fIF+cb5tciAt/cKdt0E3NMZhsXEicSeNBW4Y+ChdEjex0VevMt8Tf8M0b
DlzDdcQ/3LsGrDUi6RN97pG+rtF2uTeZYxEbBE8/OrRW5u5T05mPWRD5+4GOf7mj6yU0do2vSMLQ
ObXbdZ+WX+wxJ3MnwA1wlqhsOo+0H4DIyX6eSLGCB1CpL4528KHOU+OEGd1NLyexql0svobM+BWo
Tuwst3pyelzmimyKztwGw3WTwSiDj7bZBUEzbGtw4z2pwxrznKg74avb4LysTLGlQiTHefbKdZdM
N9BT6nXe+uUPURk/sNO5Hu3W2dkj/ArqNnWELWSvoCLeD2j5101gxIgn1J4Hodd4vVdE65b4qebB
E8NO0mszXCNXMH+iTTDE8Sp38PIygw77Sk+620JI7reSIK+rHmIuOzbuezK6lFUSr3ON/tFPC0zT
a0f3+3nOkue4194hHy0oHlM/arLv5vqLdH17Bhs3FdC8naCx9eVNVeXyCSVoteJUL79hkozPnRb+
F2HhQLspAqZFvSYzDplCvneLpD8YSe7huRcr98YNmvmGcU/zBVZSvsVcU2CtB2i/8Wff346iidYR
U7p9Ec7ZTqucltws0os4sya8qzr1EjJ5OFmhwQAYDUdINk8dOwPua/2Y56e2eqG8t76NfhVcWmGP
uhKpTX2rVdYYK7vuh5uIZKBjN2HglJFptOsC1Jt2ib0FsJ6B71nT8BY3Y+S9uImrQNDICr92rS67
rTz0gT1pI9/8hvqKIUtiX01B2H3Li0RcANZWj/A5zGiFIsV5MJcTEsG2xE0qSCByVP0pSQP3Minb
7rHq0FVC2houCi/Wp8GY8h/wycDlEouXW/dddKOFLH+WrUCj6FsE8LVZbfOJSHFBHLV7bjqcqnzg
dqQFunLpdVu3306Q9r46lUDJGXkWFlFaJ1e1Mf3KtQiebIK48MucAwjYjB/wQc7WmS7JZfaSmaMw
KTFD7NG6bvypYSfLiuyQSWg4kuEtr5fT9mKiq4AO6UAHsqCBtHLetGl5bxRYvqE1RlWJQRrADaSB
EGZdbsnHxsmcTe5jmYQho1D9xqMyhiHhE9iTl/W5mwv72DSYI1LPl1iPOtgRyqBnUtnCVT3QLvnG
r6krMGMdGu9o9X7w0BmqWtF3Bnu6mIFRahp9xWioI1tMFDeUitl3ZnP110wxq5C9HMVeGiQ5Id1U
ab7XtRd5K6ihNs1UV926jjWQSLbY/+QNCXCrvhmyC233v+IhQPsLvHMew6A6OVS2Pypp+msY1sRW
GPnVXGuoTy2qz32Hm+8awzVywLQcgNuV7K4wyIyvMoqhVeYWWbtlTqPw0vWxfmYiecf3/7OrzGTV
c6bBvRXgxE7UzRdh3fY3OZwEVG1F8gCr2+HgEtYWXmN020qnfnEMsNKsHZ4xHP4y91gl7wSWRhsD
N6N9Bp9530nDWfOpFV+QjUFiThLV3Hlm0ZbryMchN+nN3awX7TYr/oCdjLtPEl+cmfzgX5Q3vTgm
ZUhvmpGBjrsT5F92QiS4Royf4yjuaXU4TzD/fo5KYW5kHD66ozucTGnZe/6KvVGj6r64qcusOGiu
dd1NBMZEeqeX8SzPbcouQ6wO9rphvMkIPCBLEw47+AoPxYnEo9CJe5+ilMWvMOWDbcJkNVTUVFPi
hzvP8JgIJPYNPcjDEgN/PcrZv1C4NzOV7PytJEDtex2SrFU0Q3CAhZld+aTcwwQy6GLshup2bD3F
SH2oyMpqYypc4xZ+WHeE9l7eRqnh3wiYkRsfb4ErK9HObyuuKkaJA6SBPo0voirprytvTM6Fl3tf
XIlrMCbhc2T037LKwBCOUL+S7XarpSMBrUfzFtKuf0Ax36/rLq/3k3aKLx07LhB9BfkCdtm+Kfr7
uJ8hSiEEuXAWZlE3NM9JWIlDFiecWBSCF2ykxqF0Qn2mlBMIzPFDbWOVU//W1e++yxjlF518cfDV
/9YGHZSRVYyJ+0ttZpl5smQfnQLYzhvQEsQLDBfve9sYp7VBKG94lRYksa/rSpEs7zS19HaqGmda
s6TBuXJqivuqhB4LPzjcJ+kSlAGEdY/D+C9ob/3KnClVGuU0F+aM2YZH1+AVNlNIz6NJUph1zhbO
dCTLW5B7rIOB5+sF37/3JEr/ocSsdu1GdXygKiw2wB0/WjvFJNGcIvwIOF+ngWnA6H8XtCBjNp/x
NbilhoLALoCJjD6wfqAEHU5u7cEYVg5ASl6RMhdZBw2H83eChceNZxr2bTuGv9XoGg8xn95XrEea
ZOO1tcJ6rhkXVo0lVlgs1Hv09f3WTlW18buFDorf/ycZIO9RULKxBDnS6Lus4J3JiT8WdqWNgERs
F/xOG4BxqaxZk2pPP15+Imt5h+wGy9Uw6jCxi/HfqXXE6I3USYJk7Br2r0kEwSot8UgpYll8xvp5
B+/aS5KTCAOomURWveH8mK0vgR8tbiwJ4vsxczkyMm1dmh2mAR+Dye+0sNwVwfeLWgfW0ztumZV7
5lQwVz4gROjPedHlB7/JKDlZvCvFfHtfaxbXxxf926PEL8tywOE8olHegOReGlk2Zhztgax2BmzY
PK/8BsiOntT95P7eipEwGgv5oBlhCHzF3jG/cjb/WaK8P5RT4sBjiIyMzS3IIA2CaBbAHzdyskAQ
izm57KHhfHL9ZXDxJ1K/GEIheURhucxo3gw2ptiVpNPDPAtKAwC+4gYZun79+Hm+JQguNwnjDjrp
oiZjLPDnXGO0OC660G4OXQd0K4aEKiIWTnRV2OZ8mCd7XGk8ILY1qv3dx5f+2/pxbFLA0L8irlym
YP8cqYSeO1qx7eA+NeTTVjoe8YbZAgQLwywUJE4qsAnBzvbjy/7t00edS23Om0U8u7AQ/zHJcVq4
oiLlskJlxYVV6q8+Zq6H2GfVhoL1+/Hl/rZgHfYY03WxVYLd+Ofl4kaZFrwMLtd23r2y1Z7mf9yq
SJif7DLv5cDLu4SM5tKBs9GYbx/oPP/3u4TmifvH69qcov7nSM72ymgLiygSrGT9YDa/Q/UGTBqA
4j++3b8tWuKfSXp3HViTb3WCuXC6mZiNhsiL2L31evJPZMwW+/FV/vZQeYXL+Mpk8Pk65PrHO3SJ
e+ndkq3ndRfQ2WKGEU7jynIz+cn7+9sNuRAocaQClSf/68/3l499heEFJMphUGg4hvrZD+rnj2/n
s2u82dSI3LUhr7NGLLu7nP1m7wblZ6zkdzpmFgfrz+LlsDxwVPjzPsIwC4bG7pqDpHa9xEPBvrDr
ikGZHtKnxGCHwf3XvI5hym8kHMIj2Vif7WjvPz0EQKQZIa80Q6CLNzuaixWRg4GAOsQW3Kau7vAK
s3J1LvBtOeYyrDb/9rlyPYE9JHUUMYdvvz21cGIXmcihrEYKFH+6FYklPikl3q9Fhxk6lpFAu/Z7
uncYW93c5IVCAoU7VivrdE1cx1ngefXJUvzLlbiJhYbsW957KXrYpuk8TUGNDD7AENhoT84k7mWT
PXz82P7ymvC3sPGB8JbqyF027n98Xb4sc7xRRA1Xztw2xXcjwGkuR4Kmok/sA+z3Z+xipfF/LvWm
XAGj8pdQFFJ44LNt3MqNF3ZfR/JcqEk70tX8dfKoxzzmH0jGXNB9s8Hu1adl3SIBRVjE9Hdvt8Bo
ZeMAgJcuXsoeJOaLzhnJcEDBexkV9IGuqojZjZkW0Vd128Lusu5C6GK8GuoeBBtJBSpYEMfV4Kfz
Jzf6alTy52HOCc5cz+QDsODlvfn8imI2nBAvDdKtku4xLCvzytLB3eT76fcSWetFvyhW8Cr+1hAj
ucNiBsxk9I8+kTupx2TWUjLHp/9rGdEY4YKJO1l5h9bkco4Also6VzDnBvDG1BEkN2UOFudDjf2x
tsWFkRn9enRr98BsG85SR/wV18k2QHjinLtwGbI8jNYj+/UmjAdYTvG4cSlXQp6WbdA3oqt9EYtn
8r9ea+xL2HjgjxdQ8r9Za1GpFdXHxHPJjPasrdA58tbHQ5w15E+MkTMcPr7g+4IHXT5Efo9wHGT9
bwse4j60HuCzH8KgcwnHQ/Kg8MU4+47s9lEQd+cE6PXeJRDs9PGV//L5Us1hKECgHNab4s0u38ST
NpLerwjmmqYn7Q/Ws2Lec08GZPbr40v95SYheLAbgXXwn7elI3NR+s2prw6lbpiKkJXSANf2GLJn
VXP02zwN1i0D9mk12ID2H1/8L/dJXeX4zMLpDOCZ/Ll9iDzugZ2q6gBhE9utobqPxyWkLJuaf10G
uMsmZWHaS3vlvXUyBQNqYzLZFq+a4HGaIGrawdjzFTnOv16mlBsQpiBG0X28i2KUbV33aBYLeAUo
FXDFwlolux4GzycS3v/5bx+gi2bDor5xEdR7b4+tOC1k5aJYOECrcQ4k5VU1M0RmOm3h5J+Fxb7f
7LkYpQ2lAXYW9lu1EjReK/H7kjsz3PvEMR5JfvqZjc59PPif1CDLt/znHsilaEsxrLHZ81+DDv9x
rkALTqfKgIiBLGXrgJWGtVesRKHn1bwE5RT2Z9Xo368YUoqGCwHurUGOASkywC4oPyhLY30mv9dk
zTsNqs8emuwq6e3zv391FN74H1N1cMU337iH+QDBdiLHd7a/mAp9wOrlOvXNTy7zvmDEZpkwSNcJ
BNXHW/sPHZhjmvKnD9qwl6zFyj3KkRPx45t5v4twFdynLHZm6OtvraAInxmrLLPyQ+OAaIH0YNfe
/xaVf4uijIF6MK+dqf5kl7TfyudIEX7dOITnIfbHfuXP7SMqZ8I1EsCE0CMicsB4hLNOwpQdQ6b0
c8UQu51CEjzIosrRAs+hZOxlin03qvhYMEfeIa+4nydP3eFxT3CnRPL7WhaoJd8DWpz/NbTJT427
1vvk1//1xZCpy4qzMIF5+2KgJCQFk43iADpdbbMpzC6MEZzz4xfzfoflEcGrBFIK7cWB5s9HVCJp
8Ku4Lg6QmjH5q/XBxPQjEP/a3Wl5FaFPbcs+hPDozavwEB9VUlVsRKN0ILJEyXH0zXH38d38bQfC
7QUYLqAp59n9eTdzZtp4BRs55CE0vlpwTJGtRVxFW7wQhfHvq2h6RmiiHBlL/PjbDpVYSV9DuMrp
HaOfy7NrUv+2bKLHj+/qbx9PwNeOm/zikPV2GcO8rqy55uMpUi+4yRfNtxV5Pxm21Lsm9oIfQ0F4
NWhh+8lR9bc9D0Ysbrocvu+bHqBTM3HQHR7i2MYH1CCcJN7J7OF/sXcmy3UjW5b9l5ojDI4eZZU1
AG7Ly74VNYGRFAXA0Tt6fH0tKCMrQxRNqpdmNcvJM4snSpcXjbufc/Zeu5bLHcv1Hz7tsweessfg
Yaey/KVJhiMaCSmpgAdMgNkeTo17MxoEnv3+Yv4gfH3cOriILlBJgRPzY8Hv98bUY37ODl4/6o9p
olc7DcVxEElzyJnNueODFF6FP6cbrpq5zC7t3DX3iYemcyEfisGyrDeigQRB9Al6jB6ryh9OI+LT
K+9SYfNmmjbnn58fZBW1ug0Ikd1mshgTdM2L6PwqRFXWHlPXe+onuhNunTDEKM30MRuH9gh65WuC
omNx1mCzscCrQcs6cGathhrM9/j9hfzkXWOmzRHUdU2aix83xNzld0gnjtu4xr7Vi+h2eo2YMsrR
r8wvv/+sTy4HJEFebDIdaBB/PMYYBLuS5tBxtI/EN52Gw6aw9Zd2zsuD65eS/COn+8MJ45OXTggm
dpxo2LF+OWIDapsnFVd8PWl/SdKYoFtUO8wx1BKYkFweGjU2G9QYw+Ff/65CrIg4TjbiF2qipfnI
Db22OlCrXRKfpehK5zd042Os//Hj7NnxH562z+4kl5Y2gCGofq31UvzjMMW7Mnat1VQHTY+bcBYD
qoTS7G5G8kQPhUMh/ftv+MmewxfkDIUNln7tRwZfESmcuhWXdhpiJhcWrkm9qZqNiSL2v/JRwLfw
BHJghBr181erXSvtipISTfhVeW3nDUFoLhzytBfiD8vXZ88orC8eT4tl5Zf294AkrlzoDBzaor8n
MPfdtpv7HNNVkMaYJMmL/JeLIxYwTBcGDEvGJx9fQDExazPapTws0J7gAoy3qleQIsDm//5+fbIw
01KHUkfwh4WNY72f/3g+6oUgLD2iBMxj+ymepr23NPe//wjb5N/4sCr/9BnrM/qPz/A1mUkLf/MB
Qb8IrDStz1q7tW+N3iGfOR+xuMU6qUOjqjdgbOKHalQuYiFmtb2nMpp/PWpI0NVhhc1yq5lCbKFn
5IfU7NTZYlnJjeHHU1jOhB9FtV7uixZxFtXtHCKDjY6JjQ120afp2hZrULhkfH+7+AViq1LgbquK
Vu1BykU+BdQUX8lc53RYrbmLWaqukslN9kK18zG3kWgOZlJcDJoaDsCO7tMqa0Ou8ErLom8awD6p
D4gT4a6NsDjgzduIhbMRpJmZEiAu+93vL+9nzya7ONZCJofMKYyfry6pwvDgHJ5NZMIvzdS9eEBM
LVPbQTwnr27824H1Nv3P+L26/vf79k/43mdvOGduDnu07xkIffg8O5nLxozn8tA1ydpzugQgfBy7
8g+H119bfha9UgZbnE1o0/kfPoYs38RUk18CeMtu6jpVaAa9tyZ7YAgNNE8Le9v4GqvyDyWT+fnn
0qXlilJcfzyQ+TUJ8/Vo0xOp5uVLMum4hJSl3WB00fMtmhlqnMYuiPrMhmaTl4gEyYtlIW+M4Wij
8rflqB1Nvdd2ogODHSEM5YGr98w7mWD78tUWUJ3GCSkgzJd443dgcdPBXTaxiO6MjIhMb7GbgFAx
MEDdQvKV5PfBQVi/4/kQ19LLl309kW6Fo4v/v1gwMred3LrEgj42UKL+cCs+u+MO1ljXZwzHDVkv
2T/e31Rv7QKWeXnQu5eZSWEwj/o+E93whwX9s7XoH5/z8WA01EORY4ouD56d6yEO+T4skmT7+9fl
sw3RAVjDXIF5m+N92DX0xoAARSL6gaGTF85QICjGn6oMMHzSzn8wnX36YfQrqVkIn/rl2OsoFqMy
513REqegEl32g1XvUICipe7SP1y+zxYCh7Y/uwWWvV8Ov/k8m45ERXVQoDeN1sXHH81PVa7euxTN
QuL84Ur+yoBe05WokihgkRC4H+c0SwsUzrM4p8kpJ6h3McSZt6gR9pVtbSpTSw5W3RCmWPvmbapH
yWGOMTXEVVpeeLGX7eBNzQ9YenmjMCKTBv/7O/3ZY8t9Nmkj0b9lfP3zYztOEYi7hGPO2NTvph8/
JsZwl5voSP4Ln+OCV+BECQztY6u4HbQ5qdHjHahEa7o53Us5a3BKevWHjfSzYyvNKUQb+vo/7of3
0BwhqUdoLw8dnpGkReI6ljeqss+kJ67yqrkvcv8PjYrPHuB/fOTH0l4uVo5GTy8O2jjt4756B1OE
uN05U9Xwh5rD/Oz5pSJlSMbxkVr4Q13UjZ5VL5NbsMwY81fSaL4DxiAsB+JESPs2DtfozbBgRd6m
zeo10MSqzFSI/kgNf7JoqjxFDYHxvYFjAVcbPqOkU3fx4pOFA2orLKLW203u6D16NqsmWfEtgimt
nQCMra3NyviujwZ2FgAwU61/lVVPoIYN94gjX+oN5MPMZrrtiRe4A2dts9kb9h+eps+ugr86dWlx
8Nx+HMDCAm3bEn/CYamX49ItIuh068mu7RM906cunf+ESv/sFq/OLIQyLs3Wj5e9liKeGw5DhxSk
H7q4HpLAj+BPEyxkFLSrJv33L8wP7cSHAyGKGYMvyOtCmfnhTsfanDMlzYuDUyx+mIw9gJ0E1EZp
zvYpqfL8sTYKIj4tlJM/7AJeQspp0S/kviPp22vjiHL997/UJ9edw8ZqgSZ6kHLiQ6HkO7NH9oGZ
H9boi22iZueiTDg2zrKC4apAuqGLfP39Z/6CXqKJiSqBrs+6aoPfMn5eouLJXupo4I1ulwgpK0Cy
HYJUc9dGsIN9AvQCnhSUk3a+9WOVhDMzGZwXltj8/hf5FZfPL4IvHDmGWFHmH1uFOtIIp+jSAt+y
NBmNrL6G1CRVFm11aZ+4Mu4R6oh9wmLVAnykiSy0gjkqUb3D9WiO+m6eI5JcgdyHRrfoXzgWl/tk
5JHCMQUlZPLtPZL89xkxNkv2sLUcmWzRCluQP8ruAA/H3U5J7268+AQmz7zLzHK64rXFhDbzIjwl
Xu+f5br7rPdz9ofC/JO9YuVx40F31wn9x8YR7TaZt6RBHNw8m+4SZGmHyZnSp1SQr/H7a/3ZRyG8
RmuAG51t48MBhKFT0xTrtuRXZrKpG2918011duYnefz0+8/6cd8+vmlr99ekemUb/Fj+l5qTw0pK
KQ6gP4AHYmCM2WuxxD6qATqUpDGeRKVH191kjJeGocU38KiIBDbzeg/5WP37UfK/8Q1/wDfQfFnv
zf9FCfxKmk9bskpV+k+Cw99/6W+Cg+f/RbyJTyOHjtcKk/8b3+Dbf0FPYDH9idyg/0XoBR0u+v70
uMz1w//OQjWdv2iooTLgB3San5yA/xVyw8dtmzeG1hIDACbI5OEQ9PLzGqYYSzd9EyeY8fSpQfAI
t7ELsFFgZK8da3jW48K91Gy7uk2ZUV4urAlB4xU67iq/l1vhri5ozHbzVuEaukq8ThJuqZUwX121
n/zUPCOnSgSE24HLtb3JI80GXiIQrmx0SQG0k9OQj9W5HvtIgysjPydtJrt2K9PbF7qf7CM3cjHZ
5xYm1EJDQgyjbb+kiTpm9Hsu+naONguKCy3ElEcNX4xw1YCRj18zoJLZZnJRjplgJfGrGN0Bfmh0
SxFBuk3KuejYr1bRpXpxsxydRWYCmFCT1235gXg7Ds60y6LJuRqjyYtho/sUNyuQ7rjG+xwyRO5v
Y6Wa726d+lemLL0j4YrqPZ6MqAFjVovrFIfFittRt1ZrjWcyc1e/SSZnEPHSeJd6pYe41qEIE5VE
tNUcO5exXsYnfCHaW+kgXAiIbTIutaUpj3PafBn8qYE4aDj7LPGGh6Tuujvf74BYgZxXrwCr4y9K
yzKfMtuaA/zzsmf66i8BgXJHWDZuGhh6qmit+JkbGhjpXpp5GvvQsMYndjyDi1zmrzkEhYO/pB1e
rjR9W/Q+P091daUtsX2Wqa4+UygMT8DP2f1tF1cfYHNjAxxiJh9t7g3F/YyzL5hHwSZylXr+NU5s
O6M189MssDurqnD4opMvOatE/blIbQ0Pv57syTjK76vSSp6yLk3oI5U1cpcZFvuWCQRGTi2y8Rwl
BNPTguLZwwVv9Re9hYqFEYFukmgJmGKXLDhk8f7rLaYSMslzoBZrbuE0fk+l0auwnsySXlHeUpfL
pLxOHXsKrGZ2z2NVLRugcMRqKa+4qLHVnRs0sOYwK0YIVFRA7hzYVR0/ElBpOATUxdZrM40Wup7a
dvZujmmKtMtiPQ/G7mbAqb2B9yYul8L2b+Joxn2AWAnmLsyoedg4ysYq4A9vQO6yI1B6nDBS05LN
0PbAzctkOiEAxXMi/a588CsZfQFlHmtnEaJTucXSIL41o972QaKP/e0AfCnaDnMmnjs/j8oQ5lp/
I/qy+apm3QhBBIiXTJmgEIe5m9e4hdw7gEukq6c8n063MbegYc0J8XUHrCroI2E+moOenBo9sV57
p6HFIiwe2hDLJyPRuPS+SqIxLrCszfpx8umyLUNWaeEs3WjFrOVDjsOlrUB8l8WLHSf+g0qJL9PH
euPUyiSp0Znf7VrNpP4KUZXbyIvKLzLuW4H7RHb48vNSPXcujYAA/G+NjLHqANAPfYE10/bPE2jU
Gzx8N6LlvIRcivdZ6bhTICJbWy+vF4LLXHLBhnUOadXpxkr8frswzjnDqu6e2XrrhouZSI/rYMl9
1fesaAopHn4OhikDKLpbAybYvkr1bNpofhdZhAYp/dmgat0uFovpYOg1tO+ySOWenMX8GM+g1jMr
WuEMldndKo/5Pki2Qj6BSG7wnYrORHmyRP0xigEXh5421l8HFzjEwdIojjCjx2T36XN7ZbVKe6ts
Fzsq1s7hem5mjcVlgZhXadInLdGyBgZo+PSdcR7fmzwZn2erFBdmmxJT2I346ldTJ45BPzKbq2T2
o2wDRQwvYTLSdyWM08A9Wd/FWVtvaJcCjXAURVyeNRundM8snPikEpYMlsARb4Y4jY4yY9mshNXs
J724j0u735PmQdofLaohANFIc1jL5jL0u8HZNvq0fFvMgcbwIOCLV2ZPKGyVDAZ0LShC05rR2J8Q
yjh06ZlH1OkTuE66FrNrlZn+xZszJzOCRJmi60DXzq28iqYIq6IvnSshx2i3iFzdOqQh3DrCja9Z
Fqc9FNrlOMTjo22V5W1DhXXbizYyAj2V0eMIoA/asfL6AAvxeJZAvH70iJFkkaJ4ucUYXV7rJH1e
UwI2OwjFoNPSzLr046INq4HUCmkr3LiC3S6cijm97A2/3zUecvSN2RbFpYTG8KV3MvqMbZ5wYUD2
8Kr7qGPoVTvnjeDXX0DXXeDPjpiNLF10h/nTOWKCG/EzaeitkyFK3s1Fm69IC+3hF2hNhXdvji59
WNN3C8/4MeaLv9VpQ4YefsQ9hklgP1GzfM0ouRlJNnCbYpHPO2nh45tEhyKzY4KadTbrUZ+K5URF
gIEtZYBZjPKaiCMV2I1hXkVV3losshmYsSU6Vo40LogKjrGuL9aaI9hX1/HikvHC9bzHISbOgeYh
gLY0F2Od0q4yUifMrWGM0Fn8JfkWdfD60kkjk0w1U83nAEQ8mxd3vjEyNe792fePg+jbRxVVIDCF
PRx4n5w5QHWJQ7l2/YJbBDQuQESrbzoJDi/sTb+5GQEeYZSTJuACyggw2ynkhia3rhCyRReL60/H
lo2R3BXO0jDh3vQq9d9Eaxo49XC2fUn7PPmqj1FGJINW70sz0QDHDSw1PH4Jm7SVm3a4ipV36SCz
a6a+49fadcdNRpP42ahSvP4zEIAuWRdN+kFGul+Qly1bpQyjuitn/0tq4ITeDvhd6xOzgV6EeukZ
Ce7D0X9OtSi7s4XfNteOavHHYNhpACE6TgZIXIpGP0eZlLKP+aLUG4D34AVDNn6ufGUs851q4g0K
G8AfZuK4u9p33DApoQ+FMh5vFmFU8tQpfI2AArXki41fI30xHF7xkGQb3d6qEV6cE5ATSbDDhRDT
NOBCjQnn7c94ZA2VobYtHY1ZRrQ8c+ydnrJMK9/kMBmPfte796KJsdo36X1TuvMW3HJxdJuWkXlP
mKJbTbdOvjyzAAJbSV5k5zy7/di/mlXLCcJSTFhbu392mUodHNfLr4mJ2eLV0865OZA1FObpMuua
7+ZiD2XQ1c2K5mhMPJJpn5LoV83djWnjRQnBXCdNUCs/ju89p1fbgmndTbJw3kG1PtqFFvwoCf67
evpj9fSjI/G76qks39uqQ3rwXnZpNx+//dv/WHWRlD3/WT5B5wZwjqLXRPfyj6Au3/0LjQMiMg9F
AIMth7/1HwQ8/y8myyZa+nVcYNgu1c3fdZRlEu/lI9tZ/XrIrLB8/At1FAoAPuWfY1Kd4oQa3aV5
zy+IxPJDV8xMMr9gYqSfSl2rkqaHruFoGzDCEZ4BMdVbihV4irM5QLeaOETio6w7E3tnDjC4WNIy
IDqnvYAsafkVVAO5PE1LblmPgvzObDO24hVgdPxQTKBu09ixnwaoxRc4arvrtSqLdmkleT8q1N4X
8cgfYnqf/HqvyQR1H0vhyZUgQIlTv8lVZ75qI8ETJ71tJqJhHKM7HyTJJA9mFvXueQvxA9h17oyc
qazCXMFgSHtLo53wPFd6AFB+t8zkCSxZO29MpZuEqZv9M6KMMZkC3mbtIjNT4K3E2br1LuPe3tGT
LJzQNAjdpi8WpQ8i4ZAXJwhVQpXKwTladKi+0RVu7hyrN46t2yV7Y5IwqIjkhRq1RnA1KQqywTD2
0khhzZnZtcPRUh74EfOC82BUkDgE3bRDKqECRcjnthPay5SBbfN0WYxH1braui6aW4TpPonBoD43
S+I2Nic3rb0Vem5fDL49bdkPXXHsfb+pTt3iR49L4bl3tWtH96qbDe+oos7UNrKt7RxurcWBHQSD
/DKMKmHWbbhhxqySa1APQYMn+czxq/zU1S7Xsi/w4RlOG+kBATrjCZhz7IVaXCdbN3WW26aMrVTf
R4CODpkggqVT9I+NbqStOS7lxvXmIcHX28idN0fRwaoK40u9mKCol1Zb7v3cza2gi0ku5fSoe/kj
8pW+fIhXN6S+7UmHnbQtNl+/bfdGLymRjvB1S/wVMrdT8RK3rPbcORgeNrPTbdFaoQEt+RJyz7id
9AgOhl+KYzosOPAjZ+snFqHIWTXKMOUAFFhVU8DC9Tt6kl3rBatBgk3YNkjgwb2OPYEQpFJz77OJ
CBLbOMa9urBXwsgyLgGwxEurWRqqWEAYE7xCNyt3pZO1D5RENxPD50DxMbuYgxINhvlZ6COgKzeN
dtEw3+mAAigKGUISYSHPm0LTjzA9sl1HtXTm07cMsla021ZjfFhYUwp8Jq92o1cRLpLPy1FveDUN
JzcewDZ9LTuPaB8RuwGUMS20sITvqhIfyxljV3ls0/FVVSo/o5iJT9iSeg7yBd4aEPlwn8LWqvud
tdRcH43coEKjGms0uik1yQdgaJJ3e2m+uJOgcxJVNSNpHfCxpchaQWEFxb+f43Pc8Yw8SW3bg+6+
61IN2FOVCkoNO+J4LMU1v708SXvWVBBNXX3EZNu/01mYNx7ACWJ+k/EArmZDBLcJdWUhBa9pjuVo
3zVmfgso73wREWnqPU0JY7lPHfZ3vfXP3Hi8bX3YvJwqN54+b2NiVzgLJKE3WA9t0+y9ebqQWN5B
6ffTTtU50K5ood8cWY8O4dwrbqDdiCJ/zy1Y2EY5gjwDb3KXaowUGyEoCcANkJLAIph6F9YKwZIF
tkb6sSJgTGvdgNcqt8WkytD1h5Fnq2bCwf1wcAdx9Nao4g6eyt84MaZBgyn1DEwOvhuFtxefibxM
/E7CvaV3y1shbuKkuRnASWgeX2qpysuJau8lX1ezrI/cmlzVVjvVtWHdpkbjnFV1l4TcMLWrGYw+
w2T6AoOS+B9j+p50hTjEbos/LG3yAKktAhYt8s/6OTW3Lcv6DdUduPDF8Y+ZdG8jR92MQ6cDHXK9
UyW10Q1BX3VPrCv9xhjcaAhqs5OXtCmGsOmybq9zo3Z61fSXdmwnt+Y0+Ry59dtFaR3sMHAysQHu
0u8JHS920AaAucnapfnT3ra4i7lCa36FLndk3Zj8epX1klgpuQgJu0ODOSgTeElkd5+XmbMziiW6
G7PxotYaFVIcyAdXkw82aQ+0moaXdvG/ODGBS73t8Bz3NTKanMgnY9whr1orgr1vyIir2FiXhoib
/eiptxIExtZWS7vOCu9rlPQ8wBlTu4LewMmmf3GZCPO29+vzvE0eqe/A7JO+odNvCVhpt47mf7X8
sQ1Nyw6zdS2tNe/aa819m8rpduLWAUkbkMyxjHpfsygWX3LctBtlurxqmhWRkz5cuPOwhZBzho+n
29lDY1DeUvA3A+VSyOk9CbM59/YEoS/HpOoOTK/OhjTK9uCg0zD2UW+mhDaxmeXhEvnkVY+w9ukK
9dYbNKZupbZr3uW86NZNUqzEclc1F0Qi0QsZBzh90k5ekfRb4Wj051PasCeM+YOwhkMJOswfFjZW
6ftbQ3V3UEUvifst3oapxNY0f5E0LLcD38eZsioLmQ+mp2Emm0EVYmcRTGKEMSy7ywmKEWETUVNv
+iURJzu1492smXPQ9rH5HFV9DQxWwCPSFOC5rcd5nXLDLK9jbSASvFIJlHH2tZpwReAGttzQu653
ZV/35wbw/zA1jPrg9zrZQKb2kGjjuj2TKFI5fqB59uWoo2zR6Nlc6XE9YDmbcytOGQvJ/raUmnf0
22w5mwbzwZr0+hVtFvimqACtuYMBCHnLzAViPcuqiGdgnzW2Q+e/0e65FolLSLs1dretXV6PpaaF
TQZ1ZAYkkjEAamlt7eBaVGeUK09ey/h7SuENaqLbCr7exiA05CvLq3UY6ee+yEWo7ciY/oitkCK+
GpK9A2888KAyhQWlZpi2wzMlQ7stdU+7gHaSPdYk/wUMsb3vDvrlTW/XRmAnZv5See58544aBVPv
PZuZXYeESLqPcNFT2peODu0xkfckKOjBRNeOoSFDOdOcKppS60vEDZMB+V/Q2z2I+NLn14tVW2wL
+a1W2eusa+6t75fDk9kOUIn65JLurr2ZGbsD4K0Fge0pms5wqZUV1LrKT6StVxDte4szQhlfCCM/
dFmUhSSxQP/u/erWK4wGoouX9DdgXrzD4jrNk7b4BygC0/3QMuaEbQj2zyfY65yoyW9N5r2xOue7
hsSfDYjU/iGV4uSUpk8pquaNPWrpNqodNghEARsmtbQ7YQaUoVZJ47KERR9i22jOpWgBZnXtfF5Y
o38YKzERo9W85THOKPimqbiu60HcsUC209bsTQiTTjcmOb3RuN1ZhZWxebVa+dzArD7FUHB3OWfB
R32keUfURu7hkrdmE9KkKV7L3HZeoU7BO1xWSGNERaiJnANDzzU3cKWAofTW5MThzO0XjSJS35Sm
cRVRqJi8t6UCoExgyabg5BEm5MrGCUIFQRDHSfXMN7JiiO+AbXVKXHDQCguyPpS/HB1j/FZFjrNv
QLpviq4m748p7jEqK9CXk+0HbJJ77tqZLS2wbinZ7HlVSeI8+q9DxyzEwOsHoywyQUFVUaCihv0v
qwiULeHxR3UX1J7ID2ZHSylRcjgrgUBHyryUiTQfUgsHel473ilNiuokOzDxmevfzUuyywfwRkyG
rb0uXqmrOTBJsgpkET2IWDFkaIxNpFkmbcIazaetAg93/ply5nLrNigxSp67ggi2gDmqCCutrMPU
GjYe8F+Wk9QOYArQ8mqgvixZ8nX0cWZywN9BetYg3dUPZLdXWwyBNXErxQmr7rxB+V9AQeJomHca
XLbYrdkT8+pYVdatj6Z+T9DYW172D1U9k2LqgMktqFMM+lhE/JZkwtX0hC0mE2ZtqwtNAa5Wi2Y8
4vsHcpQXxcPUQXSCnMNWNwNNkILuvVnhiwboSfqBrEBSwZUumnrakcrph2kVpd8yJTbgZsFNkhC8
nXInmHUEpM7kRQ+uyM+bpLculeV3Yd+U3zn8kn+QtFshlypMNJqXkzVcTSR3IdzoiwdlSUhDVh/v
Gqv0GUNx2CHGHkyGJvOLLGZxmces2Pn0sy8dL3rVW4UOER/xPhmz6YbBhbbzW0eE6DQ49Yjav9Jr
eVlOc39p6DTxKqBsS6uyILH0+dIgglPDFoQ7oTJDdxiGwPXd8Zx54beKeoMowmfDW17imnmGaPtz
ytyZi5Htxnw5Rl42bBdN2+fJd1qS+F+cVj8XrawPTaauMSqT9piwPIKbDcmd0Hd1TXk7GMrcm92w
NypbBKaUJ6gabKBSP9Mz74EQAsQT6fIyuf1b1MevVZXx/FTmTd9duFX0QI8V8OdUxl81jRSknngN
+l5LGJvu+eJ7X7y62ijfr/YZm2MASpSEW9IzIA/p4tyy6hs5cjrTWqmHXQ/IEUJ0rF9mUTVyPNOu
GWsMXpAV08KWICO+LjtBE+hanezQULZHxRP8dVZ0XzN6lWY0zkFiGq0KRos4TTjlxXNeSSS8aSoK
bCoG+ripMnMOeJVyN0aiSvhK6zRSmxqsC062l6kWM4wySIAKq6yrn41RpOE0DjZFTt08jL2XHwcC
q46cqrOjDw5zb/mltavnJT6Neu/sQPTczwrJOQKrK9/r5XWZauK7nbb9aUlS56w2oSEZ+Zyd9SRU
7uzRUvdWOSOwUsYLNby8yEqLAj/Wr5YlZijUVvG5Oblm2AvDvkBwS5Dkgs7crAgXkyDbdoy0tF3n
u2S+kJQVmWW5H0rT2sQTsZ8FEDIwi92KsyLZtjRhT1hYDJ1a0vZN8ujKEZ2DbGN+JbbVD2hYE/mR
c8U41EKBps8PbOiIbpsO+DhciqLiWNEmLnux/5U4c/D5KHM2sqCFrtV2yTFILZsx459vfTq/vDsx
mDIe14KcTYNoLaQSYUW++S4hbvbIufHoFqUM87wYdqvsY8tqDnKvsMttTrKYRI5NMcV4QGrWnlKY
jos5yech8wGoRZaeXbBVswuNVAuXc+ufUKV5QY1mfmPAAAdvWoTaQPlRCaM5uXOrE16Vp4c2gzeo
FBxROMX6qcua7qytzO/NQraun4M2prYwlvRSsLpvQYQX11JxG6sVgedn5GLn+RjSKReBU6XdJms8
7TRa8jo1gCdnVXERO+5j5fntnvN1g45znV5M064U+h5gwgDNzKaWQRG+xlHyT3m9EaRp975U9Y1T
dRdzDZ1VrcN1cuLoMqzASrMMC6JogrFL+HqE3ThmG+rJxKps69EB9Rce9Ky2ObTMZyNvativMjS9
71gjke/j0xxeB1e+kvGHCaq5nrpqOqbtzMS5aU4s0Y9Iqsqd1U9bSi2eZMHIrRvaMeBt0C9xZht7
bxppoyxsulYHSLkWt7PUjp5kgDc4Wdg05N1S6CzlU2NptE3GcfR24NnvWTtvDZDrfKOh22Y/cK/e
GMaKcrDTdKQ1pBvREdiIKGXqgycTol/5WnaVfyNjjRvp2Xjdm2TjTOby4AnrGmcqucy1MBjr6Luu
xSdjwU1EDlYR9ucQfkV+vCvvCyY1nmgu28U4ZZ7zguYDrvxLJwogpd53tYbo6F46bzEUwlov/E0j
y1DIWm6WZvjOLDMLcy37mjRasm0sY4WQaGFmQLrMF49eySL9eFOW9AISsXBskRECSHmtEhbosO2V
M4U15Mgrwn+MM40zfR1MMQbbcaAoH5pZ8UPs5PWQkQWq1822bKdSbRKmrWPjnGpSiZmghkREFBzE
srzf0cWJ8XP3ICAX4Tbs0HPTnyOTBm1DgLAfoFdTxzRvomuPVa0LqlYoG9Y5nGQPnP7idPea5RTt
rvBaYm9QLIwqNEVCq82hRphZPow+ZTDli8YIyB0j07Om50BkmH7eI856bTPSBTqy7f2WjsX/n379
/r26fCne2/+1DgLeOFywziXd//75P4lT+XtOsGqHfvqP7Y+W903/rubb9xYM8X/0odef/H/9w78b
53/sxONY/62OqSrRN3/ow//4O3/34fEV/qUjemQlRNwq/NUt9LeSCb3SXzoyatJIcF7Ae/mpDw8S
hT8CtMbBGNLZf/bhrb9Mx8Lbhs4JtgMKxn+lDw9R9EMb3nawsq9GGhM/Oy7KD/q8mvWRIPeZsCnO
GcgFtIJtaExIxLMbJ5sPLtpEcNBZTMYSM+n6IjZyLcy5pd/aiA5Q4MKeJzZLT5qJ0PCGta5CjP+2
KIP+Z5nCZ7OKej6vON3kT+liNedVu+jfpBlPRM/CUQXWCMxiXuUIg7mHelk90CN06WU3/jCcUYyo
8ULVTrnF/043b2Y/pv/rEL8sfCsUfdQF7Djnek+sbaBqD1C3LBcQoLP6OqCpYV6asPIOExj+GfH4
O5QwXsIf+lPfixJjC8GFpd1ykvQCAfh47PPePWh40I5DVUheobScIPpqe0P2xqYyfLJAJ4y0GlEE
YREDzA5mqvOnyWYwR5FF52CezhNfpHDcKJGFYIsVUbfpq1xyzAcqbzPsLtc4TnaANlwYVC6c6xzO
srAre0RQRmqfAbdvr0kgl85pFK79xhUhNbD1ZaTu8cYux05ZBJGcXBVP2RbZblBbI8nIe+XVCQHm
kzFeEL9F/HW+nhlQyJU7GjzFIMLRSpLOPOB7JVuBaPesHvr/w96ZLMltZFn0V8p6DxncHeOiN0DM
GTnP3MBSTBLzPOPr+yApVlFUl2TaayGZTGRGRiAcjufvnXuvfbFQInLa8gUciZy2xEz3CZUCNO6E
3kfkNLsGIhnQdVq4EQF3OekR8yDbrkjLMklCxQHgrm1JluB4ok3v8DVV8tXllPoVXlaO6koWyGvE
vc2Zb8fo1S5JJIdXe6mIvgY8yfETJRmc8ADaJVyoJg3ggDOibWJqN4XxUnoL4tJs9ZhmJwan4zXa
2QEMIU5YlhSvm7lKgeelQJ6RpCVx5vqyI0863adldC3iarrrrN4gZ1TL5CZ2m6jAQbsLT44DIAMK
ytX2JZbfB73QeeplUNpHMPxmx6SzfStllX2WXS0U7titRa1Z8/TonMDhiAUzTI8YY/9Tq2hxGCrM
Tgk0izgYRf8pSoyh85fSMG9WZaxJ46sKEXUZ+kWYGPmOQZO2HxTm2za/7jLDfGcvFjHdFmUn1rMK
fIchAptt3hl7D8PF9GLtEfKoly3VfmoVx2HUAaK6IOGU1GXG2XKS5QQPwbOaFIpN2jMjxhp55+g0
vfosvLIi8MBNb1hn3bZbFGBp8InpvItKcBngu5SxTXF3P/XCrh6TdrkiEce8XVf2dSBafWPriqFG
LS6XhEc34/OO9AzcWkE+oNkMVelfSzTP16WZhi9hFS8XTW0gDxzS7NBmPFTn2Ar3STKk+yBuEUjW
VfsuR8SQldW496GhIVxQjjwTg/y0SP26UAkjI5pB53QZzDOtR/g33IifzZroRC/BmJnWoJKvWMPS
Cu/npQwxzNDVHXx+j41xq75qtsPxveNq7NKFgIC+yz6j7XGZqaGZ2Gj9XLteOljGfaVGQoRofpaf
DWcOH2gu4JVbpo35K6dl0iIZBfEalXbMnEz6ivAHr+5JTRx1mmjpxDjHSZJkGwzJtFNF6BwmExno
SDaw4/UWZXVnhuRA2H0XXwg36h+IUqRy4fo8tFN9y7KmwSTns0vunW+mgXsg+6kiJoTAvpPTaISp
IlJx3vEfj27czIlJ/CqLdyhTF/d4IATCL/B72M6loXPOFoQRJ3dd3jhHJqvTJmV13wuS1nNPjLOk
K6kCf+yo1XSIwXkymd7Ydh1fJRl4QNnr6hMe9ChDop5h7Yi14GbCWOLVdEZ3o0S13JUgrL5hN+Mz
h3bcjlVSXsqsgjkc7OkzYfX0kKXqvoYcBP3UrAlEyaJ2PyEdeJEMS64XARg64Ad/M2N7uxMZ81pJ
4X+BulO/t0WzpH5bY1ezK8s23GKVq7856Dg2BkZddwkxRR3t4ojxatJrHj7q4VdOA/qhGAr7VcHm
aFgVNSBnbDl+1M2D5ZFcOW6Kkp3fGWlh2M5gXcp6CYkM0tTOCIV8DGu3unBGMzqV5C2BUXAg6God
JGt2o/kLHu3dPerbOvFrGUSbFhdYeCOxOl5PteUJMcjjQuZO7xuy/pLnTDjEVLrwZLK8ZOSQ+Jqq
m/NSlONtRiQC0L97WTOmij1GM1FwVLh+X0a6qDeci5JPWTvIhwQJ1qVdOYzuRkFsk2ZF7p3hThyT
nW46llMQG8DDxuopH+vXzVClz7lb1s+hUzQ3HBcDEjOD+KKfcFmORmd5FA1hChhJJHviWWZSinBX
1xEORRuDT1v6AFZ6dyyyhaCF0O4fDbTAs0fKSrHRYo6TlmkQlKpH+k3d2hyDbEjDU4GjZscJdJxJ
5pnz1I8bAipx/VZcx258MSbOfebAUIohDBNa5irLScTC+ix5fc0vgyK+CTvIJCvR3ed5MZmEGAsP
eqcAsSVnuI13FpZTZ9K8q4fAHhilambDUSYMQAbJLJjOfY2Vd1shzP6mKf8HU/mr4lg61p8Wx1df
fm1IKvp9dfzth36rjoH5lUCID6RCHUqhy+t9r47XwtmkZv6Ib1xxk39DKmQx6tibosemr+bgwvOf
4lj/O8UwA9CfimFEYdSaeLbw1GKl/lGs0mvAgASCKJRaQwTdDmfGKlJGnczFebBjY65yxvccTtkA
HWTLK1xorphhuwKHWe7AHha8/ctmBRJlA5o4fVCK3Qosyg92UaqGKdgS9y/GijY2jg3lOKzAo9s5
8ZVcIcj0g4esVjSyQv3oMwJUV6T2mT4eufVOH5wcMlMvbroVsHQ/WMt4xS5BHsaT8cFiTiuWqddj
QLxcpElkCKV7l2H/cofn6ROZTMsRe3HgzhXztAjnvoMebe6mUAU7teKgS0CMuzaqDmt0qsJpVCmM
jJi22PYz6Y/TOnvomSC+2XaO1Wdb4mxvLKQX1TzFb7DDjZ7rPO1nnw2l2qhwkDs3sqn+zDq6MycL
Y3rdILNC04vp3IQjT/m6fczB6EN2TKzQPYOK0tdVtTwUXZ/6uph+TUnvYMQ1pGwC2hCf67hAQUH4
SPspJi+H0QTf4WOWJvmVMw7RTuui5dQQnQb1Ss2/yQbH9pOCpGBy5bT4hgAsLKyz8JouWLID+Ukh
W0x6CpbrHvSxpJyIsPImZTpmzJpb6Irycb5nZ+x3Kbg2vpOpvHZo3x9mWReXePaPZzbE+YD8U70l
hipPDKK6e0SgZIvlqZZuC1kx7WwieJicLelyAUXc1cLWNkWQFbdap6v7bja6Vyit7Oss8V6UQx9v
yMcqrvPW1K5UbO9CaM8XrhXQdD0VLluuk7+oJiZgkgCWTcFevR2LdNlTFGrANc0E696216KrynMy
dZPvEklfewkLJ/RczXU/A2ZA+NeNYBCuLarIfMTO6dagurgt2oE0Q8utu+2MIZmX6yUtwDZaGFsY
b4McnItiTUoGMKuujEaEfl8QCKbJpUexH047UswxzR4ofs8VPhaYcFTOgUdo9iUpwuRGx+uWNRUu
16mZVJWXmIH2mR62k3tB2AqCzUeLYTnCoP6iiC2b/YvMm5hzpadyggQSLTNfaB/rz82UTGfLTfVt
ZLT9ZWxXKBTKqh5uycxeXsm1R8iqZdV0UZlx+EDKsXnt1AboehXuh8FG06C3Hbw6Z8PUVN0MnoVm
ljVZ2MgX6p6A7g4Cx2qRmMHPFhraGMfiIZ0kwRHniuZozjycPSgNGtlUAJxyrSbIn9hGKuqabDkU
Ya1vAfDNbaxV+iUevMW474cKshP8ftsAel3nYR5eN5EhN1ZtqU8ZSofU496entsgskNvcvr5HphV
hX5VZPjAJSI6UF/mp36BQUXsa4+BP2jE4+2Kiio8CRTYiEaCVX6l0cJ/skVRVzSeyqDyjboO2Eli
0lWWvHzPhK6vNWo+XarFJrAlTk2CMBIMO5/CoW3dbSJM7FEJmp02KhYJcHRS1HI30aoCJ3Cq6VZm
unhu2qDofXqJTVXvMqtEOHWJu54zxXxxaw6p3FGZhPmakzVbiIYmvW/1+4Am52w9hnZedXdkbfQD
5E3O3X5aKgmu5XcOsEu1MQaZjvdNMoXOZyPkvFgA1mX6aD7mQzIis3QqplE7vAe75H2mzSHSPXxM
0/DggsH8pw74qzqA7hFdpf+Oq170y5f5XxdvTZnFP/XKvv3ob9WAbZK/jEUToyDT5rm6Opf+Vg04
dL3kirHqUKA0qRQNsd+YVQR+rBWBAzQ6Zuxdrf+UA0r9wl/FmQmY1fzWfPveK/zN+eXPUptt/Wct
K3b8UlEcgMw6ZBzZq/PPD84g9nqcA/ZOSFECNydwCMe8Dckta+j70LC1dUNFTI2j2xGDaRrnhJRL
yHjfWpCH+XKkGbxTy5Sn29IknYqnTikANaqhyHUym1T7nsemc6YEwbqSQ/8VVqDGsTMYJtH2SupX
BtDqOJCrmnljkmnEiWXkEFGsOGcXkd1rsWbdV/qCsy2UVkx0USGcM6lRxhvtYHGVuytGVxahZXl9
KZ1qLzM7ajBJ1tYfUUHOVJvHwY2sO/epZ7Og4V3pCMKgEac7FNzuUx6L6a5htHEM0jwPmA5PNskm
skjLU0kan8OswW7fW0cXQFF5yqM8KjRfFExxfObJ080MYdDDi7l8jApiz/KkDJuDLpR40PHJebMl
5kVlqfUHNUTqcRkdkjVV2RxapdMwogUurkJZ8/krOwyeEgvZNGOMeO0YuQlwJtVK+540eC95hVHK
h5iD0qsKOK95k2r4a6QslBc5aTBvc8jPYYHNGzDFyLsdQR5udBVyvAqikua9snjEWe7EpzZSfqeT
quo1S8iD9rCoWIhtGnV1ZRlM3ovIjq5UiuzNGQLBCC6G4CCu7aiIAjoW4EiBR5AD15MhWxKuib+a
tWFd83++faGZHqZMfeLAfZJkeGfeQDzaDV9p275Yc0lbcayCWWymlBHdRm+Zud1queQjlAx1EGMM
hAt6Tou3tm9mPdcFPRzvMSIXmb7DTD+F7okd4kHc5ahBqjSPeGASBqp2Wb5ojJrH5WsU0PH19KFw
n7D5v+uW1tzNWNQYPhAyTK9sk1t7MJCKgShoAH65fCgw8XpldL2u2pyFnkJeBLu5CnmlJZD82yY8
NeadsIgocKabyAJz8exuYDVQKfPNuqqz1dal1mXYJXrjMrPtDpIqbFl8msyiTTBIbj17rLp3G6Qt
3OodKZRkKnMTIknhCy4ruHNKkrAFI0qqYj4VzP9iP3WZWW7x92C9CW7Lc4mcw8ClK1BHLaEnQddA
8b7jpY8pbhCxgnmBa8GY5ayYABXN+zStItdi0fjuhnWdzO5UvfbrV+QoZmu52Vevjmh5MY7L8Z5c
CneL8ComaGlwt5UhqldGmMHTxxKONZvrS0zkRbne7Otp/jWwhulupIfc+6MM55sJl7IblBblhRFR
tO5Ws9AnnH25cF1ZKeVXmcOC6W29vMgQkrAC1luiz6p4DwbCxYPt4ssmMeIYi7h+halrDrVZkaZp
9ZZ4MFA8PmmJPgDWtklUekkd5sgGbW5OqySefpEOyYeROQ7eGOd8HD02mEBiyP5RaXM/6DoLTFPc
5G0KxwY0Y4iHQXZ8ah2NjGdIXR3tqHTPI97p56WGg/Hw9uAVSthQACZCh6Ad7DZSN0k9IPzUGprI
2w4zk42eVfbBImBpB5/sns160jaKblgDIJDyeRXmhuNuaec+2gJPcofJht6ltyh2rFzSFLwjOZfB
RdK723gmxlHRGLxbjS+OTpFqjClExuswWTOOCKyY03dsGboeiAdyK3uuIKzzXcVChz6P0vo11YP6
QHpruEfjKR9sxZq30gzpnBNhqnjfusS4HKaeLVItfGByAllR5FrxRWWwdA+BzuT0FJY2wLwq8iw6
Ub8yO9eXeN8bktAwcPgGk9SADD7SWpst3kasqcAxWOCztfC1Nm1mvumIomAeCiEe6h4XZzjmkS5v
A424luesF9F27rYsWKUjxJ3l5fRqr+LSFQ95Lng/SV6t+il3XTnAN+XM0KHh5WUYtO9hSoszjkxW
NyaPD4wn3CdwJJFcwGY3B3rCHEU/1rwh6Q/5esdnBr5Z139vW+Kqjwf3CXc1Yp3QefErhlHUHaMU
M512etyyvzUt8QVZpNb16M6t41e14z5pauGL/LalJa2I801ljywlbB2a/pg4LTKuejDGhtOxJm4M
i7uLrAA38fuRy0uI8+7jjssHx3gai24i+7U2m2j3sbOWZSRI9Iyc+knEEBhPZFrO6bPJ+Tb2M2Pd
pQQJIHsj6sw3l3nHNunr/FZEvfSdsHhHVuweG2KQ1gpfXx/OQcgOTBS9uBoXk42M4pk72Cmxsvem
KCpEhJQtmg9sPyofNyJkiB15IdiW8K1ycS/you0iKNtgIhCyjd3sdkk4F+lxZuMw3WnhE49SUqU6
M+crItN6gZGc2Gu5J5k6s8WUHvJTzq20Ea33ssifylA0JzeYen30Zlpg1CGqeZAGint3fRDBN2cP
HP0qMNjeueFsowfcu4PaEZwGDS5Ed2XqqrxgCBsi+QijxxjFR+bNRfCp7uRWk2V9brFx8BtCz3Q7
4R7w+lzk2njouvnYRn0FJe02eXCD+Ln00dw/I6je4T1d7zTLdm8qYwBZB+2WtGaeZyurNJ4TaNyD
I2OenF2VgZjCVGezYDInN5WO2laSEgrQTnQQcZe1kfiI/fODQClHqLNRAW0bqdqlhRyYqcfLTu8B
IExUPVCb9jgPoPQVFMdsAXwdXJYlbnsM84nwtiP3olPGcu1MnX1qE5fHXDzR2pg0+MB8FI+IcstL
jZbodbykzsmWAatXGBQlkcOwyUkqlPzVJBlE2P0FzBxHO4JjlNeSivyWGWXyONv5o5EA/p0Jijdu
6xREX+va0fGNpXF3zqCGr+3cEDbvkFLfji6AI4tsW0MsAx7NDTRyQmtiqAc69B1wK0ctxpdkfXu9
apNLp4mS+ZLrZb0nnVPslp4W0JyRWxLG4yOmfKiLYswmSK74NASTb8aJ/WtYT/NdZM7FRsAr7lRK
5gcsYHPb6lxWZCvW1pzy6TMT0AdSqwPmBW176cTRcptjK058dp/vSjDAfeAO9rlyY2Mb1u1D7fZM
lBuLymjb5nV52S0BWxRcoI/wqdqG1A2nPm/ESSLQPpik4B1TtzfOpUJQxUUrtkNam/dAyURf1LWz
1eBoQXosDSlHnt7Qm9tgYXXSllRc8xBA22pAxDCWtI4ZEOttCKanClUcpIbxJYdGatYZRccUIn4w
U74wBCLaa8sxfZOgb2SUZd6S6is3XVHod2mTOOcSo7NH5qnaGUcfOvuaY/Nz4GDWr92AG/smkHI5
dRMZuknclS8J5TvlXY+LB+tbpg+yCZwDcLZ2pSNU8Xny2pvUMXa9DW6ZEEnKxMi237Q0f5m0Os08
AdrsD03T7jRUSQjh7JEBztL1e5JgI9900tpn8w83i5nxIAKxOA6F+V5F+DnJToy+qPRs3a3EcWbk
9xY0QCqboGynFyriLdV1QyUY68VmTvV029WG9RDU7Cjs/A3xKqWIPS2W9kFvGXWjNJg3rZxRaIzA
5We6n5ibVqpHOsFGQvcLB2FTvwPvzghUNbMGHwQb9C25I5yO7odI8nUIvbRD+M7mH+6iRNabxREV
g9gB4DUkfAv7C3qP+44UczYmLMjxHO3HJy1tpcNjL5AWQLGINmBPnECiemtbTXmJ0XW8wRx1fALP
zY6LBbIKRJ3ucH5Ytn1EoKeb2EwI6EY8juHksMRxCzW0U2yuhR8bKTmQn1E/huewzq+ioWufV2XM
BWMyIukLdBNUA/d5L/UXVBRW48F9BzRF63qGmbeqXj/mKaqtk1aLRaKoQYVAB1X19UiTRKNyAgZV
wXXQuSPV7EACzWTGpfMa1BmbepAQ6Tmzfc+6i1kBEy61t5OkxOlSZgjRvLDV9DFEnqD36pXRJU/d
VX5mAas7ilycMTDzi1pv+P9pScm10c28c1g90m22JlJ6HL5wXKaSbSlErMHg2RTXVTafdLFMdzPk
JHkJLpZx9UhZTipx9Y0N+q82qqstzo/OTBydTQ72kgO0tDlGr3/+w9G5j4KM0XCcHIISVm+Tl6Wa
nhdj6dsXY16WGhLdpRopCzOD10NBE+9/aDn8dpr/FwrAG/wUu/Z//2fVwv78DhyGDbyR1SNIyZ9A
lzGyCNGVXXgwJ9cBvCzaMN70rgjIVtXaKKTYDKp9rOIoRG5IUOu2Qml4FRadeHD0XlwZJQPnv39Z
UI9jI0TZ/v+YKRaqD0qwAMK3NUq/euLpvyV9h5p04HCMR4Kk8unzheJIG8Lq9S+uCa2Rn6/J6ie9
/kMJjq3R77+VYrbTvhgWrsmccRRCED9XPHFqJ0/4QqLZRIKjRkc9pHagHcVafpPBYiQXg1FX8tqw
5iFdSDbtwujQrSfoqg6L5GsbmJxhCpqyf3G5/p8v0bRtYdq0vXWdscT6Jf+wjAY3jDVF8hZ6nwH+
g3S7vkUvmVYUTaaLX0lR5eAIU1u/oWyY72qUxHd1xFk+LqfmLi/qb8O//7qu/2Du5xLSpCtD4eRq
o2P+eMc/vCPNxA+ip26Au9UoGy3Ngi+hJfXU0uIB6Ce4nJaClO27gfXvsRo4XxQYIGV70fBI9tu2
Ws9gXNk//27V2oz6/R1HAw1QzLIcjLE+pmQ/Xip70CvSKevoUFnMryk1OXv1njtiNj1RFam2uIcR
cozjXFK2biYcA9LTYMjhrjcGt8UrY3SfGO5yWjY+6mLRcYzVYg5RmJdSvschLeAsKNcafu31FK7O
na0BblKa2s0Ells23fu3Q2mcj9Ndv6xdgGIGwYmCGNJ5SJbpZq3j3uIiZW0trYP9AMIaTkB/fjnk
z4aHfE8EFZERR9/AWBNuf79yIqHV8TzY2l5FJnugLJciOjn9etQpJt49G797Rkc4aPeFXGieTHnE
25rjfrmfXIurFSrMcXxz0dA3ZAb/ycXi3xNgVYislyOlkqBH3giBzbh57MP4UOK8kvvMH4ZwG6IS
ITs057ebkukUw5x5YIVwIHj/+LD/dKL/shONPdsP62IFQn8DPVfi9H//5+rL+K/DG92aKG6+/M48
QX385PdG9IedHLeNoVvyP9ZztvzFXBvTmIei5VgdFP7dhDYYZOsW4w64TAba5opZfjdOkL9Yrslf
x42BqQb77N+ZUa9PqR/vapTmvBAsEk0VXEx/zmkBz55CCP7lkK7EolpgiaQVPv1wUW6+vdyPz8qf
+9wfv8TluWCafM4/mJF35aBVrosbaJ/KmhTwdtlE9mD7FZl42z//VQz4//B56OgyszNwqDV/tgQt
c4ruJFQLAQpx58VZDNImgf/FSiRlYdwdCDTV9tNiGh4izvIvfv0fLidIuokFqC3W1Ai8MH6/KyCS
dczRkvUhKcYHmdvPTtxu/vwT/vyMZTYhsdCStqvzvf0h8qZptLmnlVSv3eWHyVRP4IFEshBSA+hZ
f/nzX0bS1c8XFIhe4tCxlhMfJs2//0QqpI6fgNIObNr1KUxzUfmlq+Wn1GQsmCE9N4KxxqIirDsd
OgvRjVfjJYQNIG2jZsMMn0aQDBm3YuaVHtHkuZxDysFFEoHbIfbD8KeFJ2tRrRiY6zXgDUf6bupX
mYx7JoPd18JweBY2nS6fUHhUvja7fb5BJ6uucPoAFItSten1eXqaQVnPEIBj6FE4En1ukNTxYHGk
eY5nu8RKrVG3QVia12ZXpHcWBbs3GGjq+rALr/qhEB6DwwCPuB4vet2sd0O/LEdGm5cIUAZSAfKv
hp3dlbHxGfL1tsM/D/bVyU+VPn0K6SDxKxJrCy2EiwMeIpu0Wuo9B87YbwqxMdtk/AIOWR/tJLom
kUIDGQU/NWTeb2EDrKsJtanvalZwkqF6sjURnJIo7nz4p1XuPHwB3HIfpqKNN7NIkqvFrcOHzsL3
oXcAGtwh5PSKR9k0BgPZolmwTfQpugST9amaPT1wcLowQ91Kt7Bp3bwOSUP3yPAT04C4tN2H2qam
iBxT+HRqOXnrSYKrSiUgbIupaaxHo7C15ygdmmvaTbyOM03ygRQmUN4m7g+6wuQ2bpou51vFXTLI
6+ayzHAvkkVN0MOIRpvBa3JTl+XsJ4yUtjSM5G6IM/2JqthBPltPCEhi2b/2sY7lg6/P4qyRl/kQ
RxB+NKeEF9Bf3UQ1nr70kYV7XLQmOAdB1NxWCzRa3rTnAEOSV6L2ugcDPekB6Ya4FJOyiKplLSCA
iHd9V0z7IlevEQwmHHiM7i+x1XQwaJrd6jg37jVVNZdLqJU3PYdWiRHgZTgx/ce9L9N3zcgcrbRM
iIfYom4UnMT2jWv0F3Ewpl6wRNZNjDVjEKgS8KDjmOuK8FPSpxH6fPOZpJeTkQc1IpbxtprTR+Bm
CJYh0fYGYtWLrgUYiiOe7EMfjrdaMIq9VHhnCb3KDjNiwKNJ++tixoc28/TQLK/zmecGKxo1gKeh
JbtlUjW/tRo+lxk3zXkIE+2iCy25VxOtBitjgE/jlu5uGtT2ptZrfluYKhokrqYplMEThh60uE6T
5gSvTtoRzOCEeIgHwXgxwaNiHNVD03HQ2wN1BNz7uDcRKw2+E/QwKmYKmWhl42mRkTivDli7ILHc
J6JuEgiWuNhYdvSG9eezK3AyDbtOvyNBST/IQX3Cz+VMjR7ecxbFnc3mSiNNPHVG2ftDkDbeYmC+
EIxDuqkdgR5/SS61tkZjiIPlpqiX9zh0MD8h5332nCAcjgFubTgw67dIMncdjmkHolsTr8SOcb+k
vCwe7fVjIzQbNzPSMvAZbspdL0v11g4kyJZRZW3baVdXoXowzcr1C3rfxbGwh/am1yqFZ5fuHClS
FRLeCOhlJT+iCC2WZ2LTfhVkaSeRLVbzYymc7MyGtBzF5I4eJMlrU2L/KF1H80ZwRz+rAtRZenSG
stxHPACwWoEk98KQA1GWi+KqzZ1jNsjHdfbmyUAgunOak9E4oKlIATZBqjmXYZCSgEFHe6nbrd0z
wu11o/o16dVwXQGOuR5nZWBl4lCu4xngxbVEdrRyYuux70o3BLKMLyXMFlQ2HVhPdxPaN5nFDYSs
c1qxfC17FmOtQ0wuxq1aEmujMkQgIsuT1mP2TBsii7qtVbC+xGRN73k+Y0JH+B2XufDTxk6ezIj0
kNmNkf3WTbbaOE2Gn+Cgu82cOtv3i22cMxWPNYPiZQBecrQD6lmLea392RYq7Lz1rLupAzNBk+bY
JA1NYl8gZN420phR2M7xgaAQFHyWG5ETWzIvm3rzYGJdeW3FpMlFWhh+csxtHsbzPpsjLv8QTY+C
nWsjDdeBAZuzB+WEwocT4Iirdam8N2praxFN9tzNqfFpGqzoymqs5bkt1KZE4Ufnrmqaq15UHbJ0
kmw6vJIOGOs2HjZP2oaH59eC1hTMepPuLAYmR56P43FIFHtGPZEBd4FeDb3KRmZt/62u+KfI/8si
X6xV4n/HTdYi//LLFH8uf1/hf/zYv2VZK0SKN9YaS4eI6gd7NKHjPG2iyQIIRGb1QaF8R03slTxV
hFFQnZEVt/Khv1X5SgCocMakxQQ8iheb83eqfPOnulRf41Ooiol/5uDOsPCnxkyNZmcZaaWcGwR9
85uBZqSlrW13xlanPVewO488yGYyoco2144lQ3Gz8TmHFAcmQvoeR8H5vVFhD3+nV6Y/gW0tF1Nh
2V+4S+0N+JzVLDXzpBB7KAblGWjAPX2wxekZbfc4lLTvmV3A1ukz/lfmNl2WJEIZH2udfTuU/YAh
W2V1uDXdqwJTL98ah05/zdSYxfO6xSO5bNAMF/kpdrTRnxybR8yAKoPufbjQA47OGCXWlXMfSXtZ
LbB0HOu5y1GpUo4mtHLah9YBIdo6QJSZ/hzXdrf0+6IaHJn7rU5e+AUz7RQdq15/juju7+y6mm9M
mRW40c5jwo8SGrh8qgrdji8/VtU/N+Bf3oAUhH9+Aw5v77+nvtXHj3y/+QRoNzcPiW8cLuk6cmT6
Tn1LVvp3M0LJ3WYr20aXswZVrEFM3+82kz8iwIEzMLJJKlvr79xtQv7UK+Pkzu1sSZwIlUtA4s/H
wKgzpoEUEnVpB639NI+GiTpGQBiYS6Zv5iiv13KvPFnCrQXC9BrvmAVLm5F5w76XbX02A6aTL2a0
pFclJtbRRY09D+ZvVQ0m2jfG/KQGY3jpUo5YXTjDj1azhL8dHPDnqkvQRFtRMez7cRZ3DPFAuYZg
uGYeyHzO0YpV77U0NuaAQTPuYpqbB7tJgJOadOg9G1/hPS2oqvSqCIDZD8MSZY42A9kY82wT7Tk5
Y3ggCmPpQYcSnTIia2cPZ4P0vba1+joOzSFH+Z1P1wFDItgOvAf1TV7la4IcJkD2sZwbAymd6BEY
wmbyp6rFuufUO3AqdWTW8zHUCuyOqBIm7eTwBqFWgkXD4qnOc3ULb1beukYS3i1JSiIp0+IqwSFg
M0Y5Yo6gLbGcpz95yN2MTm1ilLSmYzjlG2z4UhQmRjN11aVK5WNXVZ29VJsx0MuuPgTCjPt9HnAE
s/cOeCtDkSbWF30zJXlT6H5aONOVspecADMkP9rRaEXZI44Ka9yaEpjDoki3sQNxBVxb0d9Td0Na
wGiz/+BqZsbBMF2lIAduQCRJ3LheVeLtsgNzZZrQrx3iEHuwKGHKI2ZthwpLtKNvtp1C5YkkzO4Y
lWtDtIH7teySsdooggvZYOqwqY12WBcOfR0mZuay06aEswh2/GM2nLqu7yv9Ssx50in8GdsWRCv3
0lGOrXgJEbDK5RWYdi6a924E60Iyzm6dBbf/bHgfWvK/2vBsKoQ/2/DuovL9y7+ObfZWvP+u5vj2
g9+7iuIXISkNiFthk/nWPvxt27PFLyDyxuqJ+lOwBXugFFQTaxP/t27k974iLwcTsUrKKVT+zv7H
sPIPTSM6mjobskEvDLD1p7FKjUVAk+P+grYQyV4yR+U9jhldDM/gMgqW5suYD8MlChZq4r56IT1T
O+qjfSXLPsPna4nSTdUa+a075MUN0YFP7Ic4ljEpT3alMTqbpddwnmCm7RuzZu/okI9AivZVlQ0Y
BU3iJpnG5s1V+SVL/lJpI2hVFWw6pjoQPbnp4WrueEMTf+31Pr7KuY5+bVeF1xdljc8Mjg4T/goe
9/xF6eo3lmgVQ+DxjQPQxO3QbGeDjazp4q9tlqSbnEzHNfjqitbBfqRBD2NYfHXT4nIUw10wmZgn
x9hPyvQSBemNkWD8ioOSz5QHnid+m6uu3JT18tnsUrpq4jPF/ks9t7syY27XYJZFOJdxwD+UaSZ2
kNuyXYVBuNv9H3tnttzGkXXdJypHZdZ8ixkgCQ6iKEo3FTQl1TyPWc/23f0v9q8Ee7BotRR933aE
w5ZFAShUZeY5Z++1RW89Z2P+4jGnJRtvejDb7EZfgb4Y/A3VxXc0iyjpMBPvrBzUDHohdB2RFyOe
Gh8ja3rwy5nRL33fY5sHrwC2g72IbaKtMYdT9B4XLYc1po4LY5oQXpKT1MqlOZsf3Vg9TLX9HFvZ
KZrzl7ZJX5gzn+EHMehx7W5r84EmO/kOvOzOzvmulNXDKavRPNjZaUHTibM4LiDbMsCBRoRoKW7x
7ToAvZnaEZKZaXKTMcJ/reFzRIa+lnHxMgjgSKY+/fUTfST9WrXNbzCa5W7qzLte4n+Ilyvhoz80
RvOq9ghBIJX8u8WJcuuI5CbL5ivJl3PAyATVJeETVmyt2JQorHs3pzcHWxa+LoFoiZ9u4sBerlsn
PRFu+dTaTbhCy/ZYmM5mVuVE5mJLH6JKXkpmXVuQlLhNlqtRRgkEqxbIY+M9J7P5p99YtwE9K464
YqeAEC0O6jd2+MelcQ6IjHtuVOsQFXxHGhu7znrK/WFYrhBQxtsJfwhOG2GdAo87YV76ftXIwkJv
aT6VkXgNrAlxEZBO2LP5SXjjY9MOj/acfy/MFPOUS1jDUMyPVihiOl59vctlhTDTNeK1ECB+L9dd
lO45COznqinTHZPBc+3Y3q7XP8fnRHZLfsNkuc8of9QB+TGKRDGfa2nUX/BBBWsanIpwqnC8txAa
b/I5CteqARipSB44NMAfT03ljMcOC9RxHg0aAbHKwRvVBTj9Wu1MaJSnIgarJo3ceu1F90WNrXst
fOaz3DVV0pB+lcUgWoKisTZetkwvoVfRIMEckrv7lMzhp6wMn4rZcKHB2vBTQRwhcIzDM+kFX1Dz
jOtszknOchVxE8mm7lW7bew5FpvWdV3gSahBT37VpyvXa865Ed+VFZZUHKhPlUFjEp2Xg+3GeZlL
BVmzlDDhAD5vc7fBWQTAp14Cd1ckBUBRVYV3oofUEJXc/ksqXyvmEszHC2JURhOQpBQ7y6v43giF
WBHYFnI+Exw6ENndMvAY9rPkplOZ9+wZLpkGzXQMx/a7MbVXtpud/rLp/GRs8/dJg54y+JxVMFEQ
sfZumJFwihk4NlQHe4S+hvikp+s3nxOnuSFs3P3NLJ4j/4+TG2wVARuaRXVqE477rkQN7GkoXUW9
CRay2tBPO8ncQiiGMe83r/ReO+Lr2RkjIl7M/ElG4OR5s5US4HWQffYS6CatXo5T/OprWJdddeTf
zN2vr+Xf5lL6NX3puZYvKPe9d9cyssog9vEtHRTQp63TjY8AvHI82oAvDSfX/cMTEvurtmN1+/VL
/21yf/m8AbICLXUgcvTdqJoZ8rSkytfx2y2orqrw71Toxnq5uAJRlB3MYH6dOnB82QQgJR3hibfA
MfATqteYiWBULldDxFBgsZxDgOVjjalvK/0JMiDLN2IQoMowXZsqvSndFgXv+DAX0ZPpxEylZ/sM
Oc1YExwU7Mmxqj9HgGjWts/y8OtP+pNbyLKFKanfhOlIXfv9VaIg8yQoKmmXh1iCoqzMOzNY0Lq3
zW+uqIbsvL9XeSHGb56DIQi70I8vFEzCn/mf3KsBfhqgXndKIE80cxbh0g3SDbqDmz4SxX0+qjuv
N4v7WLtV7CX63oysy/qokmYcIKCiXEUGnIpgGh6NwD1b7biPfZZ7p04K6i5M7M0s5+fIkWpfRLJG
z6Nw2Jtt91Bm89Pcsu0PMrFPfeIXVJA9NVKZfA8TiMBlll/CtKo9MLjvYbU8+dGwW/qOzbu2Dghy
DmiJQemCGda+m6vMQ40gh+XOU42Fi4Y/mzb0l9Yhr8ETnLF+/YX9ZIVB5qLHpUSySgxXP17HxTMq
CGEoKZcJPTXHiZmVjRLQRbtmHX79Wu9aYLZ+Chz4eHxbzLyd93qtVqoE3SNhwk42EgSWnIrqdwvm
5Un6YZrOR3EFEAH9zwD80Y+fh9lU1uemSc8sGOtdl4C6o1591St9AhZ+37fhKZP2ITDkeQoDMPNl
fjLm8FOXpn+C5GQMWozQPPPUOuA1ZJMNWJ1qVZD0EX1f3AkAQphkh9xyF+ysFupojDzXeeJuR7/+
6Pf8stv50dFWCa15xPsrISxmh0FT72QrQW8GjdxTcPcrUybfnZJbsEmym3HOGOhGau27KQdUMXH6
ZdBblnGyHs3+oSplvLWt5Tf5uPZPnli+C9QzyCVMdA7yxwtWyprpiyrKg8gpFMa4SNYJvuyVRLd6
I2KuQMJxa5Mr/1w4bk1J30KeEcVtn3IvhxlCZ8A+uylcplWPIG+DOvN5Smtrg2kO2dDonglTcIHg
OZDHZbpxWlaiGu3SxkvVkymn16UzV+QafECwxKmq4QO3xkyum/mkOIgBj4vrvZUTfVNPD5HjDqu0
5f7Er6AF7yPjXoPOSBHmwV46y1NQt+NbX/A/SsJ+8pCwZ+i/BB0u+V4RNkUNLY2J/PAJoSlHHNRW
E2/HNodVWEe/+UbQKXDJ393DWlTCsoYZT5sgf/xKGttSiB0HwI+yKxmRdMApw/QUslMFgu+Hzmq2
WhQFEg7tfpWmnACjHFkrB0Cglu6qKpnQJ8XYbAOXtkJCMigaLR9WHCPc0b/NA0DxccBpfy4ra2PV
3WuRLg9zrq4KT2/G3GaRlb2Ekz6lkoCVLuZNMzChnCu55rgKfTr1yRBwzpfycrFna5M4/MaA9BvX
6PmJehp3dTj0sPn6+DhjrLoUQWEJ2XnqMRaW2DqSnkLSz6KBiRilnrNMj20PjUfZMHCs8VFm4g6P
zgkIT7MSxAkgKlMb/S9Gwa+Eo74h6wF3vN12W/0YdbND12V6dCNdQDiZwfMEJTBvOC2ZYXozA2re
eDW/uzWc5yaFR12ShXAdOPNr29O3QjiMGCy5SfAxr4OZozjyyOc0HrFw2QR3VA7xicWJ6fBpoYkI
i48HuO/zE0Ux7Sp2liQauTF5Otypv8mF8yXGTn7KhHMeYTpZslVrXRjNS0ssFFPNKxgW57y3n2UL
5PfXS677k8ebsw5qFZqr3FHvwy1zBVuJZiwBvZ56xe7/0JnseyNlFvzmdKPPX5dSu+oDAcOUk97l
mS/jfqcmkJNQMl7LprAIcCoJ18uCjT+2lgc5E7Q8jdxyG8yDOuSiMyjQsoIoEzvZMk6MXjFzBjd1
y3h7idgXe2LZrkueg/XiAQ0zWGPSXj2NFscts7XqtWsmw3qOoCjkPifriMKQ/TC2Kr6QiGO2l4JS
wiu4AnXx0PqUpMGQ34zD8GA7+OGq3J23SYsMpZmWqyKeMHuSwVwIA3VepV7dbql3LTJzj+rgkCXu
eWQTocgcHi34Fvo033v/3F//N1L4TYeNIxkcw1/M9D69INkro74q/9pf+8eP/Wus4P7BkgsT0dFH
B4rbv4wV7D88JLrYtmmV/WvAwKDPZPOn4+W470R7zh/M3li/6a15NorR/4qy+ONjZfuIcNkR9KBD
ICjUs8EfzrlLtTSD0Q3ufTFisV2XyTzc4yPvXUQ/TfflLxfmJ1Wg/sP+vR9cXoydh+3ZDFC7yvdb
dOTMNpbungQFQ9WfL+5n1Y/BEwux7vBIk/M8NMqXYEzb3xzZfvrSdBdRJjI+5KL++DkTIxPgaYV9
v2hXbBm0WseuJsx/nnaa4sdEiNyZLe5AumEoxH79yX/cePUn9/AXcDQNfLwafxfzWUlUBmlu3eeF
gY/PN8Y3SyJWy6TSLzcXvv8bmbX8cfv9x4tyq6Deporx3gsYy7oEt10H8t6RJR5oxP5HWbgYGsi9
Cp7qHju/nVi8+CAGUs5jMou+unWHo9ZwuQ4NLOI9jt10PnRGixNzWRb7BR0h+RGhM5riarzYvZNF
66zRiuMEmHP4/7/RR/8oG3z7GK6OC0PwijXx/cDZR+Q/zF4s78VgcK8MlElzPqDy9hFjPNJ/q67m
jKSpX39jP1bZ/3hVzpMkz2mlbfDuhnENPIOz04r7VIwIyC8eCK+Mv5vp3NwrbU1BfSPOjhegKb/4
mH/9+n9/MJHr+ogoXVrviCbfHWdHkiCAG87i/iLbT/QDg1JxvkOqLc6/fql357TLZ0UbwJPlm7zg
32rQUHl9aeIjubeTYH4AjI58643kEFqAHwjbgqFjuvrpNKEwvNldMdpxFMpA//363fzsg9PwZ7UE
GwrI4t0Hl0DygsYMTfDwDQ+Jjdm7upZ9YY4rDk2/8yL87CHB9KOfS/72/lbLiRofq2GN8v5i9i1V
jL7eRpN3dbGtF21qH60RGzwIB+7yi422GIM5AteKewrv2FJdGdoYHzUODpnMlP51n2H5FT2bcRyP
mP/LC/7AoTc+kS0PFm7360t2aZ/9uLAS/c33B4IE2Qh37I+rW5pH4eCrQNyHYYrRatE++st9M/cF
rv6WNkvuT6x7igtYwEPEbbloh4cKmgM1IdYAIk+RRC3TglFChGb31W/N+eHX7/Mnq6BWpuAEp8HI
gOjd2zRmso/c0Bb3DuU6rnZ9mUXd1p+FNrQ3efu7O1vvoD/sOLhLuKvZc03hmIBR3r1i0UcyRarX
3U81ZmEHrMRLGMz6HxaYhEGTHpiiIjIBHYGV3RwJjWbSrIIPCSD1emWVqv9qVSN3ujbAmwYPAem3
LJz6nrhcoo5dA2pDwqGwG72KKGzLv8ZvYx8RDRMOrYbqN4XVW5vtr983m7XJ94xq35ac7d43Bxby
eyExqei+0sfQoFYLbnnSnG7J/VI9OEkcMuvUG5ndS8fI3XUy4n0BcBYRt0dXwTLXiswrWLISuUDR
ezucVkZ/iN1uIAxeEG6M2tMJF/gfSwBtI56Mj7VRRP3G9CrSWadIxc7aJrig25jS5MkAc4oOsojB
pmZpXq1sMF/3Q9nHV35XELVd+NWZZBHY4n7VUm/SVTeeBS6vW4GB9dXMOrEBrtYys8F0V/P+xvir
4rzrnnoVl5ukZ/8+YeimL0agIphLUxNQ5jigq2hX4F4JmoB6N3qeUT+ReJ5OGyv0PMLUG5SMKPkx
77VybMZV4UQtcWxY+tu120v/Tw74MB5INOszhtwLcsqGUJ32KPFQGsRiCJtwpAHjYT2GJxP22gcy
n8Sw9gDEtff0lwQBI4jAHZTVREaviziq6zvo0znpIwH5TRs/xbEUxQPbbsY94inNMLkgLBoO+NGW
owH0CtHj4ruQXzq4X8m69DHtcwRE6jkSuPOAF5gfUx6kvg3pDJSEXUgqIDFzuachtBlACOYwENYI
RBxMrz5h78Zu7VqY4Y058MUuUlUR0wdKZv9IcFN8Jvygf/UJCKtWkYzNPaHJ7YZhZ3RG4djuWsYc
VUOjdYKk8YzLiIHd6M8bpsLyT9VXFQ7tptt7gQx3crGqL0XQOc+VBRq3cev4KzfK/C0awrRfLXFU
bsyBr2cdh325b6OaoEBGSmturAKqDcbHmfxKZRhoa6v+q40aAcxpEtWPhoNs9GosfaIWToRUI8T3
kDGYATcAg0hvU3iFz2QBMB2uEQp/6F+ajigk3AHdUSY7AwO+MpRbUKeLoH424hFuGdbOFDS+alSB
FNPUh58Fh2CVZVzpUk8KTZI64a8QGfEC2xgETJdPOGILNCgfZ6PjG1MhhJRCKZyrI4wfcHUVa0Wi
uCtXsS/YTG3YY9aaEXv9OWg7vllXLHypAHSNtWm2/maCoQsPKOocqJUjSza5g/eD5y9AmZVrv4TO
RJpJYnJe7TXbhQgMxkThEjxd/HvdEttHkCksPDbrkIdjdVu0jLtWDU+ov0bhwh+vGoc3R8VRMb/U
IBaXPnymiAxCTSIfG3rs/CaNQen7kfWZ5Syk90AOWrQBuMCvRMvMZxoTDj4MRPiFxSOvbOc7XJwW
QERO9g6qP7r9Ij2TTM8SA13T19bl4DrwSASWjsumnhisqJc1kjOcfx06bKJE1mE3rvzuq87+HOjA
2OKx6zRt5vJui2Ggz2MxULsj74TT+uAkaHsu6I0MiygOAk2hiCJYUoy7BFUxJ0Ol/cOjWAhek6l6
uEA/rDzVACXJ9tyjlMdkzulRSa49ilg+FI8kr5Shk/+aVNwM9Ey6r2OrIO1E2OuOZjY6L75GbzCo
6b7WuabWBFHzOc0KTr9z0qmHy0FhQY6M0D3N3Rc5c76/UHSAcjNolX76FeGgx7XwLOtYNYZ5NjWL
Ctydee5giVfX3EZ8d1K/W5QEbDzkzRwuBlYzNTmEV1UTMHvOIPMMeqyuMmm021BCPKRHgKx6rJiW
Hpuu5Z2P/AwAomrCANgYLda/ywFn0EcVDZr++lb8gL7nogGXKDb0fHGC2EbWpKi43MG+mYjzvI4L
h5xBz8ImyrbDG6zJdIWziBAs3daFCP9kssmLl5dHSCCdnnfj3OpjEDtPv2mne9+eUHAGkLKoIHwO
d/xnEAk24NJ2WNvgKlrHjA7uXgCG58YEEOTyTZ8BZHtHPk51ZY2G+5CoQeFNj3PeLQjK9oCDVJx7
fXs6ZS7OJuYEOGToAtptCuL5zvZTNdzUU2TEhwLiE6c0F6rlitm+b219/rqWofbG9nbGNbuYZXF/
eY9phmB822tuElpb7pE8BnETFxPXdK7pOb4tAsxIsKwnoM5wRyTBNZFl1hHXEA+cq1++mLC+457n
ONaL+nMq0IsHEd8qx/3m0IQW32qCc3OTs5FzHSbISVAPgSDFsMlmFbkvrc9UJmM8VGxlskDoIjsy
uG7bjndyuRPtORXd1QWHBA2HBUO0OYuPHTVRdxfMoZyOfqW/oLRhbr2TFcAgEBfBU9IvxB70lKMd
83u8IiuS2TgDySkqPigzdV6sNBWP0vCpAYKUMsSeffE4QYwFliiVgDYWpgEMliSoP7tRzYPeCEz7
l0/ITsQZuXNZgdqKhuGl4F0mo/68aLbaGFGiwqnMzBUSR/E4NPwiDiK+lguPa/EnvqfLifGybaoF
eOymzpHuWH7MZ1+wTlyXEqNDOshi0w4DlYy+am09zsEmnUS+bFr9dmKXT5FpflE99DyvZRwF13lW
zg/moqxw41mLtRu6XPhkxUcsR0nGw8XYnNUx7loH0wK3PLN5jeGKk9C1ttPoNQeVOEC8HHp5zsPc
Eie3Licbt7DRms6LTQoZfDHNTrt4enMiBY5ZUxnVFjvjlJ8KWKPFNh9i2XxgLgmAPNcMO8IoWcqS
9LL2zRInD+gcFnmOIpEuye2eeiUuuCcuF+BtLdKF+5hK1gW9sLaRx45zuXfDSKOxECq2h9lL1J8t
29D95f4khSbcpzQCSHxq7OzGG3xuEeAC7cFmynWKI9X6/7ghiqnwv9feSBhN0Y7twUjJNstV7bxE
Lr2Uy13houRkaIKBBPoc5mzRlFDEHN1tyDojqdZuWZL22jslKxHCG2PtNZImBCMaTMiJ/kDGVHD3
MbRBtARNqdsrDkLtZhJSnIXNR+CWE49O7FZAiyCx+2sPSMiD9AAl7uCPzXdDWgVP5BGKW7yzyz2V
Oje1aQjk372GWF1WQDtD+bqpQo+L3YeankasLFfJ8iYeG70BkaARWWoCjtGzKCCtHMNdY/jwK8pB
v9t0oN+6tRrF60a1guylgK+sakq1p2BWHPyciM89qNHn7oZGRcY0clEYfJyFlg+j8JP50GMYjG8J
WzOrI/JycW7NkXfh+GShsfNX3O2mAEPy2DsDh5DIyAKCECGplfWsP68XTHc2bv8Pgz8Xt9JyEJ2H
UOxhDh6cvDFX2N6rKyCC6fcIDe/K0+oPy6WkxkFp8QAjw39Ik5odSSXkH/a0PANOKMp9ylLwXU5S
84VWzrTMewxO1s4siaxeRU3FaHGcIU/XdXpjoV0VROk5xZHKfj6UAsgdrqO6vAkrPCnBnHNecDVD
0eaQSdRhJ3t/O89db54Q9IAbS8nIXtbENXKmGmzkRSjm86NRSW3j9/jqmjycjA9RihkXNVvNPxsy
HxZw9Tj26QCi3sOBcLDQw+WrZuSMU+gjHUFFkNUiyG8XLuDQTDwzulDOclbZyQp4VIO4Aapntry9
cPFoNsmK8wGuVN7pfNlMwph1ewGQkn2rOGOyuwQ1CC69hwsDeF7IgCtaXQrDCEJfjRIj1QSInjWt
cmcvJE9jbg8X4lyiMW9THQCMnOEOCkBLX+Wi/I1rZfaRGozvVcOzCWBO2dyGImK1wmgoHy8Ejsu6
GRAqcbdggrO2qil1IJw+b9Yh1E0IMRA6wpr21TTb9ecLj7PqWffahkeo1xi+JDSyk1E5WIT0ykye
KDsQtV18kE6cfLNH1+yunBrECOc/0IVO1gTXxtsJg2inwWBnLhAw20cEwqZ3pGCD8M+IZlj5w9Du
q74bdrkWylOrwFIwiZJ5xJZMy87R4EP6PFwSLzXYNgj1o5K4QODcUbmPMR3rzdJoMoUz8zwsmmP2
dmR2zOI7WcXEUwfgSXdYiT1/66pe7njl+DFuh/kjOqzlOmZ6/bEeogzzMGbhLebBftmxIQ5kR7iF
KdfKro27lmQfovKWoPS3VotjU6IifR1qy/kKRGj5lnOq/F7lc8dxe8pBA7pK0rnQ6YgcyvY5zZVn
1CQusMMwzMF8o3Nrtk01NyfHmpMzIk5/E6Vu8qmo++gDPtNxXg8FFtCsc8y98h11Dqw6JHDXy16r
RvEnOSUQOk7KZRDdLaVBxQp/E20DEpAWaFUwup8v3Zn/TXh+N+GhQU5f6D+7tvb/7//K/0AJprLX
P/tPGbXPaEaYSKtd+k10jf815fGtP5g5oBlBo4JtS/+ffxq3nD8kCBRctLATbAmN4d9WEhTWtGQd
3foWjtServ+CEYyv/4dmGEEGHi5z09ZtXhdJ5/tm2JDIrGQlqQAaeGLaBjjdEZqWSbCPKdV2bsms
fg3t3L8PEou6ViZlcp5c5twjZH5CIa0BjGOYWJ/cLlZ3lSvLD2Pnhl/wbsCBBcdTgxFbnEPd6qU9
4BpdUemhj8hKHq9pzii+e/wDlMU42axrpFzxORMVhXtOYxMyeJPz2ARJRESkUtzs2eDG82YZU8JW
C30Y9QJl7zKjs28pMee7LA5tcoeRfG7NxrBObajKgifbKbGYWLGMj+Pc1RRCyr2hOIIk3kuYqgN1
2mnizH9kMG6WBL0242ez4E1tmiLsv/EqnGZbu8RxGg5UHSu/bpKYPzhXbwjYOUSdtibgvcKaYUxI
bZn9eFu4cMX3hC/84AAaunNLh+aOWJLw6+I6DNkzyHSf6gVA2RrTRvfJrp3uUzmZ2UOQmWw6cxLf
TkNYPtadX932HUEnV3MzR86GvR1YGGh1H4JjkYtwTd4KmbgLiTv3ZPipLf0WLmQqQgLTTSsJZ7SI
s0eS7VJ/EZHv39FIn6oV43pTbIg4J8wJfmS18/yiQ7HgHSlk6lvyJYM7h5FnfE1Yn3PouH67kUrz
muzsZr/EsSasBaDU45ETE8Eq1Qfwhv69wTEPIRrhRQHrGWwMZAfICCCKVuxmtF6sk0Ha13EevOo2
axtoNotdqK3rpeJkd9PExp4NNvIL6XQHnDk9n5koK6tMmj8xlTSfW7DQn2pT2bRSUDe7ayeicBdG
AZK+jxlZ+jRu7+caJqBCePEBGUJ0T7gjbflgZuC3dnCAo9HuINvgU4ehR775C7HF/pruY3Bd15YX
7QZl4qKf0zI50K3sl+MwAHtnpxwMikODxuokvWJrmcDawPMRRtEfYydz6M9M9fCAV8zJrmPc8He1
bwhrJRD/fiyFsm/i7oJKsy7cNKKXNETNvRDVIvzp4NWMf8DWLuQ1daGwNRrIZlzYbHGtOW0ZU4dx
xeGJA8zW93x/F3GKB+wWIlbuT71bQ3zLGzqXn2TdwX1z+Isweg2I88LIoHVJqJvMwhsOvONVooFy
MWQ5OuLRNZnF0ObSN/ScfAPR0ZrziP3SgDrHMhMYxDDsTI2vCzXIztRIu94if5VQookiUhKHHsTV
DcDeZtshU6CqiDcJuQYuMeaSqirjHnpyXSKyDzzeBpnpgPWqtsVZOUAcqjFbgt5LNITP1Tg+ZDgd
ZL6S93BQJhNqbQIdNqqf5yuDMKgj2U/kpAflQ7UwfEm78JiOolsHfjWfJmqnrYcFCfcAEeDsyXsE
18ZXZ2GlyUMCJcJlTx1LqlAixUrh3Tp3av4AVxr6RTTt/T51nkTbKs75w4BcaahuJ998ILZQ4vpA
7Wh0SEMim6D1MSfU0odqtYPhtu5Sp7wyy7r7lirvbC4y/IwbezowWc8/lDTfbtOx6mjbkMNgE5p0
R16gtaMmhKCexGpvu8s5aXy1Jz68X8dxl++UyIC2GvyUQPJJWFFb1bAal8/UL6jhc+92qdubfspC
2jIxgnTI5PsmLNtdykTzpm3D6dbtiLjl2PJnwGq7LxPhb5NQhTuIWOm6DJ1ureNtD0uFXiUfR0PH
xIkrMjyp773oS0WDYhMJxG2ZB5GTaJgK7UnVfgJeMR1MZgQfkfT23BiTsY/a+fvQurSK4lRt+/bS
jJPhFytzsN7NGibvpnZBmDNCsuNAKZcdrMJ2rkrI57uAMT1OnUjPoQcavz65eOvZMLz7oY6DfUI3
EtYEPdvesQvuCnfxiO1tSJeA/ZakW79J+oega8KnoHF4ZJ0iJJNriAGd+M2fZUXvcrXgH3yuAVru
xIBeMkykv2MQEOyrhT5sjYnvU9BGxrYfweRXU7mcS1/SImsoMQqr8O8t/sdN587GLWrJJ49Wp7nG
iznsom5xaaKDmFwNc5+JkzOn0XWQFX6ADNpp6AElg7fOJMIgmuXJsrEnoiwcYBTrUQrrbEEgWcHX
m1vykKmhieD1917tcWJvoxzSZDSsGmMwnvra7D5xx5XNJhmm+sq02gc3TKt7Zhnm2UrxJ/qwPVwG
jwjxp505y249a1+OhP25GjvbOLYk236zMEp9A3iK1BrqMajnPpyIEbRdQOUoYa11Sg954zqJ+FgR
evEQBxnxbtiyt3XQ+NdNKL8YwfA9QS/z7EoXmIPC4NjZzkcaewZ41S5bSysbV6Oghb6oJvwYtfYe
Df2X0B1efdk4e0IImRWEy7i2EvWsRhVs+rySG89rX5oCYsZomTQHCZVshay/RURqMXEyqo0EbXkY
Ja6rNVWUTQ8rFHc5SMxt1k3ZfSncMzVteY2Ke9gWvTSJAo9AO62nuJ3qbSeK5RypPqSJ2X0lW/IR
pwlHKc4XCG4F/pQRSCjz3g0GMthTgV5cCYnThxny0HuEeyuaPNY2LsPkRWbZoyFdLFJALL7E0gO4
lvjet1a0D8MovgOyoUpMAL8Y3md6leamcShN58z0ToEKl+vaHGzCOOHBRMi9lmA4EZcTsnbW9ZYW
Tbbxo5GMzFkVzKdrMl2ozlJXfEwmlV3n3PMrcmjETrQdatK0Jx3aTPftmNenqp8/2Evc7cgWLjGv
aZhPunyFLWyve2uoPuDMGNdJt3Ctw8JSSGYJxnNw+kBX7oodUXbFqjX81zCSz4CNw89m41i3zCuB
dPrOfSN67ivntZCFOEKsx0tF9uIVsYIUjI385hXTmnPBV4TtpC8TSFgTwNBNB78OSbW2a3ubNDEo
Jd+N95xYvAdhqGgT51O6Mzk93srSC+9asttavnQiSvdJbJ5j1dlr6Hzcopi08EXPkm5fKs5WnX6c
s9rFOBcP+3pKHDzJsqwehnio1ilqP4+gPMeFHmWzpV8bTeduOnd56tNkrw+bJFDfVl4fre0pQMhX
EcEeHfBI5avYMG/Dqbtlkk4/uO/gnntwOYovWN/K1dLNj1M33NWiv+2N8obTGgN3d6Ed0mOcJm4v
4ww4aCEBj7nj56T2OVbi0Glgdn5dpjSj3aIhMcZtmYl6UBZQMi93si2zt4Hy/yq/31V+sDTQ1f/n
yu8paSOKnJcflX2XH/pnyUf5ZsPqoKRDZ6BFfH+t+YiBo9yi7oKXQQ/m30VfQJyMLhUZtbvI7sy/
8APIjEEOiKYc5ZGUksyY/6LoA0rzrugDtIZOQCsMeRcaSvCjNIS4SMBIKhIH3yfbCfNh5a9bzUVf
StVcJ9gAZpDpqvSBp+OWjz+aQ829rtnq4GaHs1W5CW5VyOuOF4pw26Ifuos1mZ0Et/yxKiGurxDY
HJuwfwxBdvtrNTQv5KJlbbJpucAfYWeXT1LLYepCd/FHKrGvTljCytGtd5soz5fSbDTYUg/hrNrl
N0GlDZ56tzK+ZbM3f+QgU8zfAg/KYXpKOns6x5W3bZF/+9GcXplpVvt7d6RyQt2MP3UVGQNmoR4H
80bGlfFo2A4SfFa8cVv7tLo8jmKrrtC+PxrG81m0M1tqFvtf8iz35VXXjz6XpZLygFkluk5rBv5D
5hI+ZrJjb0N/mpwd2Wj2KuyyP+1iKa+iiQrV8Rd74xDH8tymqN4dEdobg4qUfr41PV2mkIz4BcaK
Tot9qbnuwoDe2f5yGjIpZT/3XQ7/Fy/Qx9gk3jJLmDqCGBsb7wl5HkG9HscNTJYtxd9qTkMkP2Gg
TUGwknp521C9w7CnqfDYNj5sptpGowYyq/5sR2hXAF+IR+BL+ipngmtB/IV4DDKHLeQyL4VtyAws
r/U8uIduQilcMYXoOPEieug7uuAWoV7F1ndGBrF+TBeOMUdD53Eqkbu8TZwu/5qjTViQtkMvWiG8
183+uOBnHAvn4XWtwx9ksFBIos0hLcf2aQo6epDdjzZnvzyOAMBe2qM+ad+0J3omKAgBIZi3vq6N
LmNiKfRku9AJbxP4MA70fcBgSEck1NT23d7u2WxX7dwtzNP08FgV9CBBCdL0Te2FD+TpiyKbFoJw
ny30oQ1fT2wmQfW9RQTJ1S3GkHCdSQcLReHI0MBR5BVvfDCr5Hh69EPO4aijNroei/mxr0fduq+Y
rV5GfglnUg76b4OgqmF+mqcpM7LKgGE1gufVA3VgD7rX7OoPz/SfljtgWq5gO838yqUbegkDmefL
0Kvr9aRtMBjT1nyIkCrvzk9G9/ryiq6nZZJMSq0jZHTuTUJbub7pxPB/ajMmJpZNii7nTjku+7YV
9oupFMPLtzmb2daf6RTTCULaxmQ9SR37/hJVkllNXB0BUmM/4OBGW7qReI1XkZXrsbDWskLVdj/Z
faqMp0W/Sz9fhuiQKzsp1whkebNO7XKXGdIS56DN4VnkWcespcOaRAITpo/lA4UM44Iq11/pm+CA
Aa7ZnXsVMBh1kWCptuK/A6WRvW+5OoYWX2TVZZBDJNvem3JWqIu6wC5MoXaaLv59WXTWDkWRvqeE
RLBEx9cv9sCDmAt4opgJBqyzGYZu1k+bPpDLgfM8lngd+DSmyDFx1w4W8ZEDJW0elwVgLTuor3t/
WFe143OSl0YzrjqJsXooKHLXigPC2dUd7zRgLERr2403ms2KxED1NHjbrv78/7k7k+a2kWwL/xVH
78nAPCy6I55IyRptTR43DFqiCRIjMRHQr+8vAcgmYJWq6qWjG9HY2aQSRCLz5h3OPSc3imyB1qNW
3ZWsYlhHnPAEBxStyXJtQv6fZw/bCfk9uguoGgRuUN051iSc2RoO8ZGW7lMehgm4hEdqwtOFfqwf
PcUmESlVr0Cfm25Elp8pK+E2hZfpdA9m+2EH3wnCv1FMKYGKB0GoBtjmbL0WCMhIzG9Nr/PH1Lax
ICjWltww3L/fq6ZxDA5KWyMUQRcZZSX4OcPUSM7IfOt0MzieB9sSYDVRDLpFxN4S8VmwpQble9oH
UA72CV3H9cqwQ/18AQ/C6bZ01MfAtJsmw8o+UTCBl2iHbFb6rtrf0yddn8GmHR7X22AxizeTDxR7
0o+eZmSQ9Pk5EamLMlBNSQYGh0lwqVbRnv+rohPFIecUIby+Aj9H5gdOqOwCplVbUD7btYFi2UL/
Uvvb7CLfkwCigd1Wz4onmBBCMlNzgDgo+C4QGwZVR5Ho0lzv3qVWGq7oXfGIOhycbAKBHSFTXjnv
gv3kFtURFOvJAuukDJ0yUyk3Y81vngydBKXivs1Lqzp5KvVynu385Ir25fjInxSL66hEGBhuN5z5
CcklNYo+6xQB1rPczZ7Qgyw2+mXiR4r2YQHA8ePeC9K7YG9ce2a5gzufAuJ+nam3CziM7iIbFZeA
UNR5vyOuOaWHMTlGQEP5vNb2FWw4zv0TPI+fCgh03saVSebA3EexICRMguS0TCuQIjrpi8QFPJJo
11mG02yFiQefHrLKKCg9BbN6AXnrTebFMSAXWzkOtqlKE5GeouJc5ohqBHslUubewtt/XSRVGMDK
V5i49uB7wtN6R2F8NlGNAMW3XTxzKiW/1xBE/bLRXCXjKNSV98XWKJAQmiRnILhY1Uhjfa043i/2
QVG8I7D7uk+d3VWSPdX5ERX/xJrZ0QKOG9gc57DkaHc1nXYXNUCJG1+18u+lUaVfa2AKu2WVK0F5
s0EQE6p95LzP1iADZnA2fgaWuLihKrmY+zSoUQpXq8syV/VZgJhmaVvpeZHpk/dwlcLnqMHhAVAv
XNFuB95GJCMWZq3dIMBRfnE21mK+Bip5Te3QfF8Ve5TM/QgqpyOKAck7FOT9K3SctGjuFcrkxvBj
c24bxf6Y6bKPSsOqzpMsjL5uipygJ04+LIpEOfeV9GPOkXiMfIU5p5D8RdXWZ9v9Nruc1Kbxeb9f
6+TGfVCP6iJTjxcTz7vI1sb6ve7ExVVhp6dOQZukb2uUdBWSUajdJJVxufdygyd0IHH1wCzN14lW
5Bx+E0r7LBWFVHG4d+iBD9RPi61hH60DiwhRiw0QELk/tyDnnavUIbGFRHdeZZEA0V3QpSTN6Cy2
QHqduPR8oXKjJfqNszasa8rr+V2cGlC+pUSOPI+Xz/ynCsmRvLyKU988oq73wVJ26kVEmmiu6hVK
HVFtolQchncUCumB3eJ+nGiRuoH3INgSiSrV5KjIycUf1ZnnXcNsgRqPrtT3SpqWF3WmK58mKX9Y
EhBeYYFKSJ4yiJfz0L3Rc6V8m0QFmNdcM5ILMiS7W88Mg3JGYLw/LuKIGoG3j9XzwtgWN5uNpczT
hXVGChGZFn9df0AUj7ZGMyw+eoX3mb6uxcw0VQeHAu7WDyVZlCM7q3JO3Ew/t5KwOq2UNSpldPyf
gO/jPeTpdo9UVkg/+syxC1rka98z2Qlh7s+SCpZhyGE4HQPaIkH/hQExr+F8TFwevEyq9I68kH2S
VbvF9pjjkLAbMcY5NMs+fKbUvqtUhQEfWXXIkz1j/lSvswuITAwdEHBdXFSpEZ+AOaxIVGJPSSJX
HsAL7M3jdldY3wlj99CsWObTqefmwUNig4xxoQo7DoRrRWoFhsqyhrLCUEP4SAXB8WayS463UUlf
TOEUV/tE1eaLOshncPeWcx/o+wWc9OU70HCJ/oHzjYb4CEIH4CduFV5v8w04Dd8kpA+rtXUbuCh0
wXflpkd0d+IWAMP55sPgsD5xQZ2wgRR8Qd9SfZQhq7t1GVSXcGVmx0TkbkVKwFncZLgBVxq4BSxv
ra8/22EZxXAWULpaGO6XdaHGt08LuoPBgXonO7+oL83MNN/tIm+H9sNuN5kXsVmc63GQX1Tqrn7r
0Fp1rZp5du/tw/PdfneROE/VfOdqaOlmcfYA+Zvylrag9FwtzQXoWOcjjtr+xM7SeWmnxs22rAM4
X0twdSdbOBGCcygRYX3ZuE9PNaipNNnO4iCKt/CSWE8wtSnJt8oPKVdj8gLQYai5AWinMh/pJJj8
Ip2EDzVVqOuJWz+9n3j0cR6vExIk35w8uU+KOvLtI1iYjYX2Npxg3M4WFRQC1O5uYzX4lKBk5l1E
wc5eXOqRssz3bnJVQXCG3jBr4QyhlIWgJqlhdfa3nn3ravQEfNogqQX70VEKm8p1nKC2ZSK2C4Zs
Zib7TwBZ45mhp87avl5rye6a0+8sDxvdroNI/oVmtH4zAtVQhR49na482KtUwxjS1a9hSai1tcBi
pCkwDJ1I1Nx42v0T+OpHN1X/TOXF7PciiBsKwVdTM3RboT192NFDfqemQpzFp1GYArH1cIozDPPS
n+R0TkFX9eAFNLa/gx2j0M/SlGpPPctUwJRXW3OLalwjcGHtIqCu4K6Ax0ysp+Q81cDulR5SeqVP
4h6R82iB2xZa2aOCuJdLQA9p5Z1mCRnVXQVEdgNn25c8AdAHZ84+v6P2ZWZQOagUJ2eRRQ37KxyZ
CekppyJgWy8AMW70tcBzYTHuQ1sHDh7U2SNLJvruIOd8p7trPPp8l/H9po9PQZewgmW4Qjcc26kQ
YKmTxQ3YwiI7cYGzZG8dAXys+WL63ogTRO9ADdP5mqkOWp2iMtBAQV5/6SLb8bNxQrwDGBQNMjXw
l8JhMmx39PGQF1amxKjKiHgZdTFig0IFWXH2+o36/YbdjdDoxA0w0PQZri4nJYLbASw6bYCiJCfA
a+bRjvfD3hPKiQJNuEb4xQJDDbz+795ddHK59HYaiovA8KB5LZnUqg2FfYzyS6LdW3ua0zf0i+A/
BulpXE24q5XbBAEtxu71m6v9vkPx7GTFNQUSHtVGDWf47Hvqh4t4kcanmZoQFCK7CXbY9nfAmLcZ
YbOhCpHNBp6NQDw+qpJGBYFftLaD07VBU1/zg/5n0pvdgwhJkOOG9O+mWKX17QrtwvyHCrT4tBGQ
uo//f196ziK+PFCnRfInCVN6WF0SjL2EafOjml/82hjBModt4xGhE53+ZYdaArauvVg+AbLO3ccT
156agk2X7dkwVbjkRrnhwST90TS8/oTtfL7+ndeeYNW8mrPHf/6DH8Z2l5oEQ50C61FNyKNenAT0
XGw4ntqe8HE9PeAVQ3YNGNoUgSyd5DjvWVyDNQDpJJ178FkLDZFxPT45e9mn13m5FkeDJpSgDpe+
YyEKz1NrcIm119ieXgOQ1r6SlnPmhzH5OwbAmcKZZOsmG/vw6W1raitwHUH12T58O8//+Y3/ENOX
KAwwsOoeqQOEDH9t3w9GODB+LsZNpycVH7C5eMbDOXDhfaDr2/oxB+0N//NzsHwMUcrYZHm6ecgP
y18qvbt/bRIGQ/ycBMuY4nAbNo2h7YvmIQ8nAazjVLAFGnBWj24D6KTKJJ/fUKbQd1BjQ5SvuagZ
Hj6/bUyp/ZkaBLo/5mdkRtA1sdhSJ6BuwCvs4qYKZTJxcaQeToKrTQ2iM8BpUKmLi3BqXJMAjQh+
tdwkYApdh7os7nJzDc5BqAdBFCMKav23bOFgE/90gijLWLJrADcAa09AzInXXANraJtTgkUIn9BG
ba52vsdkDV3BQye3BowpZx4dEM8POXAKoFWb4i3AQGJaz2tkXBuBHy7tFLAUFJuYAEajF5eCq3Nw
KoKlqPt8dEuB8k57Wkl4RvYUGIlF/d1tJ2FoDlR3CpEPBSejOxrGZhPhapc1CrqgvnKQvMBBbK/+
wYBRIFlniVxa+/HoDgYVus7WXkssBWUKHQMLHh/opVlwBS2/CkAIusvmGp+jCFcTjo2UbdRoqEHp
U6X28+KGcHASHChlmO/289Edk4IYun01EmsBmVaIs0Fydf7iwCzQXIQ7TTRN3q25xjcLAhsnuRaw
C9hF+F2fHcKBs0DwzBlKzujZmRifXdAbxS6pHdGcAJhHcIN9s4inPCWqFo5ke0K2dnhEvhJQO8Gi
JvX4BlEDWSMorjqzOIgaHJO8GQTAgmawuUbnJqhGg9GUnQWy+4qtPbsBg1lQUbGyAJxCBDa6TaCJ
1yO7CvSp5RAVCBbuZ4N3GDuSPjSFaBYxdvt5a3tGtBcoCgkGW7lVQBqBFUBw2EVHg3ya45JmcSyq
nD8dKW44plngWJNNJumUC6B0cCyzy5kO9gIWQYOl3W4aXsVqGN2OII4WrIRSa0F3cIQMeDvtLq84
cBFcZwqkHO3SZ6e63YIjWgvYBb19NRKOkiu6rAVdbucUD9aCqlrYRZOqAvr04hrdGYmgh3R61TCn
EHiTMTh414fW0XKnKH2pgoJxpKEDcG3RRyG7I3SkZqhEv5xkFflFrILN3mtnYXR2QSPKl50Fw2It
QO+sk2l9XvGHa8ElFQ+HEpHa6I5IFoEi+/ii0gYQgWR6+45Fhubw8TkiBRsD6dcuATk6dxE+PCEJ
KrUVqDc4Llmlbgn8Wm21p44OSSpnRztNrWcypsNBRdlFdhZQSKbcDpT95QyjEFfGaKoa+KbmViN6
fnw4aN4lV4E9NVBogWCkw1UM88yaMjU5PX9YzNEdjppuCayR1F4Q6BOo82GW7tb6YBZsnGYHD0FQ
uDTX6CyCoJyRDh0Mimu4AERJ7Y4fzAJH5hSHjJOj648c0V5gFQjBJalVYLAXDEuHR0LvDob+uSCe
37BEVaZzDlrjM6JZoG1UtHLKzQJZAp6fdtNuL/x6OkLSRv4V+uzmGl1ekfS3JX0ukCygoiLEvNun
xOk49BGAZJCIF5II3fk5OkexI6GSWgu6PgUQ7Rok6X6868NZcIQPQYKZamS7Y0ZnFylIS9cbACUw
A4JWvVsLgxwzFG5TxBiEOvzoTkekmwWeTGoViII8qGENurH2LQ8DaIVsC+UYwd3ffqG54YjsIghV
XTalhL9skE4XQjUvzgJVJz5BmgII00jtokF2VHYtYBHwg0ggWu0sDE4HKlusBUxjo2bEshvTKhD4
StnnB3ahORx/XZl5CFASSWaVPJKAZjTX6E5H/QV6i7+N1mbDo93nkkt5cS/YzlQElsiydZ+PbxZ0
VFwl1wJRgwP0HbPf+QADH4Hao27Q5QE2o7UI4zsdSKbIZlMovtE+Q+OSELE9dA5Aq8NiYtFu0rnT
43OR8JGkF4FKTKA7Bj7Qj5d8OAs4ijDyihT8z0rEuMwiaWGt9dvkcuwg96mudbW3wVZo4GrPzDXC
GxnRsUDkKF11o9ICdJ8sCkj15hqEzjjKFh4kLuJPR/qvzsJfmKof/UAzbxM8Np1Am1X2UsPQH33h
uQPm18+77hfR4iKQ7r0visag9t4tBFT8+189cGjzog8+fH7xzX26P+8e8Ndb9+71/FTP/3m6WaXL
9MGDl4Emorr7me+WId1E/xcsvy3DZR+hLjo0fv6Sf/6j9zsPjoI/GTjzB+OK0oz0uCl6eFF/4AZE
Kj+wv4yyZfb8E8VrpHGTk0h25Nky2HyP0wEPVot3lB4b8pZ0+Rg//8qmv6oBVsuPHEWrh3zzUOS9
wZvmLdnB56tguV+mq8ORW+yj9Mhdz8Wb+Psb2rWL8FuffoyG5d+wCk+Y9c1jfxW2eD3Z3/92FcOZ
1h+5xcDJjnzKjG82hzOutoAq2YHPHpdebwF2GB3pcRHdieJNf0e2wA/poaPHzXJgRVqMnfTI8b7/
8lpwt+ywF7/aphb2ID0wAxQPft1bFy2uRHboy7jYZL9McwvulR37armJetajq/zLj5vWwTJ6PJyO
rmlPfugsWz54RbbK896a7jpCpcffPHib9bLfcddiBuWH5izI4ry3srv6uvzYGQQwGfImPdvUla9/
x+hxkQ6HFsAA6aHjKB/YEBr2RZ1VduR3q28pOnX92W5T9fJDl8v+udUBh+QH3r85XYZJ5m36xzrj
C8Di7xj/fJVmq56lImkt2gl/x+BXq2rz0DvGuoz47xj8C4RKzz+ziQ/a7i/poeEU997MlmnMSdlf
Lm2t9/fcYL70h3u/LSLKDv/e2/RnvM0+Sw/rB3gk/aimo16QHjpdrYdNzU2uWHbg61UUZXVQLgdh
QgdgkR3+1osfV2/Osl/OtjbTKzv8XVz8wULsimu/5wa/LsSumi87/D2zv8qyVc+l0NvMp/zYVT+q
1Ntkmuy4H/Kld2hTuuyU7LAfV2nIydYbuU1+So/8Cht0k5l4kT2F5E+bbXst2/BpybkD+3x/a3aw
H9nf/WmV5W9epLJu82HS42+yhzjKNj3PrQMoSI+NHjET03ubbaHz9ZFfyjT9yEX+mn96Jod56c/6
yTXxjYdgtUz/9W8AAAD//w==</cx:binary>
              </cx:geoCache>
            </cx:geography>
          </cx:layoutPr>
          <cx:valueColors>
            <cx:minColor>
              <a:srgbClr val="FF0000"/>
            </cx:minColor>
            <cx:midColor>
              <a:schemeClr val="accent4"/>
            </cx:midColor>
            <cx:maxColor>
              <a:schemeClr val="accent1">
                <a:lumMod val="75000"/>
              </a:schemeClr>
            </cx:maxColor>
          </cx:valueColors>
          <cx:valueColorPositions count="3"/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19.emf"/><Relationship Id="rId3" Type="http://schemas.openxmlformats.org/officeDocument/2006/relationships/image" Target="../media/image14.png"/><Relationship Id="rId7" Type="http://schemas.openxmlformats.org/officeDocument/2006/relationships/chart" Target="../charts/chart1.xml"/><Relationship Id="rId12" Type="http://schemas.openxmlformats.org/officeDocument/2006/relationships/image" Target="../media/image18.emf"/><Relationship Id="rId2" Type="http://schemas.openxmlformats.org/officeDocument/2006/relationships/image" Target="../media/image13.png"/><Relationship Id="rId16" Type="http://schemas.openxmlformats.org/officeDocument/2006/relationships/image" Target="../media/image22.emf"/><Relationship Id="rId1" Type="http://schemas.microsoft.com/office/2014/relationships/chartEx" Target="../charts/chartEx1.xml"/><Relationship Id="rId6" Type="http://schemas.openxmlformats.org/officeDocument/2006/relationships/image" Target="../media/image17.png"/><Relationship Id="rId11" Type="http://schemas.openxmlformats.org/officeDocument/2006/relationships/chart" Target="../charts/chart4.xml"/><Relationship Id="rId5" Type="http://schemas.openxmlformats.org/officeDocument/2006/relationships/image" Target="../media/image16.png"/><Relationship Id="rId15" Type="http://schemas.openxmlformats.org/officeDocument/2006/relationships/image" Target="../media/image21.emf"/><Relationship Id="rId10" Type="http://schemas.openxmlformats.org/officeDocument/2006/relationships/chart" Target="../charts/chart3.xml"/><Relationship Id="rId4" Type="http://schemas.openxmlformats.org/officeDocument/2006/relationships/image" Target="../media/image15.png"/><Relationship Id="rId9" Type="http://schemas.openxmlformats.org/officeDocument/2006/relationships/chart" Target="../charts/chart2.xml"/><Relationship Id="rId14" Type="http://schemas.openxmlformats.org/officeDocument/2006/relationships/image" Target="../media/image20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jpeg"/><Relationship Id="rId18" Type="http://schemas.openxmlformats.org/officeDocument/2006/relationships/image" Target="../media/image45.jpeg"/><Relationship Id="rId26" Type="http://schemas.openxmlformats.org/officeDocument/2006/relationships/image" Target="../media/image53.jpeg"/><Relationship Id="rId39" Type="http://schemas.openxmlformats.org/officeDocument/2006/relationships/image" Target="../media/image66.jpeg"/><Relationship Id="rId21" Type="http://schemas.openxmlformats.org/officeDocument/2006/relationships/image" Target="../media/image48.jpeg"/><Relationship Id="rId34" Type="http://schemas.openxmlformats.org/officeDocument/2006/relationships/image" Target="../media/image61.jpeg"/><Relationship Id="rId42" Type="http://schemas.openxmlformats.org/officeDocument/2006/relationships/image" Target="../media/image69.jpeg"/><Relationship Id="rId47" Type="http://schemas.openxmlformats.org/officeDocument/2006/relationships/image" Target="../media/image74.jpeg"/><Relationship Id="rId50" Type="http://schemas.openxmlformats.org/officeDocument/2006/relationships/image" Target="../media/image77.jpeg"/><Relationship Id="rId55" Type="http://schemas.openxmlformats.org/officeDocument/2006/relationships/image" Target="../media/image82.jpeg"/><Relationship Id="rId7" Type="http://schemas.openxmlformats.org/officeDocument/2006/relationships/image" Target="../media/image34.jpeg"/><Relationship Id="rId2" Type="http://schemas.openxmlformats.org/officeDocument/2006/relationships/image" Target="../media/image29.jpeg"/><Relationship Id="rId16" Type="http://schemas.openxmlformats.org/officeDocument/2006/relationships/image" Target="../media/image43.jpeg"/><Relationship Id="rId29" Type="http://schemas.openxmlformats.org/officeDocument/2006/relationships/image" Target="../media/image56.jpeg"/><Relationship Id="rId11" Type="http://schemas.openxmlformats.org/officeDocument/2006/relationships/image" Target="../media/image38.jpeg"/><Relationship Id="rId24" Type="http://schemas.openxmlformats.org/officeDocument/2006/relationships/image" Target="../media/image51.jpeg"/><Relationship Id="rId32" Type="http://schemas.openxmlformats.org/officeDocument/2006/relationships/image" Target="../media/image59.jpeg"/><Relationship Id="rId37" Type="http://schemas.openxmlformats.org/officeDocument/2006/relationships/image" Target="../media/image64.jpeg"/><Relationship Id="rId40" Type="http://schemas.openxmlformats.org/officeDocument/2006/relationships/image" Target="../media/image67.jpeg"/><Relationship Id="rId45" Type="http://schemas.openxmlformats.org/officeDocument/2006/relationships/image" Target="../media/image72.jpeg"/><Relationship Id="rId53" Type="http://schemas.openxmlformats.org/officeDocument/2006/relationships/image" Target="../media/image80.jpeg"/><Relationship Id="rId58" Type="http://schemas.openxmlformats.org/officeDocument/2006/relationships/image" Target="../media/image85.jpeg"/><Relationship Id="rId5" Type="http://schemas.openxmlformats.org/officeDocument/2006/relationships/image" Target="../media/image32.jpeg"/><Relationship Id="rId19" Type="http://schemas.openxmlformats.org/officeDocument/2006/relationships/image" Target="../media/image46.jpeg"/><Relationship Id="rId4" Type="http://schemas.openxmlformats.org/officeDocument/2006/relationships/image" Target="../media/image31.jpeg"/><Relationship Id="rId9" Type="http://schemas.openxmlformats.org/officeDocument/2006/relationships/image" Target="../media/image36.jpeg"/><Relationship Id="rId14" Type="http://schemas.openxmlformats.org/officeDocument/2006/relationships/image" Target="../media/image41.jpeg"/><Relationship Id="rId22" Type="http://schemas.openxmlformats.org/officeDocument/2006/relationships/image" Target="../media/image49.jpeg"/><Relationship Id="rId27" Type="http://schemas.openxmlformats.org/officeDocument/2006/relationships/image" Target="../media/image54.jpeg"/><Relationship Id="rId30" Type="http://schemas.openxmlformats.org/officeDocument/2006/relationships/image" Target="../media/image57.jpeg"/><Relationship Id="rId35" Type="http://schemas.openxmlformats.org/officeDocument/2006/relationships/image" Target="../media/image62.jpeg"/><Relationship Id="rId43" Type="http://schemas.openxmlformats.org/officeDocument/2006/relationships/image" Target="../media/image70.jpeg"/><Relationship Id="rId48" Type="http://schemas.openxmlformats.org/officeDocument/2006/relationships/image" Target="../media/image75.jpeg"/><Relationship Id="rId56" Type="http://schemas.openxmlformats.org/officeDocument/2006/relationships/image" Target="../media/image83.jpeg"/><Relationship Id="rId8" Type="http://schemas.openxmlformats.org/officeDocument/2006/relationships/image" Target="../media/image35.jpeg"/><Relationship Id="rId51" Type="http://schemas.openxmlformats.org/officeDocument/2006/relationships/image" Target="../media/image78.jpeg"/><Relationship Id="rId3" Type="http://schemas.openxmlformats.org/officeDocument/2006/relationships/image" Target="../media/image30.jpeg"/><Relationship Id="rId12" Type="http://schemas.openxmlformats.org/officeDocument/2006/relationships/image" Target="../media/image39.jpeg"/><Relationship Id="rId17" Type="http://schemas.openxmlformats.org/officeDocument/2006/relationships/image" Target="../media/image44.jpeg"/><Relationship Id="rId25" Type="http://schemas.openxmlformats.org/officeDocument/2006/relationships/image" Target="../media/image52.jpeg"/><Relationship Id="rId33" Type="http://schemas.openxmlformats.org/officeDocument/2006/relationships/image" Target="../media/image60.jpeg"/><Relationship Id="rId38" Type="http://schemas.openxmlformats.org/officeDocument/2006/relationships/image" Target="../media/image65.jpeg"/><Relationship Id="rId46" Type="http://schemas.openxmlformats.org/officeDocument/2006/relationships/image" Target="../media/image73.jpeg"/><Relationship Id="rId59" Type="http://schemas.openxmlformats.org/officeDocument/2006/relationships/image" Target="../media/image86.jpeg"/><Relationship Id="rId20" Type="http://schemas.openxmlformats.org/officeDocument/2006/relationships/image" Target="../media/image47.jpeg"/><Relationship Id="rId41" Type="http://schemas.openxmlformats.org/officeDocument/2006/relationships/image" Target="../media/image68.jpeg"/><Relationship Id="rId54" Type="http://schemas.openxmlformats.org/officeDocument/2006/relationships/image" Target="../media/image81.jpeg"/><Relationship Id="rId1" Type="http://schemas.openxmlformats.org/officeDocument/2006/relationships/image" Target="../media/image28.jpeg"/><Relationship Id="rId6" Type="http://schemas.openxmlformats.org/officeDocument/2006/relationships/image" Target="../media/image33.jpeg"/><Relationship Id="rId15" Type="http://schemas.openxmlformats.org/officeDocument/2006/relationships/image" Target="../media/image42.jpeg"/><Relationship Id="rId23" Type="http://schemas.openxmlformats.org/officeDocument/2006/relationships/image" Target="../media/image50.jpeg"/><Relationship Id="rId28" Type="http://schemas.openxmlformats.org/officeDocument/2006/relationships/image" Target="../media/image55.jpeg"/><Relationship Id="rId36" Type="http://schemas.openxmlformats.org/officeDocument/2006/relationships/image" Target="../media/image63.jpeg"/><Relationship Id="rId49" Type="http://schemas.openxmlformats.org/officeDocument/2006/relationships/image" Target="../media/image76.jpeg"/><Relationship Id="rId57" Type="http://schemas.openxmlformats.org/officeDocument/2006/relationships/image" Target="../media/image84.jpeg"/><Relationship Id="rId10" Type="http://schemas.openxmlformats.org/officeDocument/2006/relationships/image" Target="../media/image37.jpeg"/><Relationship Id="rId31" Type="http://schemas.openxmlformats.org/officeDocument/2006/relationships/image" Target="../media/image58.jpeg"/><Relationship Id="rId44" Type="http://schemas.openxmlformats.org/officeDocument/2006/relationships/image" Target="../media/image71.jpeg"/><Relationship Id="rId52" Type="http://schemas.openxmlformats.org/officeDocument/2006/relationships/image" Target="../media/image79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1.png"/><Relationship Id="rId6" Type="http://schemas.openxmlformats.org/officeDocument/2006/relationships/image" Target="../media/image91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7.emf"/><Relationship Id="rId7" Type="http://schemas.openxmlformats.org/officeDocument/2006/relationships/image" Target="../media/image2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11" Type="http://schemas.openxmlformats.org/officeDocument/2006/relationships/image" Target="../media/image27.emf"/><Relationship Id="rId5" Type="http://schemas.openxmlformats.org/officeDocument/2006/relationships/image" Target="../media/image11.emf"/><Relationship Id="rId10" Type="http://schemas.openxmlformats.org/officeDocument/2006/relationships/image" Target="../media/image26.emf"/><Relationship Id="rId4" Type="http://schemas.openxmlformats.org/officeDocument/2006/relationships/image" Target="../media/image10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12</xdr:row>
      <xdr:rowOff>0</xdr:rowOff>
    </xdr:from>
    <xdr:to>
      <xdr:col>19</xdr:col>
      <xdr:colOff>534731</xdr:colOff>
      <xdr:row>17</xdr:row>
      <xdr:rowOff>172521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D19EFB-487A-4169-AC36-439D604B7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3634" y="2189408"/>
          <a:ext cx="1146477" cy="1084775"/>
        </a:xfrm>
        <a:prstGeom prst="rect">
          <a:avLst/>
        </a:prstGeom>
      </xdr:spPr>
    </xdr:pic>
    <xdr:clientData/>
  </xdr:twoCellAnchor>
  <xdr:twoCellAnchor>
    <xdr:from>
      <xdr:col>18</xdr:col>
      <xdr:colOff>290526</xdr:colOff>
      <xdr:row>13</xdr:row>
      <xdr:rowOff>136958</xdr:rowOff>
    </xdr:from>
    <xdr:to>
      <xdr:col>19</xdr:col>
      <xdr:colOff>244206</xdr:colOff>
      <xdr:row>16</xdr:row>
      <xdr:rowOff>35561</xdr:rowOff>
    </xdr:to>
    <xdr:grpSp>
      <xdr:nvGrpSpPr>
        <xdr:cNvPr id="3" name="ibre1">
          <a:extLst>
            <a:ext uri="{FF2B5EF4-FFF2-40B4-BE49-F238E27FC236}">
              <a16:creationId xmlns:a16="http://schemas.microsoft.com/office/drawing/2014/main" id="{AAB30999-AF21-4444-9C32-179070E0059D}"/>
            </a:ext>
          </a:extLst>
        </xdr:cNvPr>
        <xdr:cNvGrpSpPr/>
      </xdr:nvGrpSpPr>
      <xdr:grpSpPr>
        <a:xfrm rot="15720000">
          <a:off x="15154204" y="2456380"/>
          <a:ext cx="447243" cy="563280"/>
          <a:chOff x="20891173" y="2648885"/>
          <a:chExt cx="451694" cy="568992"/>
        </a:xfrm>
      </xdr:grpSpPr>
      <xdr:sp macro="" textlink="">
        <xdr:nvSpPr>
          <xdr:cNvPr id="4" name="Ok: Aşağı 3">
            <a:extLst>
              <a:ext uri="{FF2B5EF4-FFF2-40B4-BE49-F238E27FC236}">
                <a16:creationId xmlns:a16="http://schemas.microsoft.com/office/drawing/2014/main" id="{E0CDF0FD-B6DE-E4FA-7DDA-5FCB76CEDE42}"/>
              </a:ext>
            </a:extLst>
          </xdr:cNvPr>
          <xdr:cNvSpPr/>
        </xdr:nvSpPr>
        <xdr:spPr>
          <a:xfrm rot="2647218">
            <a:off x="20891173" y="2892212"/>
            <a:ext cx="216841" cy="325665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" name="Ok: Aşağı 4">
            <a:extLst>
              <a:ext uri="{FF2B5EF4-FFF2-40B4-BE49-F238E27FC236}">
                <a16:creationId xmlns:a16="http://schemas.microsoft.com/office/drawing/2014/main" id="{E3EF0B4F-58CB-6FDA-F7BA-3B9D1AECF336}"/>
              </a:ext>
            </a:extLst>
          </xdr:cNvPr>
          <xdr:cNvSpPr/>
        </xdr:nvSpPr>
        <xdr:spPr>
          <a:xfrm rot="13390788">
            <a:off x="21128849" y="2648885"/>
            <a:ext cx="214018" cy="325665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19</xdr:col>
      <xdr:colOff>845950</xdr:colOff>
      <xdr:row>12</xdr:row>
      <xdr:rowOff>0</xdr:rowOff>
    </xdr:from>
    <xdr:to>
      <xdr:col>21</xdr:col>
      <xdr:colOff>200117</xdr:colOff>
      <xdr:row>17</xdr:row>
      <xdr:rowOff>172521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6E6E1B0A-1E85-45B9-A807-29AC70C3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1330" y="2189408"/>
          <a:ext cx="1146477" cy="1084775"/>
        </a:xfrm>
        <a:prstGeom prst="rect">
          <a:avLst/>
        </a:prstGeom>
      </xdr:spPr>
    </xdr:pic>
    <xdr:clientData/>
  </xdr:twoCellAnchor>
  <xdr:twoCellAnchor>
    <xdr:from>
      <xdr:col>20</xdr:col>
      <xdr:colOff>13930</xdr:colOff>
      <xdr:row>13</xdr:row>
      <xdr:rowOff>78940</xdr:rowOff>
    </xdr:from>
    <xdr:to>
      <xdr:col>20</xdr:col>
      <xdr:colOff>463319</xdr:colOff>
      <xdr:row>16</xdr:row>
      <xdr:rowOff>93580</xdr:rowOff>
    </xdr:to>
    <xdr:grpSp>
      <xdr:nvGrpSpPr>
        <xdr:cNvPr id="7" name="ibre2">
          <a:extLst>
            <a:ext uri="{FF2B5EF4-FFF2-40B4-BE49-F238E27FC236}">
              <a16:creationId xmlns:a16="http://schemas.microsoft.com/office/drawing/2014/main" id="{CE51763B-17D6-4AC0-A7A5-A072357BCC1B}"/>
            </a:ext>
          </a:extLst>
        </xdr:cNvPr>
        <xdr:cNvGrpSpPr/>
      </xdr:nvGrpSpPr>
      <xdr:grpSpPr>
        <a:xfrm rot="10308197">
          <a:off x="16610290" y="2456380"/>
          <a:ext cx="449389" cy="563280"/>
          <a:chOff x="20891173" y="2648885"/>
          <a:chExt cx="451694" cy="568992"/>
        </a:xfrm>
      </xdr:grpSpPr>
      <xdr:sp macro="" textlink="">
        <xdr:nvSpPr>
          <xdr:cNvPr id="8" name="Ok: Aşağı 7">
            <a:extLst>
              <a:ext uri="{FF2B5EF4-FFF2-40B4-BE49-F238E27FC236}">
                <a16:creationId xmlns:a16="http://schemas.microsoft.com/office/drawing/2014/main" id="{DDFB62B8-52BA-F86B-B005-84D25117AFC2}"/>
              </a:ext>
            </a:extLst>
          </xdr:cNvPr>
          <xdr:cNvSpPr/>
        </xdr:nvSpPr>
        <xdr:spPr>
          <a:xfrm rot="2647218">
            <a:off x="20891173" y="2892212"/>
            <a:ext cx="216841" cy="325665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9" name="Ok: Aşağı 8">
            <a:extLst>
              <a:ext uri="{FF2B5EF4-FFF2-40B4-BE49-F238E27FC236}">
                <a16:creationId xmlns:a16="http://schemas.microsoft.com/office/drawing/2014/main" id="{3F1161B8-C7D2-2D78-2B35-EC066D2FFA85}"/>
              </a:ext>
            </a:extLst>
          </xdr:cNvPr>
          <xdr:cNvSpPr/>
        </xdr:nvSpPr>
        <xdr:spPr>
          <a:xfrm rot="13390788">
            <a:off x="21128849" y="2648885"/>
            <a:ext cx="214018" cy="325665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21</xdr:col>
      <xdr:colOff>444226</xdr:colOff>
      <xdr:row>12</xdr:row>
      <xdr:rowOff>0</xdr:rowOff>
    </xdr:from>
    <xdr:to>
      <xdr:col>23</xdr:col>
      <xdr:colOff>367210</xdr:colOff>
      <xdr:row>17</xdr:row>
      <xdr:rowOff>172521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F99BB888-126A-4260-816C-5AFDDE8E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01916" y="2189408"/>
          <a:ext cx="1146477" cy="1084775"/>
        </a:xfrm>
        <a:prstGeom prst="rect">
          <a:avLst/>
        </a:prstGeom>
      </xdr:spPr>
    </xdr:pic>
    <xdr:clientData/>
  </xdr:twoCellAnchor>
  <xdr:twoCellAnchor>
    <xdr:from>
      <xdr:col>22</xdr:col>
      <xdr:colOff>123005</xdr:colOff>
      <xdr:row>13</xdr:row>
      <xdr:rowOff>136958</xdr:rowOff>
    </xdr:from>
    <xdr:to>
      <xdr:col>23</xdr:col>
      <xdr:colOff>76685</xdr:colOff>
      <xdr:row>16</xdr:row>
      <xdr:rowOff>35561</xdr:rowOff>
    </xdr:to>
    <xdr:grpSp>
      <xdr:nvGrpSpPr>
        <xdr:cNvPr id="11" name="ibre3">
          <a:extLst>
            <a:ext uri="{FF2B5EF4-FFF2-40B4-BE49-F238E27FC236}">
              <a16:creationId xmlns:a16="http://schemas.microsoft.com/office/drawing/2014/main" id="{1DDD15D9-7ED9-472C-9DEA-3E9BE6D49CE7}"/>
            </a:ext>
          </a:extLst>
        </xdr:cNvPr>
        <xdr:cNvGrpSpPr/>
      </xdr:nvGrpSpPr>
      <xdr:grpSpPr>
        <a:xfrm rot="14005091">
          <a:off x="17996583" y="2456380"/>
          <a:ext cx="447243" cy="563280"/>
          <a:chOff x="20891173" y="2648885"/>
          <a:chExt cx="451694" cy="568992"/>
        </a:xfrm>
      </xdr:grpSpPr>
      <xdr:sp macro="" textlink="">
        <xdr:nvSpPr>
          <xdr:cNvPr id="12" name="Ok: Aşağı 11">
            <a:extLst>
              <a:ext uri="{FF2B5EF4-FFF2-40B4-BE49-F238E27FC236}">
                <a16:creationId xmlns:a16="http://schemas.microsoft.com/office/drawing/2014/main" id="{71029C68-886A-91BE-ADD6-FEDE078D7B14}"/>
              </a:ext>
            </a:extLst>
          </xdr:cNvPr>
          <xdr:cNvSpPr/>
        </xdr:nvSpPr>
        <xdr:spPr>
          <a:xfrm rot="2647218">
            <a:off x="20891173" y="2892212"/>
            <a:ext cx="216841" cy="325665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3" name="Ok: Aşağı 12">
            <a:extLst>
              <a:ext uri="{FF2B5EF4-FFF2-40B4-BE49-F238E27FC236}">
                <a16:creationId xmlns:a16="http://schemas.microsoft.com/office/drawing/2014/main" id="{AA81E459-8333-AF2F-36EF-7A6AE4BBD5B9}"/>
              </a:ext>
            </a:extLst>
          </xdr:cNvPr>
          <xdr:cNvSpPr/>
        </xdr:nvSpPr>
        <xdr:spPr>
          <a:xfrm rot="13390788">
            <a:off x="21128849" y="2648885"/>
            <a:ext cx="214018" cy="325665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23</xdr:col>
      <xdr:colOff>592745</xdr:colOff>
      <xdr:row>12</xdr:row>
      <xdr:rowOff>0</xdr:rowOff>
    </xdr:from>
    <xdr:to>
      <xdr:col>25</xdr:col>
      <xdr:colOff>515730</xdr:colOff>
      <xdr:row>17</xdr:row>
      <xdr:rowOff>172521</xdr:rowOff>
    </xdr:to>
    <xdr:pic>
      <xdr:nvPicPr>
        <xdr:cNvPr id="14" name="Picture 1">
          <a:extLst>
            <a:ext uri="{FF2B5EF4-FFF2-40B4-BE49-F238E27FC236}">
              <a16:creationId xmlns:a16="http://schemas.microsoft.com/office/drawing/2014/main" id="{DC87ACE6-6297-4A04-BD07-6ACC768D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3928" y="2189408"/>
          <a:ext cx="1146477" cy="1084775"/>
        </a:xfrm>
        <a:prstGeom prst="rect">
          <a:avLst/>
        </a:prstGeom>
      </xdr:spPr>
    </xdr:pic>
    <xdr:clientData/>
  </xdr:twoCellAnchor>
  <xdr:twoCellAnchor>
    <xdr:from>
      <xdr:col>24</xdr:col>
      <xdr:colOff>329542</xdr:colOff>
      <xdr:row>13</xdr:row>
      <xdr:rowOff>78940</xdr:rowOff>
    </xdr:from>
    <xdr:to>
      <xdr:col>25</xdr:col>
      <xdr:colOff>167185</xdr:colOff>
      <xdr:row>16</xdr:row>
      <xdr:rowOff>93580</xdr:rowOff>
    </xdr:to>
    <xdr:grpSp>
      <xdr:nvGrpSpPr>
        <xdr:cNvPr id="15" name="ibre4">
          <a:extLst>
            <a:ext uri="{FF2B5EF4-FFF2-40B4-BE49-F238E27FC236}">
              <a16:creationId xmlns:a16="http://schemas.microsoft.com/office/drawing/2014/main" id="{28D8A12D-6537-40B4-9075-A28A299BC4EE}"/>
            </a:ext>
          </a:extLst>
        </xdr:cNvPr>
        <xdr:cNvGrpSpPr/>
      </xdr:nvGrpSpPr>
      <xdr:grpSpPr>
        <a:xfrm rot="12467586">
          <a:off x="19364302" y="2456380"/>
          <a:ext cx="447243" cy="563280"/>
          <a:chOff x="20891173" y="2648885"/>
          <a:chExt cx="451694" cy="568992"/>
        </a:xfrm>
      </xdr:grpSpPr>
      <xdr:sp macro="" textlink="">
        <xdr:nvSpPr>
          <xdr:cNvPr id="16" name="Ok: Aşağı 15">
            <a:extLst>
              <a:ext uri="{FF2B5EF4-FFF2-40B4-BE49-F238E27FC236}">
                <a16:creationId xmlns:a16="http://schemas.microsoft.com/office/drawing/2014/main" id="{189EBFCD-2B13-02B9-9CED-04ED7F622F6B}"/>
              </a:ext>
            </a:extLst>
          </xdr:cNvPr>
          <xdr:cNvSpPr/>
        </xdr:nvSpPr>
        <xdr:spPr>
          <a:xfrm rot="2647218">
            <a:off x="20891173" y="2892212"/>
            <a:ext cx="216841" cy="325665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7" name="Ok: Aşağı 16">
            <a:extLst>
              <a:ext uri="{FF2B5EF4-FFF2-40B4-BE49-F238E27FC236}">
                <a16:creationId xmlns:a16="http://schemas.microsoft.com/office/drawing/2014/main" id="{6936754D-644D-E921-03C9-51C569630E5C}"/>
              </a:ext>
            </a:extLst>
          </xdr:cNvPr>
          <xdr:cNvSpPr/>
        </xdr:nvSpPr>
        <xdr:spPr>
          <a:xfrm rot="13390788">
            <a:off x="21128849" y="2648885"/>
            <a:ext cx="214018" cy="325665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26</xdr:col>
      <xdr:colOff>152196</xdr:colOff>
      <xdr:row>12</xdr:row>
      <xdr:rowOff>0</xdr:rowOff>
    </xdr:from>
    <xdr:to>
      <xdr:col>28</xdr:col>
      <xdr:colOff>75181</xdr:colOff>
      <xdr:row>17</xdr:row>
      <xdr:rowOff>172521</xdr:rowOff>
    </xdr:to>
    <xdr:pic>
      <xdr:nvPicPr>
        <xdr:cNvPr id="18" name="Picture 1">
          <a:extLst>
            <a:ext uri="{FF2B5EF4-FFF2-40B4-BE49-F238E27FC236}">
              <a16:creationId xmlns:a16="http://schemas.microsoft.com/office/drawing/2014/main" id="{27317DB7-C3DA-4A4F-98FE-03C6D4543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8619" y="2189408"/>
          <a:ext cx="1146477" cy="1084775"/>
        </a:xfrm>
        <a:prstGeom prst="rect">
          <a:avLst/>
        </a:prstGeom>
      </xdr:spPr>
    </xdr:pic>
    <xdr:clientData/>
  </xdr:twoCellAnchor>
  <xdr:twoCellAnchor>
    <xdr:from>
      <xdr:col>26</xdr:col>
      <xdr:colOff>500740</xdr:colOff>
      <xdr:row>13</xdr:row>
      <xdr:rowOff>78940</xdr:rowOff>
    </xdr:from>
    <xdr:to>
      <xdr:col>27</xdr:col>
      <xdr:colOff>338383</xdr:colOff>
      <xdr:row>16</xdr:row>
      <xdr:rowOff>93580</xdr:rowOff>
    </xdr:to>
    <xdr:grpSp>
      <xdr:nvGrpSpPr>
        <xdr:cNvPr id="19" name="ibre5">
          <a:extLst>
            <a:ext uri="{FF2B5EF4-FFF2-40B4-BE49-F238E27FC236}">
              <a16:creationId xmlns:a16="http://schemas.microsoft.com/office/drawing/2014/main" id="{031C2715-3EEB-460A-8A7B-B2992B3CF240}"/>
            </a:ext>
          </a:extLst>
        </xdr:cNvPr>
        <xdr:cNvGrpSpPr/>
      </xdr:nvGrpSpPr>
      <xdr:grpSpPr>
        <a:xfrm rot="8941652">
          <a:off x="20754700" y="2456380"/>
          <a:ext cx="447243" cy="563280"/>
          <a:chOff x="20891173" y="2648885"/>
          <a:chExt cx="451694" cy="568992"/>
        </a:xfrm>
      </xdr:grpSpPr>
      <xdr:sp macro="" textlink="">
        <xdr:nvSpPr>
          <xdr:cNvPr id="20" name="Ok: Aşağı 19">
            <a:extLst>
              <a:ext uri="{FF2B5EF4-FFF2-40B4-BE49-F238E27FC236}">
                <a16:creationId xmlns:a16="http://schemas.microsoft.com/office/drawing/2014/main" id="{ACA8EDC6-FAA3-00D3-23E4-A1AFB0B4AAB6}"/>
              </a:ext>
            </a:extLst>
          </xdr:cNvPr>
          <xdr:cNvSpPr/>
        </xdr:nvSpPr>
        <xdr:spPr>
          <a:xfrm rot="2647218">
            <a:off x="20891173" y="2892212"/>
            <a:ext cx="216841" cy="325665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1" name="Ok: Aşağı 20">
            <a:extLst>
              <a:ext uri="{FF2B5EF4-FFF2-40B4-BE49-F238E27FC236}">
                <a16:creationId xmlns:a16="http://schemas.microsoft.com/office/drawing/2014/main" id="{5BB090D6-53E2-AF4B-1E83-5FF35F4999CB}"/>
              </a:ext>
            </a:extLst>
          </xdr:cNvPr>
          <xdr:cNvSpPr/>
        </xdr:nvSpPr>
        <xdr:spPr>
          <a:xfrm rot="13390788">
            <a:off x="21128849" y="2648885"/>
            <a:ext cx="214018" cy="325665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18</xdr:col>
      <xdr:colOff>321972</xdr:colOff>
      <xdr:row>16</xdr:row>
      <xdr:rowOff>96590</xdr:rowOff>
    </xdr:from>
    <xdr:to>
      <xdr:col>19</xdr:col>
      <xdr:colOff>225382</xdr:colOff>
      <xdr:row>17</xdr:row>
      <xdr:rowOff>96591</xdr:rowOff>
    </xdr:to>
    <xdr:sp macro="" textlink="$N$27">
      <xdr:nvSpPr>
        <xdr:cNvPr id="22" name="Dikdörtgen 21">
          <a:extLst>
            <a:ext uri="{FF2B5EF4-FFF2-40B4-BE49-F238E27FC236}">
              <a16:creationId xmlns:a16="http://schemas.microsoft.com/office/drawing/2014/main" id="{28B12E06-154A-BB48-EA99-5A41B32E6BD4}"/>
            </a:ext>
          </a:extLst>
        </xdr:cNvPr>
        <xdr:cNvSpPr/>
      </xdr:nvSpPr>
      <xdr:spPr>
        <a:xfrm>
          <a:off x="15175606" y="3015801"/>
          <a:ext cx="515156" cy="1824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76D51A7-2939-44E0-8623-8E982314603A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134,55%</a:t>
          </a:fld>
          <a:endParaRPr lang="tr-TR" sz="6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1171979</xdr:colOff>
      <xdr:row>16</xdr:row>
      <xdr:rowOff>109469</xdr:rowOff>
    </xdr:from>
    <xdr:to>
      <xdr:col>20</xdr:col>
      <xdr:colOff>506571</xdr:colOff>
      <xdr:row>17</xdr:row>
      <xdr:rowOff>109470</xdr:rowOff>
    </xdr:to>
    <xdr:sp macro="" textlink="$N$28">
      <xdr:nvSpPr>
        <xdr:cNvPr id="23" name="Dikdörtgen 22">
          <a:extLst>
            <a:ext uri="{FF2B5EF4-FFF2-40B4-BE49-F238E27FC236}">
              <a16:creationId xmlns:a16="http://schemas.microsoft.com/office/drawing/2014/main" id="{08639A93-98E0-457C-B362-EFA1ACF8F2BE}"/>
            </a:ext>
          </a:extLst>
        </xdr:cNvPr>
        <xdr:cNvSpPr/>
      </xdr:nvSpPr>
      <xdr:spPr>
        <a:xfrm>
          <a:off x="16637359" y="3028680"/>
          <a:ext cx="515156" cy="1824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CAB697-24FE-41C6-90B2-71DDF02ACEC3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66%</a:t>
          </a:fld>
          <a:endParaRPr lang="tr-TR" sz="600" b="1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165279</xdr:colOff>
      <xdr:row>16</xdr:row>
      <xdr:rowOff>100883</xdr:rowOff>
    </xdr:from>
    <xdr:to>
      <xdr:col>23</xdr:col>
      <xdr:colOff>68689</xdr:colOff>
      <xdr:row>17</xdr:row>
      <xdr:rowOff>100884</xdr:rowOff>
    </xdr:to>
    <xdr:sp macro="" textlink="$N$29">
      <xdr:nvSpPr>
        <xdr:cNvPr id="24" name="Dikdörtgen 23">
          <a:extLst>
            <a:ext uri="{FF2B5EF4-FFF2-40B4-BE49-F238E27FC236}">
              <a16:creationId xmlns:a16="http://schemas.microsoft.com/office/drawing/2014/main" id="{36C0F1EC-6C73-4060-B86D-A40B90988FED}"/>
            </a:ext>
          </a:extLst>
        </xdr:cNvPr>
        <xdr:cNvSpPr/>
      </xdr:nvSpPr>
      <xdr:spPr>
        <a:xfrm>
          <a:off x="18034716" y="3020094"/>
          <a:ext cx="515156" cy="1824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20729C-C02E-4F66-9D48-E38539BBF2F3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89,09%</a:t>
          </a:fld>
          <a:endParaRPr lang="tr-TR" sz="600" b="1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285481</xdr:colOff>
      <xdr:row>16</xdr:row>
      <xdr:rowOff>81564</xdr:rowOff>
    </xdr:from>
    <xdr:to>
      <xdr:col>25</xdr:col>
      <xdr:colOff>188891</xdr:colOff>
      <xdr:row>17</xdr:row>
      <xdr:rowOff>81565</xdr:rowOff>
    </xdr:to>
    <xdr:sp macro="" textlink="$N$30">
      <xdr:nvSpPr>
        <xdr:cNvPr id="25" name="Dikdörtgen 24">
          <a:extLst>
            <a:ext uri="{FF2B5EF4-FFF2-40B4-BE49-F238E27FC236}">
              <a16:creationId xmlns:a16="http://schemas.microsoft.com/office/drawing/2014/main" id="{4AF947AF-DFB5-4B57-B17E-DD856C436991}"/>
            </a:ext>
          </a:extLst>
        </xdr:cNvPr>
        <xdr:cNvSpPr/>
      </xdr:nvSpPr>
      <xdr:spPr>
        <a:xfrm>
          <a:off x="19378411" y="3000775"/>
          <a:ext cx="515156" cy="1824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FE2CCE-A8D6-43B9-840F-6E2A9C12190C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79%</a:t>
          </a:fld>
          <a:endParaRPr lang="tr-TR" sz="600" b="1">
            <a:solidFill>
              <a:schemeClr val="bg1"/>
            </a:solidFill>
          </a:endParaRPr>
        </a:p>
      </xdr:txBody>
    </xdr:sp>
    <xdr:clientData/>
  </xdr:twoCellAnchor>
  <xdr:twoCellAnchor>
    <xdr:from>
      <xdr:col>26</xdr:col>
      <xdr:colOff>459347</xdr:colOff>
      <xdr:row>16</xdr:row>
      <xdr:rowOff>72979</xdr:rowOff>
    </xdr:from>
    <xdr:to>
      <xdr:col>27</xdr:col>
      <xdr:colOff>362757</xdr:colOff>
      <xdr:row>17</xdr:row>
      <xdr:rowOff>72980</xdr:rowOff>
    </xdr:to>
    <xdr:sp macro="" textlink="$N$31">
      <xdr:nvSpPr>
        <xdr:cNvPr id="26" name="Dikdörtgen 25">
          <a:extLst>
            <a:ext uri="{FF2B5EF4-FFF2-40B4-BE49-F238E27FC236}">
              <a16:creationId xmlns:a16="http://schemas.microsoft.com/office/drawing/2014/main" id="{7F534611-F6E4-4EF5-9333-44ADDD4C08FA}"/>
            </a:ext>
          </a:extLst>
        </xdr:cNvPr>
        <xdr:cNvSpPr/>
      </xdr:nvSpPr>
      <xdr:spPr>
        <a:xfrm>
          <a:off x="20775770" y="2992190"/>
          <a:ext cx="515156" cy="1824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876CA4-2AD6-4849-8ACD-6FF3498160E5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56,88%</a:t>
          </a:fld>
          <a:endParaRPr lang="tr-TR" sz="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26</xdr:col>
      <xdr:colOff>575242</xdr:colOff>
      <xdr:row>13</xdr:row>
      <xdr:rowOff>65443</xdr:rowOff>
    </xdr:from>
    <xdr:to>
      <xdr:col>27</xdr:col>
      <xdr:colOff>242859</xdr:colOff>
      <xdr:row>14</xdr:row>
      <xdr:rowOff>23758</xdr:rowOff>
    </xdr:to>
    <xdr:pic>
      <xdr:nvPicPr>
        <xdr:cNvPr id="27" name="Picture 2">
          <a:extLst>
            <a:ext uri="{FF2B5EF4-FFF2-40B4-BE49-F238E27FC236}">
              <a16:creationId xmlns:a16="http://schemas.microsoft.com/office/drawing/2014/main" id="{9710A817-665F-4885-9826-8B83C3D15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91665" y="2437302"/>
          <a:ext cx="279363" cy="140766"/>
        </a:xfrm>
        <a:prstGeom prst="rect">
          <a:avLst/>
        </a:prstGeom>
      </xdr:spPr>
    </xdr:pic>
    <xdr:clientData/>
  </xdr:twoCellAnchor>
  <xdr:twoCellAnchor editAs="oneCell">
    <xdr:from>
      <xdr:col>24</xdr:col>
      <xdr:colOff>439203</xdr:colOff>
      <xdr:row>13</xdr:row>
      <xdr:rowOff>55786</xdr:rowOff>
    </xdr:from>
    <xdr:to>
      <xdr:col>25</xdr:col>
      <xdr:colOff>67359</xdr:colOff>
      <xdr:row>14</xdr:row>
      <xdr:rowOff>44687</xdr:rowOff>
    </xdr:to>
    <xdr:pic>
      <xdr:nvPicPr>
        <xdr:cNvPr id="28" name="Picture 3">
          <a:extLst>
            <a:ext uri="{FF2B5EF4-FFF2-40B4-BE49-F238E27FC236}">
              <a16:creationId xmlns:a16="http://schemas.microsoft.com/office/drawing/2014/main" id="{02C21A60-B265-4CB0-A776-F24ACA6BD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2133" y="2427645"/>
          <a:ext cx="239901" cy="171352"/>
        </a:xfrm>
        <a:prstGeom prst="rect">
          <a:avLst/>
        </a:prstGeom>
      </xdr:spPr>
    </xdr:pic>
    <xdr:clientData/>
  </xdr:twoCellAnchor>
  <xdr:twoCellAnchor editAs="oneCell">
    <xdr:from>
      <xdr:col>20</xdr:col>
      <xdr:colOff>130467</xdr:colOff>
      <xdr:row>13</xdr:row>
      <xdr:rowOff>64394</xdr:rowOff>
    </xdr:from>
    <xdr:to>
      <xdr:col>20</xdr:col>
      <xdr:colOff>351772</xdr:colOff>
      <xdr:row>14</xdr:row>
      <xdr:rowOff>83712</xdr:rowOff>
    </xdr:to>
    <xdr:pic>
      <xdr:nvPicPr>
        <xdr:cNvPr id="29" name="Picture 4">
          <a:extLst>
            <a:ext uri="{FF2B5EF4-FFF2-40B4-BE49-F238E27FC236}">
              <a16:creationId xmlns:a16="http://schemas.microsoft.com/office/drawing/2014/main" id="{2A1145C7-5179-4BF1-8DD7-A0D3CBE6C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76411" y="2436253"/>
          <a:ext cx="221305" cy="201769"/>
        </a:xfrm>
        <a:prstGeom prst="rect">
          <a:avLst/>
        </a:prstGeom>
      </xdr:spPr>
    </xdr:pic>
    <xdr:clientData/>
  </xdr:twoCellAnchor>
  <xdr:twoCellAnchor editAs="oneCell">
    <xdr:from>
      <xdr:col>22</xdr:col>
      <xdr:colOff>222166</xdr:colOff>
      <xdr:row>13</xdr:row>
      <xdr:rowOff>52323</xdr:rowOff>
    </xdr:from>
    <xdr:to>
      <xdr:col>22</xdr:col>
      <xdr:colOff>578235</xdr:colOff>
      <xdr:row>14</xdr:row>
      <xdr:rowOff>55461</xdr:rowOff>
    </xdr:to>
    <xdr:pic>
      <xdr:nvPicPr>
        <xdr:cNvPr id="30" name="Picture 5">
          <a:extLst>
            <a:ext uri="{FF2B5EF4-FFF2-40B4-BE49-F238E27FC236}">
              <a16:creationId xmlns:a16="http://schemas.microsoft.com/office/drawing/2014/main" id="{B8966806-21B8-491B-A890-3A9024578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1603" y="2424182"/>
          <a:ext cx="356069" cy="185589"/>
        </a:xfrm>
        <a:prstGeom prst="rect">
          <a:avLst/>
        </a:prstGeom>
      </xdr:spPr>
    </xdr:pic>
    <xdr:clientData/>
  </xdr:twoCellAnchor>
  <xdr:twoCellAnchor editAs="oneCell">
    <xdr:from>
      <xdr:col>18</xdr:col>
      <xdr:colOff>390070</xdr:colOff>
      <xdr:row>13</xdr:row>
      <xdr:rowOff>53660</xdr:rowOff>
    </xdr:from>
    <xdr:to>
      <xdr:col>19</xdr:col>
      <xdr:colOff>162456</xdr:colOff>
      <xdr:row>14</xdr:row>
      <xdr:rowOff>72978</xdr:rowOff>
    </xdr:to>
    <xdr:pic>
      <xdr:nvPicPr>
        <xdr:cNvPr id="31" name="Picture 6">
          <a:extLst>
            <a:ext uri="{FF2B5EF4-FFF2-40B4-BE49-F238E27FC236}">
              <a16:creationId xmlns:a16="http://schemas.microsoft.com/office/drawing/2014/main" id="{5B13DD6F-3FA1-4950-88AE-1F8958A6D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3704" y="2425519"/>
          <a:ext cx="384132" cy="2017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365760</xdr:colOff>
          <xdr:row>5</xdr:row>
          <xdr:rowOff>175260</xdr:rowOff>
        </xdr:to>
        <xdr:sp macro="" textlink="">
          <xdr:nvSpPr>
            <xdr:cNvPr id="5124" name="ListBox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6</xdr:row>
      <xdr:rowOff>154411</xdr:rowOff>
    </xdr:from>
    <xdr:to>
      <xdr:col>16</xdr:col>
      <xdr:colOff>560295</xdr:colOff>
      <xdr:row>32</xdr:row>
      <xdr:rowOff>156882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C410E4BA-18DE-C199-73DC-E79A0D1040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1251691"/>
              <a:ext cx="10313894" cy="47573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411657</xdr:colOff>
      <xdr:row>2</xdr:row>
      <xdr:rowOff>8757</xdr:rowOff>
    </xdr:from>
    <xdr:to>
      <xdr:col>4</xdr:col>
      <xdr:colOff>315310</xdr:colOff>
      <xdr:row>5</xdr:row>
      <xdr:rowOff>182105</xdr:rowOff>
    </xdr:to>
    <xdr:sp macro="" textlink="parametreler!H1">
      <xdr:nvSpPr>
        <xdr:cNvPr id="3" name="Dikdörtgen 2">
          <a:extLst>
            <a:ext uri="{FF2B5EF4-FFF2-40B4-BE49-F238E27FC236}">
              <a16:creationId xmlns:a16="http://schemas.microsoft.com/office/drawing/2014/main" id="{64D432A1-2C3A-F858-6D0C-5F8FA8F166BF}"/>
            </a:ext>
          </a:extLst>
        </xdr:cNvPr>
        <xdr:cNvSpPr/>
      </xdr:nvSpPr>
      <xdr:spPr>
        <a:xfrm>
          <a:off x="1024570" y="373192"/>
          <a:ext cx="1742392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CAE726D1-74A6-4494-BA81-2F5141951828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30.171.771 </a:t>
          </a:fld>
          <a:endParaRPr lang="tr-TR" sz="1400" b="1"/>
        </a:p>
      </xdr:txBody>
    </xdr:sp>
    <xdr:clientData/>
  </xdr:twoCellAnchor>
  <xdr:twoCellAnchor editAs="oneCell">
    <xdr:from>
      <xdr:col>1</xdr:col>
      <xdr:colOff>334933</xdr:colOff>
      <xdr:row>3</xdr:row>
      <xdr:rowOff>5712</xdr:rowOff>
    </xdr:from>
    <xdr:to>
      <xdr:col>2</xdr:col>
      <xdr:colOff>432177</xdr:colOff>
      <xdr:row>5</xdr:row>
      <xdr:rowOff>10967</xdr:rowOff>
    </xdr:to>
    <xdr:pic>
      <xdr:nvPicPr>
        <xdr:cNvPr id="12" name="Picture 6">
          <a:extLst>
            <a:ext uri="{FF2B5EF4-FFF2-40B4-BE49-F238E27FC236}">
              <a16:creationId xmlns:a16="http://schemas.microsoft.com/office/drawing/2014/main" id="{921D95B0-E0C0-4F0D-A562-9D576E2C1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846" y="552364"/>
          <a:ext cx="710157" cy="369690"/>
        </a:xfrm>
        <a:prstGeom prst="rect">
          <a:avLst/>
        </a:prstGeom>
      </xdr:spPr>
    </xdr:pic>
    <xdr:clientData/>
  </xdr:twoCellAnchor>
  <xdr:twoCellAnchor>
    <xdr:from>
      <xdr:col>14</xdr:col>
      <xdr:colOff>313560</xdr:colOff>
      <xdr:row>2</xdr:row>
      <xdr:rowOff>8759</xdr:rowOff>
    </xdr:from>
    <xdr:to>
      <xdr:col>17</xdr:col>
      <xdr:colOff>217213</xdr:colOff>
      <xdr:row>5</xdr:row>
      <xdr:rowOff>182107</xdr:rowOff>
    </xdr:to>
    <xdr:sp macro="" textlink="parametreler!H5">
      <xdr:nvSpPr>
        <xdr:cNvPr id="14" name="Dikdörtgen 13">
          <a:extLst>
            <a:ext uri="{FF2B5EF4-FFF2-40B4-BE49-F238E27FC236}">
              <a16:creationId xmlns:a16="http://schemas.microsoft.com/office/drawing/2014/main" id="{691BEAA0-97AD-46CA-B0F3-DE0C97AB71FC}"/>
            </a:ext>
          </a:extLst>
        </xdr:cNvPr>
        <xdr:cNvSpPr/>
      </xdr:nvSpPr>
      <xdr:spPr>
        <a:xfrm>
          <a:off x="8894343" y="373194"/>
          <a:ext cx="1742392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5967A720-0E5C-4233-A308-7EC8693CD103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35.219.513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184808</xdr:colOff>
      <xdr:row>2</xdr:row>
      <xdr:rowOff>8759</xdr:rowOff>
    </xdr:from>
    <xdr:to>
      <xdr:col>14</xdr:col>
      <xdr:colOff>88462</xdr:colOff>
      <xdr:row>5</xdr:row>
      <xdr:rowOff>182107</xdr:rowOff>
    </xdr:to>
    <xdr:sp macro="" textlink="parametreler!H4">
      <xdr:nvSpPr>
        <xdr:cNvPr id="15" name="Dikdörtgen 14">
          <a:extLst>
            <a:ext uri="{FF2B5EF4-FFF2-40B4-BE49-F238E27FC236}">
              <a16:creationId xmlns:a16="http://schemas.microsoft.com/office/drawing/2014/main" id="{47B5AD2A-8C73-40A7-BAAE-D738848F6B02}"/>
            </a:ext>
          </a:extLst>
        </xdr:cNvPr>
        <xdr:cNvSpPr/>
      </xdr:nvSpPr>
      <xdr:spPr>
        <a:xfrm>
          <a:off x="6926851" y="373194"/>
          <a:ext cx="1742394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7D0EC677-4B3A-45E5-9602-24C06777B3A8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22.939.296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56056</xdr:colOff>
      <xdr:row>2</xdr:row>
      <xdr:rowOff>8759</xdr:rowOff>
    </xdr:from>
    <xdr:to>
      <xdr:col>10</xdr:col>
      <xdr:colOff>572814</xdr:colOff>
      <xdr:row>5</xdr:row>
      <xdr:rowOff>182107</xdr:rowOff>
    </xdr:to>
    <xdr:sp macro="" textlink="parametreler!H3">
      <xdr:nvSpPr>
        <xdr:cNvPr id="16" name="Dikdörtgen 15">
          <a:extLst>
            <a:ext uri="{FF2B5EF4-FFF2-40B4-BE49-F238E27FC236}">
              <a16:creationId xmlns:a16="http://schemas.microsoft.com/office/drawing/2014/main" id="{1A2553B9-4465-4558-9711-70E79DE60B30}"/>
            </a:ext>
          </a:extLst>
        </xdr:cNvPr>
        <xdr:cNvSpPr/>
      </xdr:nvSpPr>
      <xdr:spPr>
        <a:xfrm>
          <a:off x="4959360" y="373194"/>
          <a:ext cx="1742584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46F5F67-DB6E-4386-90DE-F4FF791C0AE5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38.563.077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540408</xdr:colOff>
      <xdr:row>2</xdr:row>
      <xdr:rowOff>8759</xdr:rowOff>
    </xdr:from>
    <xdr:to>
      <xdr:col>7</xdr:col>
      <xdr:colOff>444062</xdr:colOff>
      <xdr:row>5</xdr:row>
      <xdr:rowOff>182107</xdr:rowOff>
    </xdr:to>
    <xdr:sp macro="" textlink="parametreler!H2">
      <xdr:nvSpPr>
        <xdr:cNvPr id="17" name="Dikdörtgen 16">
          <a:extLst>
            <a:ext uri="{FF2B5EF4-FFF2-40B4-BE49-F238E27FC236}">
              <a16:creationId xmlns:a16="http://schemas.microsoft.com/office/drawing/2014/main" id="{2C2938E9-9F32-407D-B59D-BA2DD215EB19}"/>
            </a:ext>
          </a:extLst>
        </xdr:cNvPr>
        <xdr:cNvSpPr/>
      </xdr:nvSpPr>
      <xdr:spPr>
        <a:xfrm>
          <a:off x="2992060" y="373194"/>
          <a:ext cx="1742393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C8247129-74A4-45E0-B30B-DC1A83CD7720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17.788.458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4</xdr:col>
      <xdr:colOff>604385</xdr:colOff>
      <xdr:row>3</xdr:row>
      <xdr:rowOff>5713</xdr:rowOff>
    </xdr:from>
    <xdr:to>
      <xdr:col>5</xdr:col>
      <xdr:colOff>400526</xdr:colOff>
      <xdr:row>5</xdr:row>
      <xdr:rowOff>10968</xdr:rowOff>
    </xdr:to>
    <xdr:pic>
      <xdr:nvPicPr>
        <xdr:cNvPr id="18" name="Picture 4">
          <a:extLst>
            <a:ext uri="{FF2B5EF4-FFF2-40B4-BE49-F238E27FC236}">
              <a16:creationId xmlns:a16="http://schemas.microsoft.com/office/drawing/2014/main" id="{6460151C-62D1-4A8A-84A8-05E9BE9A1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6037" y="552365"/>
          <a:ext cx="409054" cy="369690"/>
        </a:xfrm>
        <a:prstGeom prst="rect">
          <a:avLst/>
        </a:prstGeom>
      </xdr:spPr>
    </xdr:pic>
    <xdr:clientData/>
  </xdr:twoCellAnchor>
  <xdr:twoCellAnchor editAs="oneCell">
    <xdr:from>
      <xdr:col>8</xdr:col>
      <xdr:colOff>53169</xdr:colOff>
      <xdr:row>2</xdr:row>
      <xdr:rowOff>180122</xdr:rowOff>
    </xdr:from>
    <xdr:to>
      <xdr:col>9</xdr:col>
      <xdr:colOff>98520</xdr:colOff>
      <xdr:row>4</xdr:row>
      <xdr:rowOff>155457</xdr:rowOff>
    </xdr:to>
    <xdr:pic>
      <xdr:nvPicPr>
        <xdr:cNvPr id="19" name="Picture 5">
          <a:extLst>
            <a:ext uri="{FF2B5EF4-FFF2-40B4-BE49-F238E27FC236}">
              <a16:creationId xmlns:a16="http://schemas.microsoft.com/office/drawing/2014/main" id="{B5055ED6-402E-4486-B615-584FCDB38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473" y="544557"/>
          <a:ext cx="658264" cy="339770"/>
        </a:xfrm>
        <a:prstGeom prst="rect">
          <a:avLst/>
        </a:prstGeom>
      </xdr:spPr>
    </xdr:pic>
    <xdr:clientData/>
  </xdr:twoCellAnchor>
  <xdr:twoCellAnchor editAs="oneCell">
    <xdr:from>
      <xdr:col>11</xdr:col>
      <xdr:colOff>246118</xdr:colOff>
      <xdr:row>3</xdr:row>
      <xdr:rowOff>15426</xdr:rowOff>
    </xdr:from>
    <xdr:to>
      <xdr:col>12</xdr:col>
      <xdr:colOff>76648</xdr:colOff>
      <xdr:row>4</xdr:row>
      <xdr:rowOff>146651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3F9382C3-AC87-4B67-A6BC-9C17F50D4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8161" y="562078"/>
          <a:ext cx="443444" cy="313443"/>
        </a:xfrm>
        <a:prstGeom prst="rect">
          <a:avLst/>
        </a:prstGeom>
      </xdr:spPr>
    </xdr:pic>
    <xdr:clientData/>
  </xdr:twoCellAnchor>
  <xdr:twoCellAnchor editAs="oneCell">
    <xdr:from>
      <xdr:col>14</xdr:col>
      <xdr:colOff>383629</xdr:colOff>
      <xdr:row>3</xdr:row>
      <xdr:rowOff>49507</xdr:rowOff>
    </xdr:from>
    <xdr:to>
      <xdr:col>15</xdr:col>
      <xdr:colOff>287133</xdr:colOff>
      <xdr:row>4</xdr:row>
      <xdr:rowOff>124171</xdr:rowOff>
    </xdr:to>
    <xdr:pic>
      <xdr:nvPicPr>
        <xdr:cNvPr id="21" name="Picture 2">
          <a:extLst>
            <a:ext uri="{FF2B5EF4-FFF2-40B4-BE49-F238E27FC236}">
              <a16:creationId xmlns:a16="http://schemas.microsoft.com/office/drawing/2014/main" id="{299C197F-6E39-422A-92C0-0F7A15804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4412" y="596159"/>
          <a:ext cx="516417" cy="25688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10439</xdr:rowOff>
    </xdr:from>
    <xdr:to>
      <xdr:col>24</xdr:col>
      <xdr:colOff>0</xdr:colOff>
      <xdr:row>1</xdr:row>
      <xdr:rowOff>121920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46552F25-C25B-C9F3-3729-ED915DC9CAD9}"/>
            </a:ext>
          </a:extLst>
        </xdr:cNvPr>
        <xdr:cNvSpPr/>
      </xdr:nvSpPr>
      <xdr:spPr>
        <a:xfrm>
          <a:off x="0" y="10439"/>
          <a:ext cx="14630400" cy="2943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 b="1"/>
            <a:t>ŞİRKET SATIŞ RAPORU</a:t>
          </a:r>
        </a:p>
      </xdr:txBody>
    </xdr:sp>
    <xdr:clientData/>
  </xdr:twoCellAnchor>
  <xdr:twoCellAnchor>
    <xdr:from>
      <xdr:col>17</xdr:col>
      <xdr:colOff>604630</xdr:colOff>
      <xdr:row>1</xdr:row>
      <xdr:rowOff>154719</xdr:rowOff>
    </xdr:from>
    <xdr:to>
      <xdr:col>23</xdr:col>
      <xdr:colOff>356152</xdr:colOff>
      <xdr:row>6</xdr:row>
      <xdr:rowOff>41413</xdr:rowOff>
    </xdr:to>
    <xdr:graphicFrame macro="">
      <xdr:nvGraphicFramePr>
        <xdr:cNvPr id="24" name="Grafik 1">
          <a:extLst>
            <a:ext uri="{FF2B5EF4-FFF2-40B4-BE49-F238E27FC236}">
              <a16:creationId xmlns:a16="http://schemas.microsoft.com/office/drawing/2014/main" id="{C1E5C2E4-5E00-B832-C259-B1663A148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606287</xdr:colOff>
      <xdr:row>8</xdr:row>
      <xdr:rowOff>9934</xdr:rowOff>
    </xdr:from>
    <xdr:to>
      <xdr:col>23</xdr:col>
      <xdr:colOff>341244</xdr:colOff>
      <xdr:row>10</xdr:row>
      <xdr:rowOff>18216</xdr:rowOff>
    </xdr:to>
    <xdr:sp macro="" textlink="parametreler!G13">
      <xdr:nvSpPr>
        <xdr:cNvPr id="4" name="Dikdörtgen 3">
          <a:extLst>
            <a:ext uri="{FF2B5EF4-FFF2-40B4-BE49-F238E27FC236}">
              <a16:creationId xmlns:a16="http://schemas.microsoft.com/office/drawing/2014/main" id="{8F8F85E6-1C25-917F-F08B-D978DF95C3CE}"/>
            </a:ext>
          </a:extLst>
        </xdr:cNvPr>
        <xdr:cNvSpPr/>
      </xdr:nvSpPr>
      <xdr:spPr>
        <a:xfrm>
          <a:off x="11025809" y="1467673"/>
          <a:ext cx="3412435" cy="37271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89D2707-9A7D-4194-8CE5-1BD49420604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Toplam Satış</a:t>
          </a:fld>
          <a:endParaRPr lang="tr-T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135835</xdr:colOff>
      <xdr:row>10</xdr:row>
      <xdr:rowOff>76192</xdr:rowOff>
    </xdr:from>
    <xdr:to>
      <xdr:col>22</xdr:col>
      <xdr:colOff>198783</xdr:colOff>
      <xdr:row>12</xdr:row>
      <xdr:rowOff>84474</xdr:rowOff>
    </xdr:to>
    <xdr:sp macro="" textlink="parametreler!H13">
      <xdr:nvSpPr>
        <xdr:cNvPr id="5" name="Dikdörtgen 4">
          <a:extLst>
            <a:ext uri="{FF2B5EF4-FFF2-40B4-BE49-F238E27FC236}">
              <a16:creationId xmlns:a16="http://schemas.microsoft.com/office/drawing/2014/main" id="{C066C41C-6E71-4E3D-82D9-F1532E217586}"/>
            </a:ext>
          </a:extLst>
        </xdr:cNvPr>
        <xdr:cNvSpPr/>
      </xdr:nvSpPr>
      <xdr:spPr>
        <a:xfrm>
          <a:off x="11781183" y="1898366"/>
          <a:ext cx="1901687" cy="37271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D613CF1-F250-4FBC-8C01-D2A685A59012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144.682.115 </a:t>
          </a:fld>
          <a:endParaRPr lang="tr-T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606287</xdr:colOff>
      <xdr:row>13</xdr:row>
      <xdr:rowOff>178899</xdr:rowOff>
    </xdr:from>
    <xdr:to>
      <xdr:col>23</xdr:col>
      <xdr:colOff>341244</xdr:colOff>
      <xdr:row>16</xdr:row>
      <xdr:rowOff>4964</xdr:rowOff>
    </xdr:to>
    <xdr:sp macro="" textlink="parametreler!G14">
      <xdr:nvSpPr>
        <xdr:cNvPr id="8" name="Dikdörtgen 7">
          <a:extLst>
            <a:ext uri="{FF2B5EF4-FFF2-40B4-BE49-F238E27FC236}">
              <a16:creationId xmlns:a16="http://schemas.microsoft.com/office/drawing/2014/main" id="{AD637A39-216C-4361-907F-D59903057568}"/>
            </a:ext>
          </a:extLst>
        </xdr:cNvPr>
        <xdr:cNvSpPr/>
      </xdr:nvSpPr>
      <xdr:spPr>
        <a:xfrm>
          <a:off x="11025809" y="2547725"/>
          <a:ext cx="3412435" cy="37271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18831E-A191-41AA-93F4-D1138CD18D0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Toplam Hedef</a:t>
          </a:fld>
          <a:endParaRPr lang="tr-T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135835</xdr:colOff>
      <xdr:row>16</xdr:row>
      <xdr:rowOff>62940</xdr:rowOff>
    </xdr:from>
    <xdr:to>
      <xdr:col>22</xdr:col>
      <xdr:colOff>198783</xdr:colOff>
      <xdr:row>18</xdr:row>
      <xdr:rowOff>71222</xdr:rowOff>
    </xdr:to>
    <xdr:sp macro="" textlink="parametreler!H14">
      <xdr:nvSpPr>
        <xdr:cNvPr id="9" name="Dikdörtgen 8">
          <a:extLst>
            <a:ext uri="{FF2B5EF4-FFF2-40B4-BE49-F238E27FC236}">
              <a16:creationId xmlns:a16="http://schemas.microsoft.com/office/drawing/2014/main" id="{98A58F50-E219-4269-A78F-E9050ADDA812}"/>
            </a:ext>
          </a:extLst>
        </xdr:cNvPr>
        <xdr:cNvSpPr/>
      </xdr:nvSpPr>
      <xdr:spPr>
        <a:xfrm>
          <a:off x="11781183" y="2978418"/>
          <a:ext cx="1901687" cy="37271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72289F-7BB2-4681-B903-3BAF3D2A526D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110.504.040 </a:t>
          </a:fld>
          <a:endParaRPr lang="tr-T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414130</xdr:colOff>
      <xdr:row>19</xdr:row>
      <xdr:rowOff>0</xdr:rowOff>
    </xdr:from>
    <xdr:to>
      <xdr:col>22</xdr:col>
      <xdr:colOff>290007</xdr:colOff>
      <xdr:row>31</xdr:row>
      <xdr:rowOff>3097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9AB8D569-6F96-44EA-8D2F-A57355FB4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316592" y="3526692"/>
          <a:ext cx="2298646" cy="2222667"/>
        </a:xfrm>
        <a:prstGeom prst="rect">
          <a:avLst/>
        </a:prstGeom>
      </xdr:spPr>
    </xdr:pic>
    <xdr:clientData/>
  </xdr:twoCellAnchor>
  <xdr:twoCellAnchor>
    <xdr:from>
      <xdr:col>20</xdr:col>
      <xdr:colOff>63833</xdr:colOff>
      <xdr:row>22</xdr:row>
      <xdr:rowOff>142628</xdr:rowOff>
    </xdr:from>
    <xdr:to>
      <xdr:col>21</xdr:col>
      <xdr:colOff>27390</xdr:colOff>
      <xdr:row>27</xdr:row>
      <xdr:rowOff>38267</xdr:rowOff>
    </xdr:to>
    <xdr:grpSp>
      <xdr:nvGrpSpPr>
        <xdr:cNvPr id="26" name="ibre">
          <a:extLst>
            <a:ext uri="{FF2B5EF4-FFF2-40B4-BE49-F238E27FC236}">
              <a16:creationId xmlns:a16="http://schemas.microsoft.com/office/drawing/2014/main" id="{F9A80F3C-3D16-F87F-5508-9DCCE7CC5168}"/>
            </a:ext>
          </a:extLst>
        </xdr:cNvPr>
        <xdr:cNvGrpSpPr/>
      </xdr:nvGrpSpPr>
      <xdr:grpSpPr>
        <a:xfrm rot="15720000">
          <a:off x="12186310" y="4182077"/>
          <a:ext cx="789343" cy="575038"/>
          <a:chOff x="12206966" y="4266539"/>
          <a:chExt cx="806726" cy="576470"/>
        </a:xfrm>
        <a:solidFill>
          <a:schemeClr val="bg1"/>
        </a:solidFill>
      </xdr:grpSpPr>
      <xdr:grpSp>
        <xdr:nvGrpSpPr>
          <xdr:cNvPr id="22" name="Grup 21">
            <a:extLst>
              <a:ext uri="{FF2B5EF4-FFF2-40B4-BE49-F238E27FC236}">
                <a16:creationId xmlns:a16="http://schemas.microsoft.com/office/drawing/2014/main" id="{7C867B9C-24AC-A3B5-DB7A-48C55A716289}"/>
              </a:ext>
            </a:extLst>
          </xdr:cNvPr>
          <xdr:cNvGrpSpPr/>
        </xdr:nvGrpSpPr>
        <xdr:grpSpPr>
          <a:xfrm>
            <a:off x="12206966" y="4266539"/>
            <a:ext cx="806726" cy="576470"/>
            <a:chOff x="12158870" y="4343398"/>
            <a:chExt cx="806726" cy="576470"/>
          </a:xfrm>
          <a:grpFill/>
        </xdr:grpSpPr>
        <xdr:sp macro="" textlink="">
          <xdr:nvSpPr>
            <xdr:cNvPr id="11" name="Ok: Aşağı 10">
              <a:extLst>
                <a:ext uri="{FF2B5EF4-FFF2-40B4-BE49-F238E27FC236}">
                  <a16:creationId xmlns:a16="http://schemas.microsoft.com/office/drawing/2014/main" id="{2FD9FA63-612D-1044-638C-585563391BF1}"/>
                </a:ext>
              </a:extLst>
            </xdr:cNvPr>
            <xdr:cNvSpPr/>
          </xdr:nvSpPr>
          <xdr:spPr>
            <a:xfrm rot="2997553">
              <a:off x="12258261" y="4555434"/>
              <a:ext cx="265043" cy="463826"/>
            </a:xfrm>
            <a:prstGeom prst="downArrow">
              <a:avLst/>
            </a:prstGeom>
            <a:grp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13" name="Ok: Aşağı 12">
              <a:extLst>
                <a:ext uri="{FF2B5EF4-FFF2-40B4-BE49-F238E27FC236}">
                  <a16:creationId xmlns:a16="http://schemas.microsoft.com/office/drawing/2014/main" id="{CAFE2B25-89D3-4C82-9477-30B1EC916A86}"/>
                </a:ext>
              </a:extLst>
            </xdr:cNvPr>
            <xdr:cNvSpPr/>
          </xdr:nvSpPr>
          <xdr:spPr>
            <a:xfrm rot="13682964">
              <a:off x="12601161" y="4244007"/>
              <a:ext cx="265043" cy="46382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25" name="Oval 24">
            <a:extLst>
              <a:ext uri="{FF2B5EF4-FFF2-40B4-BE49-F238E27FC236}">
                <a16:creationId xmlns:a16="http://schemas.microsoft.com/office/drawing/2014/main" id="{60410E7D-ACDB-EFB6-672D-E11EB3E91A98}"/>
              </a:ext>
            </a:extLst>
          </xdr:cNvPr>
          <xdr:cNvSpPr/>
        </xdr:nvSpPr>
        <xdr:spPr>
          <a:xfrm>
            <a:off x="12520329" y="4480891"/>
            <a:ext cx="180000" cy="180000"/>
          </a:xfrm>
          <a:prstGeom prst="ellipse">
            <a:avLst/>
          </a:prstGeom>
          <a:grp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558208</xdr:colOff>
      <xdr:row>27</xdr:row>
      <xdr:rowOff>150626</xdr:rowOff>
    </xdr:from>
    <xdr:to>
      <xdr:col>21</xdr:col>
      <xdr:colOff>132907</xdr:colOff>
      <xdr:row>29</xdr:row>
      <xdr:rowOff>115186</xdr:rowOff>
    </xdr:to>
    <xdr:sp macro="" textlink="$S$20">
      <xdr:nvSpPr>
        <xdr:cNvPr id="27" name="Dikdörtgen 26">
          <a:extLst>
            <a:ext uri="{FF2B5EF4-FFF2-40B4-BE49-F238E27FC236}">
              <a16:creationId xmlns:a16="http://schemas.microsoft.com/office/drawing/2014/main" id="{04AD795A-F788-A307-0A71-B27A4EA89533}"/>
            </a:ext>
          </a:extLst>
        </xdr:cNvPr>
        <xdr:cNvSpPr/>
      </xdr:nvSpPr>
      <xdr:spPr>
        <a:xfrm>
          <a:off x="12066362" y="5162241"/>
          <a:ext cx="786083" cy="3357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E59B156-0E1A-418B-A026-B2656EC807D4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130,93%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11205</xdr:colOff>
      <xdr:row>32</xdr:row>
      <xdr:rowOff>156882</xdr:rowOff>
    </xdr:from>
    <xdr:to>
      <xdr:col>23</xdr:col>
      <xdr:colOff>537882</xdr:colOff>
      <xdr:row>39</xdr:row>
      <xdr:rowOff>176484</xdr:rowOff>
    </xdr:to>
    <xdr:graphicFrame macro="">
      <xdr:nvGraphicFramePr>
        <xdr:cNvPr id="28" name="Grafik 1">
          <a:extLst>
            <a:ext uri="{FF2B5EF4-FFF2-40B4-BE49-F238E27FC236}">
              <a16:creationId xmlns:a16="http://schemas.microsoft.com/office/drawing/2014/main" id="{559B702B-1714-F95A-0B29-E0CD45924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235324</xdr:colOff>
      <xdr:row>0</xdr:row>
      <xdr:rowOff>67235</xdr:rowOff>
    </xdr:from>
    <xdr:to>
      <xdr:col>20</xdr:col>
      <xdr:colOff>123265</xdr:colOff>
      <xdr:row>1</xdr:row>
      <xdr:rowOff>89647</xdr:rowOff>
    </xdr:to>
    <xdr:sp macro="[0]!Dikdörtgen29_Tıkla" textlink="">
      <xdr:nvSpPr>
        <xdr:cNvPr id="30" name="Dikdörtgen 29">
          <a:extLst>
            <a:ext uri="{FF2B5EF4-FFF2-40B4-BE49-F238E27FC236}">
              <a16:creationId xmlns:a16="http://schemas.microsoft.com/office/drawing/2014/main" id="{3F466FEC-81E9-2B54-15A6-CF13168773DF}"/>
            </a:ext>
          </a:extLst>
        </xdr:cNvPr>
        <xdr:cNvSpPr/>
      </xdr:nvSpPr>
      <xdr:spPr>
        <a:xfrm>
          <a:off x="11127442" y="67235"/>
          <a:ext cx="1098176" cy="201706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Bölge Raporu</a:t>
          </a:r>
        </a:p>
      </xdr:txBody>
    </xdr:sp>
    <xdr:clientData/>
  </xdr:twoCellAnchor>
  <xdr:twoCellAnchor>
    <xdr:from>
      <xdr:col>20</xdr:col>
      <xdr:colOff>387725</xdr:colOff>
      <xdr:row>0</xdr:row>
      <xdr:rowOff>62752</xdr:rowOff>
    </xdr:from>
    <xdr:to>
      <xdr:col>22</xdr:col>
      <xdr:colOff>275666</xdr:colOff>
      <xdr:row>1</xdr:row>
      <xdr:rowOff>85164</xdr:rowOff>
    </xdr:to>
    <xdr:sp macro="[0]!Dikdörtgen30_Tıkla" textlink="">
      <xdr:nvSpPr>
        <xdr:cNvPr id="31" name="Dikdörtgen 30">
          <a:extLst>
            <a:ext uri="{FF2B5EF4-FFF2-40B4-BE49-F238E27FC236}">
              <a16:creationId xmlns:a16="http://schemas.microsoft.com/office/drawing/2014/main" id="{67B2A4CE-7F94-44BB-B0CD-59117179F72B}"/>
            </a:ext>
          </a:extLst>
        </xdr:cNvPr>
        <xdr:cNvSpPr/>
      </xdr:nvSpPr>
      <xdr:spPr>
        <a:xfrm>
          <a:off x="12490078" y="62752"/>
          <a:ext cx="1098176" cy="201706"/>
        </a:xfrm>
        <a:prstGeom prst="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Satışçı Raporu</a:t>
          </a:r>
        </a:p>
      </xdr:txBody>
    </xdr:sp>
    <xdr:clientData/>
  </xdr:twoCellAnchor>
  <xdr:twoCellAnchor>
    <xdr:from>
      <xdr:col>5</xdr:col>
      <xdr:colOff>137492</xdr:colOff>
      <xdr:row>1</xdr:row>
      <xdr:rowOff>176695</xdr:rowOff>
    </xdr:from>
    <xdr:to>
      <xdr:col>17</xdr:col>
      <xdr:colOff>132521</xdr:colOff>
      <xdr:row>36</xdr:row>
      <xdr:rowOff>0</xdr:rowOff>
    </xdr:to>
    <xdr:grpSp>
      <xdr:nvGrpSpPr>
        <xdr:cNvPr id="36" name="bolge" hidden="1">
          <a:extLst>
            <a:ext uri="{FF2B5EF4-FFF2-40B4-BE49-F238E27FC236}">
              <a16:creationId xmlns:a16="http://schemas.microsoft.com/office/drawing/2014/main" id="{67F00E61-29D8-83AA-2FBB-FEB1703318EC}"/>
            </a:ext>
          </a:extLst>
        </xdr:cNvPr>
        <xdr:cNvGrpSpPr/>
      </xdr:nvGrpSpPr>
      <xdr:grpSpPr>
        <a:xfrm>
          <a:off x="3194899" y="355436"/>
          <a:ext cx="7332807" cy="6079231"/>
          <a:chOff x="16878300" y="0"/>
          <a:chExt cx="7937500" cy="6921500"/>
        </a:xfrm>
      </xdr:grpSpPr>
      <xdr:sp macro="" textlink="">
        <xdr:nvSpPr>
          <xdr:cNvPr id="29" name="Dikdörtgen 28" hidden="1">
            <a:extLst>
              <a:ext uri="{FF2B5EF4-FFF2-40B4-BE49-F238E27FC236}">
                <a16:creationId xmlns:a16="http://schemas.microsoft.com/office/drawing/2014/main" id="{A5400E00-5642-C12D-EB47-06185B8E1015}"/>
              </a:ext>
            </a:extLst>
          </xdr:cNvPr>
          <xdr:cNvSpPr/>
        </xdr:nvSpPr>
        <xdr:spPr>
          <a:xfrm>
            <a:off x="16878300" y="0"/>
            <a:ext cx="7937500" cy="6921500"/>
          </a:xfrm>
          <a:prstGeom prst="rect">
            <a:avLst/>
          </a:prstGeom>
          <a:solidFill>
            <a:srgbClr val="4472C4">
              <a:alpha val="61961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5" name="ComboBox1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200-000005140000}"/>
                  </a:ext>
                </a:extLst>
              </xdr:cNvPr>
              <xdr:cNvSpPr/>
            </xdr:nvSpPr>
            <xdr:spPr bwMode="auto">
              <a:xfrm>
                <a:off x="17493259" y="395963"/>
                <a:ext cx="1844040" cy="3479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6" name="ComboBox2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200-000006140000}"/>
                  </a:ext>
                </a:extLst>
              </xdr:cNvPr>
              <xdr:cNvSpPr/>
            </xdr:nvSpPr>
            <xdr:spPr bwMode="auto">
              <a:xfrm>
                <a:off x="17488821" y="804231"/>
                <a:ext cx="1844040" cy="3479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6" name="Grafik 1" hidden="1">
            <a:extLst>
              <a:ext uri="{FF2B5EF4-FFF2-40B4-BE49-F238E27FC236}">
                <a16:creationId xmlns:a16="http://schemas.microsoft.com/office/drawing/2014/main" id="{259A94F9-5436-CC57-14AE-C5EC322307F0}"/>
              </a:ext>
            </a:extLst>
          </xdr:cNvPr>
          <xdr:cNvGraphicFramePr/>
        </xdr:nvGraphicFramePr>
        <xdr:xfrm>
          <a:off x="17487900" y="1419860"/>
          <a:ext cx="3240000" cy="23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7" name="Grafik 2" hidden="1">
            <a:extLst>
              <a:ext uri="{FF2B5EF4-FFF2-40B4-BE49-F238E27FC236}">
                <a16:creationId xmlns:a16="http://schemas.microsoft.com/office/drawing/2014/main" id="{8651AC90-4C8F-1F59-CE48-44BFF2AFCD32}"/>
              </a:ext>
            </a:extLst>
          </xdr:cNvPr>
          <xdr:cNvGraphicFramePr/>
        </xdr:nvGraphicFramePr>
        <xdr:xfrm>
          <a:off x="20916900" y="1419860"/>
          <a:ext cx="3240000" cy="23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Çarpımİşareti31_Tıkla" textlink="">
        <xdr:nvSpPr>
          <xdr:cNvPr id="32" name="Çarpım İşareti 31" hidden="1">
            <a:extLst>
              <a:ext uri="{FF2B5EF4-FFF2-40B4-BE49-F238E27FC236}">
                <a16:creationId xmlns:a16="http://schemas.microsoft.com/office/drawing/2014/main" id="{43BE12FD-42C8-1FEE-B8D7-6A0E454EEF2A}"/>
              </a:ext>
            </a:extLst>
          </xdr:cNvPr>
          <xdr:cNvSpPr/>
        </xdr:nvSpPr>
        <xdr:spPr>
          <a:xfrm>
            <a:off x="24066500" y="228600"/>
            <a:ext cx="508000" cy="622300"/>
          </a:xfrm>
          <a:prstGeom prst="mathMultiply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4" name="Resim 33" hidden="1">
                <a:extLst>
                  <a:ext uri="{FF2B5EF4-FFF2-40B4-BE49-F238E27FC236}">
                    <a16:creationId xmlns:a16="http://schemas.microsoft.com/office/drawing/2014/main" id="{EE661A9E-3A44-5909-A29B-6F7F4ABED5F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15:$N$20" spid="_x0000_s5245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7472660" y="4241800"/>
                <a:ext cx="6847840" cy="2071986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0</xdr:col>
      <xdr:colOff>452961</xdr:colOff>
      <xdr:row>2</xdr:row>
      <xdr:rowOff>91932</xdr:rowOff>
    </xdr:from>
    <xdr:to>
      <xdr:col>17</xdr:col>
      <xdr:colOff>121309</xdr:colOff>
      <xdr:row>34</xdr:row>
      <xdr:rowOff>59176</xdr:rowOff>
    </xdr:to>
    <xdr:grpSp>
      <xdr:nvGrpSpPr>
        <xdr:cNvPr id="41" name="satici" hidden="1">
          <a:extLst>
            <a:ext uri="{FF2B5EF4-FFF2-40B4-BE49-F238E27FC236}">
              <a16:creationId xmlns:a16="http://schemas.microsoft.com/office/drawing/2014/main" id="{9210A58B-E5F2-8AEC-058F-FA983FD97F41}"/>
            </a:ext>
          </a:extLst>
        </xdr:cNvPr>
        <xdr:cNvGrpSpPr/>
      </xdr:nvGrpSpPr>
      <xdr:grpSpPr>
        <a:xfrm>
          <a:off x="452961" y="449413"/>
          <a:ext cx="10063533" cy="5686948"/>
          <a:chOff x="18072746" y="0"/>
          <a:chExt cx="9995657" cy="5974896"/>
        </a:xfrm>
      </xdr:grpSpPr>
      <xdr:sp macro="" textlink="">
        <xdr:nvSpPr>
          <xdr:cNvPr id="39" name="Dikdörtgen 38" hidden="1">
            <a:extLst>
              <a:ext uri="{FF2B5EF4-FFF2-40B4-BE49-F238E27FC236}">
                <a16:creationId xmlns:a16="http://schemas.microsoft.com/office/drawing/2014/main" id="{E9EFBE2F-1FB2-E287-EFD5-3346531D8645}"/>
              </a:ext>
            </a:extLst>
          </xdr:cNvPr>
          <xdr:cNvSpPr/>
        </xdr:nvSpPr>
        <xdr:spPr>
          <a:xfrm>
            <a:off x="18072746" y="0"/>
            <a:ext cx="9995657" cy="5974896"/>
          </a:xfrm>
          <a:prstGeom prst="rect">
            <a:avLst/>
          </a:prstGeom>
          <a:solidFill>
            <a:srgbClr val="4472C4">
              <a:alpha val="45098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7" name="ListBox2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200-000011140000}"/>
                  </a:ext>
                </a:extLst>
              </xdr:cNvPr>
              <xdr:cNvSpPr/>
            </xdr:nvSpPr>
            <xdr:spPr bwMode="auto">
              <a:xfrm>
                <a:off x="18564562" y="548858"/>
                <a:ext cx="1437530" cy="4491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41" name="ListBox4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200-000015140000}"/>
                  </a:ext>
                </a:extLst>
              </xdr:cNvPr>
              <xdr:cNvSpPr/>
            </xdr:nvSpPr>
            <xdr:spPr bwMode="auto">
              <a:xfrm>
                <a:off x="18564562" y="5056714"/>
                <a:ext cx="1437530" cy="8139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7" name="Picture 8" hidden="1">
                <a:extLst>
                  <a:ext uri="{FF2B5EF4-FFF2-40B4-BE49-F238E27FC236}">
                    <a16:creationId xmlns:a16="http://schemas.microsoft.com/office/drawing/2014/main" id="{30E1DF58-BBD5-429B-A4C7-14ECB279735D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" spid="_x0000_s5246"/>
                  </a:ext>
                </a:extLst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20476085" y="861507"/>
                <a:ext cx="1705051" cy="1436183"/>
              </a:xfrm>
              <a:prstGeom prst="rect">
                <a:avLst/>
              </a:prstGeom>
            </xdr:spPr>
          </xdr:pic>
        </mc:Choice>
        <mc:Fallback xmlns=""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45" name="ComboBox3" hidden="1">
                <a:extLst>
                  <a:ext uri="{63B3BB69-23CF-44E3-9099-C40C66FF867C}">
                    <a14:compatExt spid="_x0000_s5145"/>
                  </a:ext>
                  <a:ext uri="{FF2B5EF4-FFF2-40B4-BE49-F238E27FC236}">
                    <a16:creationId xmlns:a16="http://schemas.microsoft.com/office/drawing/2014/main" id="{00000000-0008-0000-0200-000019140000}"/>
                  </a:ext>
                </a:extLst>
              </xdr:cNvPr>
              <xdr:cNvSpPr/>
            </xdr:nvSpPr>
            <xdr:spPr bwMode="auto">
              <a:xfrm>
                <a:off x="20456669" y="548858"/>
                <a:ext cx="1668186" cy="3473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8" name="Resim 37" hidden="1">
                <a:extLst>
                  <a:ext uri="{FF2B5EF4-FFF2-40B4-BE49-F238E27FC236}">
                    <a16:creationId xmlns:a16="http://schemas.microsoft.com/office/drawing/2014/main" id="{46788B9C-ABF0-0632-C700-BEF7923AE7A2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26:$N$31" spid="_x0000_s5247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22247869" y="540383"/>
                <a:ext cx="5222621" cy="1756062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3" name="Resim 32" hidden="1">
                <a:extLst>
                  <a:ext uri="{FF2B5EF4-FFF2-40B4-BE49-F238E27FC236}">
                    <a16:creationId xmlns:a16="http://schemas.microsoft.com/office/drawing/2014/main" id="{26235909-718C-A338-DFF3-D5E5AC599C4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S$13:$AC$18" spid="_x0000_s5248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20432894" y="2560504"/>
                <a:ext cx="7082658" cy="1182618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5" name="Resim 34" hidden="1">
                <a:extLst>
                  <a:ext uri="{FF2B5EF4-FFF2-40B4-BE49-F238E27FC236}">
                    <a16:creationId xmlns:a16="http://schemas.microsoft.com/office/drawing/2014/main" id="{AD39B5C7-FBC7-9CEF-4C98-DA09EE777DE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40:$Q$46" spid="_x0000_s5249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20432774" y="3981141"/>
                <a:ext cx="7086765" cy="1488067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Çarpımİşareti39_Tıkla" textlink="">
        <xdr:nvSpPr>
          <xdr:cNvPr id="40" name="Çarpım İşareti 39" hidden="1">
            <a:extLst>
              <a:ext uri="{FF2B5EF4-FFF2-40B4-BE49-F238E27FC236}">
                <a16:creationId xmlns:a16="http://schemas.microsoft.com/office/drawing/2014/main" id="{FB9A9ECA-8F19-B1F8-DF08-7D8A44FB8B9F}"/>
              </a:ext>
            </a:extLst>
          </xdr:cNvPr>
          <xdr:cNvSpPr/>
        </xdr:nvSpPr>
        <xdr:spPr>
          <a:xfrm>
            <a:off x="27537317" y="0"/>
            <a:ext cx="392844" cy="473669"/>
          </a:xfrm>
          <a:prstGeom prst="mathMultiply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C0DF1035-40DF-40EE-AD1C-E1654201B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9E098248-6D28-406F-A8A5-60E48A49A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326D0EB5-75C1-400C-862E-D0D43C2D0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76FE9D12-0502-42F1-9EE9-BE647670C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C1BF4545-A1AF-42EF-BC48-CEBE80233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3E04E2CD-1B15-40C0-9CFC-4045CC6EB9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B62BBA6E-A9C9-41E5-A43F-E8A7C015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C0035F2A-02A5-4DB2-AF4F-0B0C6E65C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699578B3-DA2C-46FC-9083-5F8B5661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F362B6A7-DC90-4C76-8BE4-FD51B7469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F085F030-4C23-4560-9483-9AE405549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C6E78FD9-8E4B-46A0-A12E-1642F9D5E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73918441-75FB-409A-97E2-3FAA3DDA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550D5B44-5E84-41F7-8114-DE82FBA6A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F727A39D-151E-4EDA-A9FC-A67D7A44C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2A84FD15-B9E0-4850-B6F5-E3A7EB9E5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3725B103-5AA3-4BEC-9A4C-84B6D18A7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D0ADC7A0-EEBF-4267-90C6-669F0CDD0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AD364983-6DCF-4322-8C46-401B0EFD4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9814521-5F25-4AF1-9D23-BE91111AAB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CB604458-A8BF-4E53-ACCF-2E76B7F2D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77054D28-7EC3-4CB6-9A01-4788E4E80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DF421896-3EA7-4C9C-B8E7-D8DDE47940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25774380-C5F3-4D38-A459-374F1DF1F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A4D3A7BC-3D59-4925-874B-A6BD2B9D4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42CE2C02-BCD4-4783-BC4D-853724CE1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35FBAB33-C7CB-4E80-806A-9810B845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C7D0E880-507E-4034-B699-57604FB71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6A83AB0D-8040-49EB-9ED4-18D91A3618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E6BD8767-6B47-4FE1-9874-995BD85A2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795921D6-8058-4015-9760-763F30F13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47292A06-DCD7-43DB-BB2D-55076D105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C1EFDF8E-720F-4830-8548-2A823FBF8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8861CC23-7E70-4ED7-B1A9-73752D616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77D4B7D9-73C4-47D1-8A25-E6E95BBD21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5FB76FF0-2DA8-4CE2-8536-461AE5B0B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D25F6731-1E85-46E2-8047-6E71855CAA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247BB5B5-8A0B-4519-92BC-FD376DB81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499D6946-2A41-4596-899A-7C6ABD231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F4931807-FECA-42D3-B80A-4536C4DDD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CC112CD1-227A-44C9-972A-CB365FDE34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EB35477C-7594-4976-A227-2A246B120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365750B5-56AC-474A-AACF-2807267C9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BBCFD1D7-CBBC-4BC8-96E8-2540AE675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25E8DC88-E740-44A2-8699-D7F0F8C78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8E037A0F-585A-45C7-9181-AC92549829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4427823E-C0F5-4271-9482-D111775A0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1F3DC96B-6ED8-4260-83C8-754DB0DE8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5B0E4B4E-C779-4DE4-AFC1-CD18B2CB4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52CC1FD1-BE0E-4CBF-8000-AFC2575E2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48805243-6C4D-4E0C-ABA2-16551208F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9D83468F-09D5-4DC8-9755-EAFB4AC2D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75C35D26-8C93-4F19-B2E5-33FDB98C4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29E25059-71C0-4BBA-B02F-6A4DB6AE1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4DBDDE83-DDB4-459C-98A9-9F41CB7E0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D30DB490-4AE8-4915-AF51-8AB5B8260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A8CB46CD-07B1-4AAA-8429-D2E81225D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5FCAAA6D-3454-4881-B3E4-040B89E31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22D892E6-BFAF-4BC3-9C8B-63A2E88EB3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32E33A-FC51-49D0-A67B-A26DEE710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4323" y="0"/>
          <a:ext cx="2327529" cy="218528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D43AFFF-EB3B-40DB-93F5-F1A766C14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4676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2BCF9B-507A-40CF-B328-51AD3E0B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176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07C8C1-4099-4C7D-98B9-A76A632D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37553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BB31471-C46E-4178-8E07-927DE508C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68" y="239616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FCA589F-A4C3-4BC9-824B-D7FED61BB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536"/>
          <a:ext cx="1160569" cy="609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71F197-2910-4A18-A758-9CB8BA68D8FE}" name="Tablo1" displayName="Tablo1" ref="A1:H886" totalsRowShown="0" headerRowCellStyle="Normal 2">
  <autoFilter ref="A1:H886" xr:uid="{4771F197-2910-4A18-A758-9CB8BA68D8FE}"/>
  <tableColumns count="8">
    <tableColumn id="1" xr3:uid="{3DB205D9-3B37-4C6A-9479-5CF3F04E5A4A}" name="CODE" dataDxfId="8" dataCellStyle="Normal 2"/>
    <tableColumn id="2" xr3:uid="{D5852562-AB66-4CA8-8BE4-C1E0E90C6B63}" name="STATE" dataDxfId="7" dataCellStyle="Normal 2"/>
    <tableColumn id="3" xr3:uid="{C128CBAA-81F5-411F-8B70-02FD59700D28}" name="SELLERS" dataCellStyle="Normal 2"/>
    <tableColumn id="4" xr3:uid="{D1A191C7-953D-4B2A-BC08-BAA74C2154D2}" name="PRODUCTS" dataCellStyle="Normal 2"/>
    <tableColumn id="5" xr3:uid="{60B7CA7E-EDD8-40BE-8F9F-1D852AC83BCD}" name="NET SALE AMOUNT" dataDxfId="6" dataCellStyle="ParaBirimi 2"/>
    <tableColumn id="6" xr3:uid="{8C2251C5-63D3-446E-BE1A-7989FA4CD9FD}" name="TARGET SALE AMOUNT" dataDxfId="5" dataCellStyle="ParaBirimi 2"/>
    <tableColumn id="7" xr3:uid="{0FE8CFBD-024D-494A-A1A2-D3FBA364031C}" name="TARGET REALIZATION" dataDxfId="4" dataCellStyle="Yüzde 2">
      <calculatedColumnFormula>E2/F2</calculatedColumnFormula>
    </tableColumn>
    <tableColumn id="8" xr3:uid="{5C8D7B75-FEBE-4B30-8667-9AC546175705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4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6A0A-7B72-459C-B906-98B34F869694}">
  <sheetPr codeName="Sayfa2"/>
  <dimension ref="A1:H886"/>
  <sheetViews>
    <sheetView zoomScale="90" zoomScaleNormal="90" workbookViewId="0">
      <pane ySplit="1" topLeftCell="A2" activePane="bottomLeft" state="frozen"/>
      <selection pane="bottomLeft" activeCell="E897" sqref="E897"/>
    </sheetView>
  </sheetViews>
  <sheetFormatPr defaultColWidth="9.109375" defaultRowHeight="14.4" x14ac:dyDescent="0.3"/>
  <cols>
    <col min="1" max="1" width="7.88671875" style="1" customWidth="1"/>
    <col min="2" max="2" width="15.33203125" style="1" bestFit="1" customWidth="1"/>
    <col min="3" max="3" width="21" style="1" bestFit="1" customWidth="1"/>
    <col min="4" max="4" width="12.5546875" style="1" customWidth="1"/>
    <col min="5" max="5" width="19.6640625" style="1" customWidth="1"/>
    <col min="6" max="6" width="23.109375" style="1" customWidth="1"/>
    <col min="7" max="7" width="21.88671875" style="1" customWidth="1"/>
    <col min="8" max="8" width="7.5546875" style="1" customWidth="1"/>
    <col min="9" max="16384" width="9.109375" style="1"/>
  </cols>
  <sheetData>
    <row r="1" spans="1:8" x14ac:dyDescent="0.3">
      <c r="A1" s="1" t="s">
        <v>0</v>
      </c>
      <c r="B1" s="1" t="s">
        <v>1</v>
      </c>
      <c r="C1" s="1" t="s">
        <v>171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3">
      <c r="A2" s="2" t="s">
        <v>7</v>
      </c>
      <c r="B2" s="3" t="s">
        <v>8</v>
      </c>
      <c r="C2" s="1" t="s">
        <v>9</v>
      </c>
      <c r="D2" s="1" t="s">
        <v>10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3">
      <c r="A3" s="2" t="s">
        <v>11</v>
      </c>
      <c r="B3" s="3" t="s">
        <v>12</v>
      </c>
      <c r="C3" s="1" t="s">
        <v>13</v>
      </c>
      <c r="D3" s="1" t="s">
        <v>10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3">
      <c r="A4" s="2" t="s">
        <v>14</v>
      </c>
      <c r="B4" s="3" t="s">
        <v>15</v>
      </c>
      <c r="C4" s="1" t="s">
        <v>16</v>
      </c>
      <c r="D4" s="1" t="s">
        <v>10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3">
      <c r="A5" s="2" t="s">
        <v>17</v>
      </c>
      <c r="B5" s="3" t="s">
        <v>18</v>
      </c>
      <c r="C5" s="1" t="s">
        <v>19</v>
      </c>
      <c r="D5" s="1" t="s">
        <v>10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3">
      <c r="A6" s="2" t="s">
        <v>20</v>
      </c>
      <c r="B6" s="3" t="s">
        <v>21</v>
      </c>
      <c r="C6" s="1" t="s">
        <v>22</v>
      </c>
      <c r="D6" s="1" t="s">
        <v>10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3">
      <c r="A7" s="2" t="s">
        <v>20</v>
      </c>
      <c r="B7" s="3" t="s">
        <v>21</v>
      </c>
      <c r="C7" s="1" t="s">
        <v>23</v>
      </c>
      <c r="D7" s="1" t="s">
        <v>10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3">
      <c r="A8" s="2" t="s">
        <v>20</v>
      </c>
      <c r="B8" s="3" t="s">
        <v>21</v>
      </c>
      <c r="C8" s="1" t="s">
        <v>24</v>
      </c>
      <c r="D8" s="1" t="s">
        <v>10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3">
      <c r="A9" s="2" t="s">
        <v>20</v>
      </c>
      <c r="B9" s="3" t="s">
        <v>21</v>
      </c>
      <c r="C9" s="1" t="s">
        <v>25</v>
      </c>
      <c r="D9" s="1" t="s">
        <v>10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3">
      <c r="A10" s="2" t="s">
        <v>26</v>
      </c>
      <c r="B10" s="3" t="s">
        <v>27</v>
      </c>
      <c r="C10" s="1" t="s">
        <v>28</v>
      </c>
      <c r="D10" s="1" t="s">
        <v>10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3">
      <c r="A11" s="2" t="s">
        <v>29</v>
      </c>
      <c r="B11" s="3" t="s">
        <v>30</v>
      </c>
      <c r="C11" s="1" t="s">
        <v>31</v>
      </c>
      <c r="D11" s="1" t="s">
        <v>10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3">
      <c r="A12" s="2" t="s">
        <v>32</v>
      </c>
      <c r="B12" s="3" t="s">
        <v>33</v>
      </c>
      <c r="C12" s="1" t="s">
        <v>34</v>
      </c>
      <c r="D12" s="1" t="s">
        <v>10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3">
      <c r="A13" s="2" t="s">
        <v>35</v>
      </c>
      <c r="B13" s="3" t="s">
        <v>36</v>
      </c>
      <c r="C13" s="1" t="s">
        <v>37</v>
      </c>
      <c r="D13" s="1" t="s">
        <v>10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3">
      <c r="A14" s="2" t="s">
        <v>35</v>
      </c>
      <c r="B14" s="3" t="s">
        <v>36</v>
      </c>
      <c r="C14" s="1" t="s">
        <v>38</v>
      </c>
      <c r="D14" s="1" t="s">
        <v>10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3">
      <c r="A15" s="2" t="s">
        <v>39</v>
      </c>
      <c r="B15" s="3" t="s">
        <v>40</v>
      </c>
      <c r="C15" s="1" t="s">
        <v>41</v>
      </c>
      <c r="D15" s="1" t="s">
        <v>10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3">
      <c r="A16" s="2" t="s">
        <v>42</v>
      </c>
      <c r="B16" s="3" t="s">
        <v>43</v>
      </c>
      <c r="C16" s="1" t="s">
        <v>44</v>
      </c>
      <c r="D16" s="1" t="s">
        <v>10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">
      <c r="A17" s="2" t="s">
        <v>45</v>
      </c>
      <c r="B17" s="3" t="s">
        <v>46</v>
      </c>
      <c r="C17" s="1" t="s">
        <v>47</v>
      </c>
      <c r="D17" s="1" t="s">
        <v>10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">
      <c r="A18" s="2" t="s">
        <v>48</v>
      </c>
      <c r="B18" s="3" t="s">
        <v>49</v>
      </c>
      <c r="C18" s="1" t="s">
        <v>50</v>
      </c>
      <c r="D18" s="1" t="s">
        <v>10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">
      <c r="A19" s="2" t="s">
        <v>51</v>
      </c>
      <c r="B19" s="3" t="s">
        <v>52</v>
      </c>
      <c r="C19" s="1" t="s">
        <v>53</v>
      </c>
      <c r="D19" s="1" t="s">
        <v>10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">
      <c r="A20" s="2" t="s">
        <v>51</v>
      </c>
      <c r="B20" s="3" t="s">
        <v>52</v>
      </c>
      <c r="C20" s="1" t="s">
        <v>54</v>
      </c>
      <c r="D20" s="1" t="s">
        <v>10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">
      <c r="A21" s="2" t="s">
        <v>55</v>
      </c>
      <c r="B21" s="3" t="s">
        <v>56</v>
      </c>
      <c r="C21" s="1" t="s">
        <v>57</v>
      </c>
      <c r="D21" s="1" t="s">
        <v>10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">
      <c r="A22" s="2" t="s">
        <v>58</v>
      </c>
      <c r="B22" s="3" t="s">
        <v>59</v>
      </c>
      <c r="C22" s="1" t="s">
        <v>60</v>
      </c>
      <c r="D22" s="1" t="s">
        <v>10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">
      <c r="A23" s="2" t="s">
        <v>61</v>
      </c>
      <c r="B23" s="3" t="s">
        <v>62</v>
      </c>
      <c r="C23" s="1" t="s">
        <v>63</v>
      </c>
      <c r="D23" s="1" t="s">
        <v>10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">
      <c r="A24" s="2" t="s">
        <v>64</v>
      </c>
      <c r="B24" s="3" t="s">
        <v>65</v>
      </c>
      <c r="C24" s="1" t="s">
        <v>66</v>
      </c>
      <c r="D24" s="1" t="s">
        <v>10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">
      <c r="A25" s="2" t="s">
        <v>67</v>
      </c>
      <c r="B25" s="3" t="s">
        <v>68</v>
      </c>
      <c r="C25" s="1" t="s">
        <v>69</v>
      </c>
      <c r="D25" s="1" t="s">
        <v>10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">
      <c r="A26" s="2" t="s">
        <v>70</v>
      </c>
      <c r="B26" s="3" t="s">
        <v>71</v>
      </c>
      <c r="C26" s="1" t="s">
        <v>72</v>
      </c>
      <c r="D26" s="1" t="s">
        <v>10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">
      <c r="A27" s="2" t="s">
        <v>70</v>
      </c>
      <c r="B27" s="3" t="s">
        <v>71</v>
      </c>
      <c r="C27" s="1" t="s">
        <v>73</v>
      </c>
      <c r="D27" s="1" t="s">
        <v>10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">
      <c r="A28" s="2" t="s">
        <v>74</v>
      </c>
      <c r="B28" s="3" t="s">
        <v>75</v>
      </c>
      <c r="C28" s="1" t="s">
        <v>76</v>
      </c>
      <c r="D28" s="1" t="s">
        <v>10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">
      <c r="A29" s="2" t="s">
        <v>77</v>
      </c>
      <c r="B29" s="3" t="s">
        <v>78</v>
      </c>
      <c r="C29" s="1" t="s">
        <v>79</v>
      </c>
      <c r="D29" s="1" t="s">
        <v>10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">
      <c r="A30" s="2" t="s">
        <v>80</v>
      </c>
      <c r="B30" s="3" t="s">
        <v>81</v>
      </c>
      <c r="C30" s="1" t="s">
        <v>82</v>
      </c>
      <c r="D30" s="1" t="s">
        <v>10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">
      <c r="A31" s="2" t="s">
        <v>83</v>
      </c>
      <c r="B31" s="3" t="s">
        <v>84</v>
      </c>
      <c r="C31" s="1" t="s">
        <v>85</v>
      </c>
      <c r="D31" s="1" t="s">
        <v>10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">
      <c r="A32" s="2" t="s">
        <v>86</v>
      </c>
      <c r="B32" s="3" t="s">
        <v>87</v>
      </c>
      <c r="C32" s="1" t="s">
        <v>88</v>
      </c>
      <c r="D32" s="1" t="s">
        <v>10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">
      <c r="A33" s="2" t="s">
        <v>89</v>
      </c>
      <c r="B33" s="3" t="s">
        <v>90</v>
      </c>
      <c r="C33" s="1" t="s">
        <v>91</v>
      </c>
      <c r="D33" s="1" t="s">
        <v>10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">
      <c r="A34" s="2" t="s">
        <v>92</v>
      </c>
      <c r="B34" s="3" t="s">
        <v>93</v>
      </c>
      <c r="C34" s="1" t="s">
        <v>94</v>
      </c>
      <c r="D34" s="1" t="s">
        <v>10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">
      <c r="A35" s="2" t="s">
        <v>95</v>
      </c>
      <c r="B35" s="3" t="s">
        <v>96</v>
      </c>
      <c r="C35" s="1" t="s">
        <v>97</v>
      </c>
      <c r="D35" s="1" t="s">
        <v>10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">
      <c r="A36" s="2" t="s">
        <v>98</v>
      </c>
      <c r="B36" s="3" t="s">
        <v>99</v>
      </c>
      <c r="C36" s="1" t="s">
        <v>100</v>
      </c>
      <c r="D36" s="1" t="s">
        <v>10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">
      <c r="A37" s="2" t="s">
        <v>101</v>
      </c>
      <c r="B37" s="3" t="s">
        <v>102</v>
      </c>
      <c r="C37" s="1" t="s">
        <v>103</v>
      </c>
      <c r="D37" s="1" t="s">
        <v>10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">
      <c r="A38" s="2" t="s">
        <v>104</v>
      </c>
      <c r="B38" s="3" t="s">
        <v>105</v>
      </c>
      <c r="C38" s="1" t="s">
        <v>106</v>
      </c>
      <c r="D38" s="1" t="s">
        <v>10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">
      <c r="A39" s="2" t="s">
        <v>107</v>
      </c>
      <c r="B39" s="3" t="s">
        <v>108</v>
      </c>
      <c r="C39" s="1" t="s">
        <v>109</v>
      </c>
      <c r="D39" s="1" t="s">
        <v>10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">
      <c r="A40" s="2" t="s">
        <v>110</v>
      </c>
      <c r="B40" s="3" t="s">
        <v>111</v>
      </c>
      <c r="C40" s="1" t="s">
        <v>112</v>
      </c>
      <c r="D40" s="1" t="s">
        <v>10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">
      <c r="A41" s="2" t="s">
        <v>113</v>
      </c>
      <c r="B41" s="3" t="s">
        <v>114</v>
      </c>
      <c r="C41" s="1" t="s">
        <v>115</v>
      </c>
      <c r="D41" s="1" t="s">
        <v>10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">
      <c r="A42" s="2" t="s">
        <v>113</v>
      </c>
      <c r="B42" s="3" t="s">
        <v>114</v>
      </c>
      <c r="C42" s="1" t="s">
        <v>116</v>
      </c>
      <c r="D42" s="1" t="s">
        <v>10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">
      <c r="A43" s="2" t="s">
        <v>113</v>
      </c>
      <c r="B43" s="3" t="s">
        <v>114</v>
      </c>
      <c r="C43" s="1" t="s">
        <v>117</v>
      </c>
      <c r="D43" s="1" t="s">
        <v>10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">
      <c r="A44" s="2" t="s">
        <v>118</v>
      </c>
      <c r="B44" s="3" t="s">
        <v>119</v>
      </c>
      <c r="C44" s="1" t="s">
        <v>120</v>
      </c>
      <c r="D44" s="1" t="s">
        <v>10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">
      <c r="A45" s="2" t="s">
        <v>121</v>
      </c>
      <c r="B45" s="3" t="s">
        <v>122</v>
      </c>
      <c r="C45" s="1" t="s">
        <v>123</v>
      </c>
      <c r="D45" s="1" t="s">
        <v>10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">
      <c r="A46" s="2" t="s">
        <v>124</v>
      </c>
      <c r="B46" s="3" t="s">
        <v>125</v>
      </c>
      <c r="C46" s="1" t="s">
        <v>126</v>
      </c>
      <c r="D46" s="1" t="s">
        <v>10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">
      <c r="A47" s="2" t="s">
        <v>127</v>
      </c>
      <c r="B47" s="3" t="s">
        <v>128</v>
      </c>
      <c r="C47" s="1" t="s">
        <v>129</v>
      </c>
      <c r="D47" s="1" t="s">
        <v>10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">
      <c r="A48" s="2" t="s">
        <v>130</v>
      </c>
      <c r="B48" s="3" t="s">
        <v>131</v>
      </c>
      <c r="C48" s="1" t="s">
        <v>132</v>
      </c>
      <c r="D48" s="1" t="s">
        <v>10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">
      <c r="A49" s="2" t="s">
        <v>133</v>
      </c>
      <c r="B49" s="3" t="s">
        <v>134</v>
      </c>
      <c r="C49" s="1" t="s">
        <v>135</v>
      </c>
      <c r="D49" s="1" t="s">
        <v>10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">
      <c r="A50" s="2" t="s">
        <v>136</v>
      </c>
      <c r="B50" s="3" t="s">
        <v>137</v>
      </c>
      <c r="C50" s="1" t="s">
        <v>138</v>
      </c>
      <c r="D50" s="1" t="s">
        <v>10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">
      <c r="A51" s="2" t="s">
        <v>139</v>
      </c>
      <c r="B51" s="3" t="s">
        <v>140</v>
      </c>
      <c r="C51" s="1" t="s">
        <v>141</v>
      </c>
      <c r="D51" s="1" t="s">
        <v>10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">
      <c r="A52" s="2" t="s">
        <v>142</v>
      </c>
      <c r="B52" s="3" t="s">
        <v>143</v>
      </c>
      <c r="C52" s="1" t="s">
        <v>144</v>
      </c>
      <c r="D52" s="1" t="s">
        <v>10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">
      <c r="A53" s="2" t="s">
        <v>142</v>
      </c>
      <c r="B53" s="3" t="s">
        <v>143</v>
      </c>
      <c r="C53" s="1" t="s">
        <v>145</v>
      </c>
      <c r="D53" s="1" t="s">
        <v>10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">
      <c r="A54" s="2" t="s">
        <v>146</v>
      </c>
      <c r="B54" s="3" t="s">
        <v>147</v>
      </c>
      <c r="C54" s="1" t="s">
        <v>148</v>
      </c>
      <c r="D54" s="1" t="s">
        <v>10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">
      <c r="A55" s="2" t="s">
        <v>149</v>
      </c>
      <c r="B55" s="3" t="s">
        <v>150</v>
      </c>
      <c r="C55" s="1" t="s">
        <v>151</v>
      </c>
      <c r="D55" s="1" t="s">
        <v>10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">
      <c r="A56" s="2" t="s">
        <v>152</v>
      </c>
      <c r="B56" s="3" t="s">
        <v>153</v>
      </c>
      <c r="C56" s="1" t="s">
        <v>154</v>
      </c>
      <c r="D56" s="1" t="s">
        <v>10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">
      <c r="A57" s="2" t="s">
        <v>155</v>
      </c>
      <c r="B57" s="3" t="s">
        <v>156</v>
      </c>
      <c r="C57" s="1" t="s">
        <v>157</v>
      </c>
      <c r="D57" s="1" t="s">
        <v>10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">
      <c r="A58" s="2" t="s">
        <v>158</v>
      </c>
      <c r="B58" s="3" t="s">
        <v>159</v>
      </c>
      <c r="C58" s="1" t="s">
        <v>160</v>
      </c>
      <c r="D58" s="1" t="s">
        <v>10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">
      <c r="A59" s="2" t="s">
        <v>161</v>
      </c>
      <c r="B59" s="3" t="s">
        <v>162</v>
      </c>
      <c r="C59" s="1" t="s">
        <v>163</v>
      </c>
      <c r="D59" s="1" t="s">
        <v>10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">
      <c r="A60" s="2" t="s">
        <v>164</v>
      </c>
      <c r="B60" s="3" t="s">
        <v>165</v>
      </c>
      <c r="C60" s="1" t="s">
        <v>166</v>
      </c>
      <c r="D60" s="1" t="s">
        <v>10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">
      <c r="A61" s="2" t="s">
        <v>7</v>
      </c>
      <c r="B61" s="3" t="s">
        <v>8</v>
      </c>
      <c r="C61" s="1" t="s">
        <v>9</v>
      </c>
      <c r="D61" s="1" t="s">
        <v>167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">
      <c r="A62" s="2" t="s">
        <v>11</v>
      </c>
      <c r="B62" s="3" t="s">
        <v>12</v>
      </c>
      <c r="C62" s="1" t="s">
        <v>13</v>
      </c>
      <c r="D62" s="1" t="s">
        <v>167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">
      <c r="A63" s="2" t="s">
        <v>14</v>
      </c>
      <c r="B63" s="3" t="s">
        <v>15</v>
      </c>
      <c r="C63" s="1" t="s">
        <v>16</v>
      </c>
      <c r="D63" s="1" t="s">
        <v>167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">
      <c r="A64" s="2" t="s">
        <v>17</v>
      </c>
      <c r="B64" s="3" t="s">
        <v>18</v>
      </c>
      <c r="C64" s="1" t="s">
        <v>19</v>
      </c>
      <c r="D64" s="1" t="s">
        <v>167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">
      <c r="A65" s="2" t="s">
        <v>20</v>
      </c>
      <c r="B65" s="3" t="s">
        <v>21</v>
      </c>
      <c r="C65" s="1" t="s">
        <v>22</v>
      </c>
      <c r="D65" s="1" t="s">
        <v>167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">
      <c r="A66" s="2" t="s">
        <v>20</v>
      </c>
      <c r="B66" s="3" t="s">
        <v>21</v>
      </c>
      <c r="C66" s="1" t="s">
        <v>23</v>
      </c>
      <c r="D66" s="1" t="s">
        <v>167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3">
      <c r="A67" s="2" t="s">
        <v>20</v>
      </c>
      <c r="B67" s="3" t="s">
        <v>21</v>
      </c>
      <c r="C67" s="1" t="s">
        <v>24</v>
      </c>
      <c r="D67" s="1" t="s">
        <v>167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3">
      <c r="A68" s="2" t="s">
        <v>20</v>
      </c>
      <c r="B68" s="3" t="s">
        <v>21</v>
      </c>
      <c r="C68" s="1" t="s">
        <v>25</v>
      </c>
      <c r="D68" s="1" t="s">
        <v>167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">
      <c r="A69" s="2" t="s">
        <v>26</v>
      </c>
      <c r="B69" s="3" t="s">
        <v>27</v>
      </c>
      <c r="C69" s="1" t="s">
        <v>28</v>
      </c>
      <c r="D69" s="1" t="s">
        <v>167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">
      <c r="A70" s="2" t="s">
        <v>29</v>
      </c>
      <c r="B70" s="3" t="s">
        <v>30</v>
      </c>
      <c r="C70" s="1" t="s">
        <v>31</v>
      </c>
      <c r="D70" s="1" t="s">
        <v>167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">
      <c r="A71" s="2" t="s">
        <v>32</v>
      </c>
      <c r="B71" s="3" t="s">
        <v>33</v>
      </c>
      <c r="C71" s="1" t="s">
        <v>34</v>
      </c>
      <c r="D71" s="1" t="s">
        <v>167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">
      <c r="A72" s="2" t="s">
        <v>35</v>
      </c>
      <c r="B72" s="3" t="s">
        <v>36</v>
      </c>
      <c r="C72" s="1" t="s">
        <v>37</v>
      </c>
      <c r="D72" s="1" t="s">
        <v>167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">
      <c r="A73" s="2" t="s">
        <v>35</v>
      </c>
      <c r="B73" s="3" t="s">
        <v>36</v>
      </c>
      <c r="C73" s="1" t="s">
        <v>38</v>
      </c>
      <c r="D73" s="1" t="s">
        <v>167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">
      <c r="A74" s="2" t="s">
        <v>39</v>
      </c>
      <c r="B74" s="3" t="s">
        <v>40</v>
      </c>
      <c r="C74" s="1" t="s">
        <v>41</v>
      </c>
      <c r="D74" s="1" t="s">
        <v>167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">
      <c r="A75" s="2" t="s">
        <v>42</v>
      </c>
      <c r="B75" s="3" t="s">
        <v>43</v>
      </c>
      <c r="C75" s="1" t="s">
        <v>44</v>
      </c>
      <c r="D75" s="1" t="s">
        <v>167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">
      <c r="A76" s="2" t="s">
        <v>45</v>
      </c>
      <c r="B76" s="3" t="s">
        <v>46</v>
      </c>
      <c r="C76" s="1" t="s">
        <v>47</v>
      </c>
      <c r="D76" s="1" t="s">
        <v>167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">
      <c r="A77" s="2" t="s">
        <v>48</v>
      </c>
      <c r="B77" s="3" t="s">
        <v>49</v>
      </c>
      <c r="C77" s="1" t="s">
        <v>50</v>
      </c>
      <c r="D77" s="1" t="s">
        <v>167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">
      <c r="A78" s="2" t="s">
        <v>51</v>
      </c>
      <c r="B78" s="3" t="s">
        <v>52</v>
      </c>
      <c r="C78" s="1" t="s">
        <v>53</v>
      </c>
      <c r="D78" s="1" t="s">
        <v>167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">
      <c r="A79" s="2" t="s">
        <v>51</v>
      </c>
      <c r="B79" s="3" t="s">
        <v>52</v>
      </c>
      <c r="C79" s="1" t="s">
        <v>54</v>
      </c>
      <c r="D79" s="1" t="s">
        <v>167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">
      <c r="A80" s="2" t="s">
        <v>55</v>
      </c>
      <c r="B80" s="3" t="s">
        <v>56</v>
      </c>
      <c r="C80" s="1" t="s">
        <v>57</v>
      </c>
      <c r="D80" s="1" t="s">
        <v>167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">
      <c r="A81" s="2" t="s">
        <v>58</v>
      </c>
      <c r="B81" s="3" t="s">
        <v>59</v>
      </c>
      <c r="C81" s="1" t="s">
        <v>60</v>
      </c>
      <c r="D81" s="1" t="s">
        <v>167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">
      <c r="A82" s="2" t="s">
        <v>61</v>
      </c>
      <c r="B82" s="3" t="s">
        <v>62</v>
      </c>
      <c r="C82" s="1" t="s">
        <v>63</v>
      </c>
      <c r="D82" s="1" t="s">
        <v>167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">
      <c r="A83" s="2" t="s">
        <v>64</v>
      </c>
      <c r="B83" s="3" t="s">
        <v>65</v>
      </c>
      <c r="C83" s="1" t="s">
        <v>66</v>
      </c>
      <c r="D83" s="1" t="s">
        <v>167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">
      <c r="A84" s="2" t="s">
        <v>67</v>
      </c>
      <c r="B84" s="3" t="s">
        <v>68</v>
      </c>
      <c r="C84" s="1" t="s">
        <v>69</v>
      </c>
      <c r="D84" s="1" t="s">
        <v>167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">
      <c r="A85" s="2" t="s">
        <v>70</v>
      </c>
      <c r="B85" s="3" t="s">
        <v>71</v>
      </c>
      <c r="C85" s="1" t="s">
        <v>72</v>
      </c>
      <c r="D85" s="1" t="s">
        <v>167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">
      <c r="A86" s="2" t="s">
        <v>70</v>
      </c>
      <c r="B86" s="3" t="s">
        <v>71</v>
      </c>
      <c r="C86" s="1" t="s">
        <v>73</v>
      </c>
      <c r="D86" s="1" t="s">
        <v>167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">
      <c r="A87" s="2" t="s">
        <v>74</v>
      </c>
      <c r="B87" s="3" t="s">
        <v>75</v>
      </c>
      <c r="C87" s="1" t="s">
        <v>76</v>
      </c>
      <c r="D87" s="1" t="s">
        <v>167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">
      <c r="A88" s="2" t="s">
        <v>77</v>
      </c>
      <c r="B88" s="3" t="s">
        <v>78</v>
      </c>
      <c r="C88" s="1" t="s">
        <v>79</v>
      </c>
      <c r="D88" s="1" t="s">
        <v>167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">
      <c r="A89" s="2" t="s">
        <v>80</v>
      </c>
      <c r="B89" s="3" t="s">
        <v>81</v>
      </c>
      <c r="C89" s="1" t="s">
        <v>82</v>
      </c>
      <c r="D89" s="1" t="s">
        <v>167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">
      <c r="A90" s="2" t="s">
        <v>83</v>
      </c>
      <c r="B90" s="3" t="s">
        <v>84</v>
      </c>
      <c r="C90" s="1" t="s">
        <v>85</v>
      </c>
      <c r="D90" s="1" t="s">
        <v>167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">
      <c r="A91" s="2" t="s">
        <v>86</v>
      </c>
      <c r="B91" s="3" t="s">
        <v>87</v>
      </c>
      <c r="C91" s="1" t="s">
        <v>88</v>
      </c>
      <c r="D91" s="1" t="s">
        <v>167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">
      <c r="A92" s="2" t="s">
        <v>89</v>
      </c>
      <c r="B92" s="3" t="s">
        <v>90</v>
      </c>
      <c r="C92" s="1" t="s">
        <v>91</v>
      </c>
      <c r="D92" s="1" t="s">
        <v>167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">
      <c r="A93" s="2" t="s">
        <v>92</v>
      </c>
      <c r="B93" s="3" t="s">
        <v>93</v>
      </c>
      <c r="C93" s="1" t="s">
        <v>94</v>
      </c>
      <c r="D93" s="1" t="s">
        <v>167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">
      <c r="A94" s="2" t="s">
        <v>95</v>
      </c>
      <c r="B94" s="3" t="s">
        <v>96</v>
      </c>
      <c r="C94" s="1" t="s">
        <v>97</v>
      </c>
      <c r="D94" s="1" t="s">
        <v>167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">
      <c r="A95" s="2" t="s">
        <v>98</v>
      </c>
      <c r="B95" s="3" t="s">
        <v>99</v>
      </c>
      <c r="C95" s="1" t="s">
        <v>100</v>
      </c>
      <c r="D95" s="1" t="s">
        <v>167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">
      <c r="A96" s="2" t="s">
        <v>101</v>
      </c>
      <c r="B96" s="3" t="s">
        <v>102</v>
      </c>
      <c r="C96" s="1" t="s">
        <v>103</v>
      </c>
      <c r="D96" s="1" t="s">
        <v>167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">
      <c r="A97" s="2" t="s">
        <v>104</v>
      </c>
      <c r="B97" s="3" t="s">
        <v>105</v>
      </c>
      <c r="C97" s="1" t="s">
        <v>106</v>
      </c>
      <c r="D97" s="1" t="s">
        <v>167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">
      <c r="A98" s="2" t="s">
        <v>107</v>
      </c>
      <c r="B98" s="3" t="s">
        <v>108</v>
      </c>
      <c r="C98" s="1" t="s">
        <v>109</v>
      </c>
      <c r="D98" s="1" t="s">
        <v>167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">
      <c r="A99" s="2" t="s">
        <v>110</v>
      </c>
      <c r="B99" s="3" t="s">
        <v>111</v>
      </c>
      <c r="C99" s="1" t="s">
        <v>112</v>
      </c>
      <c r="D99" s="1" t="s">
        <v>167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">
      <c r="A100" s="2" t="s">
        <v>113</v>
      </c>
      <c r="B100" s="3" t="s">
        <v>114</v>
      </c>
      <c r="C100" s="1" t="s">
        <v>115</v>
      </c>
      <c r="D100" s="1" t="s">
        <v>167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">
      <c r="A101" s="2" t="s">
        <v>113</v>
      </c>
      <c r="B101" s="3" t="s">
        <v>114</v>
      </c>
      <c r="C101" s="1" t="s">
        <v>116</v>
      </c>
      <c r="D101" s="1" t="s">
        <v>167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">
      <c r="A102" s="2" t="s">
        <v>113</v>
      </c>
      <c r="B102" s="3" t="s">
        <v>114</v>
      </c>
      <c r="C102" s="1" t="s">
        <v>117</v>
      </c>
      <c r="D102" s="1" t="s">
        <v>167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">
      <c r="A103" s="2" t="s">
        <v>118</v>
      </c>
      <c r="B103" s="3" t="s">
        <v>119</v>
      </c>
      <c r="C103" s="1" t="s">
        <v>120</v>
      </c>
      <c r="D103" s="1" t="s">
        <v>167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">
      <c r="A104" s="2" t="s">
        <v>121</v>
      </c>
      <c r="B104" s="3" t="s">
        <v>122</v>
      </c>
      <c r="C104" s="1" t="s">
        <v>123</v>
      </c>
      <c r="D104" s="1" t="s">
        <v>167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">
      <c r="A105" s="2" t="s">
        <v>124</v>
      </c>
      <c r="B105" s="3" t="s">
        <v>125</v>
      </c>
      <c r="C105" s="1" t="s">
        <v>126</v>
      </c>
      <c r="D105" s="1" t="s">
        <v>167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">
      <c r="A106" s="2" t="s">
        <v>127</v>
      </c>
      <c r="B106" s="3" t="s">
        <v>128</v>
      </c>
      <c r="C106" s="1" t="s">
        <v>129</v>
      </c>
      <c r="D106" s="1" t="s">
        <v>167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">
      <c r="A107" s="2" t="s">
        <v>130</v>
      </c>
      <c r="B107" s="3" t="s">
        <v>131</v>
      </c>
      <c r="C107" s="1" t="s">
        <v>132</v>
      </c>
      <c r="D107" s="1" t="s">
        <v>167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">
      <c r="A108" s="2" t="s">
        <v>133</v>
      </c>
      <c r="B108" s="3" t="s">
        <v>134</v>
      </c>
      <c r="C108" s="1" t="s">
        <v>135</v>
      </c>
      <c r="D108" s="1" t="s">
        <v>167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">
      <c r="A109" s="2" t="s">
        <v>136</v>
      </c>
      <c r="B109" s="3" t="s">
        <v>137</v>
      </c>
      <c r="C109" s="1" t="s">
        <v>138</v>
      </c>
      <c r="D109" s="1" t="s">
        <v>167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">
      <c r="A110" s="2" t="s">
        <v>139</v>
      </c>
      <c r="B110" s="3" t="s">
        <v>140</v>
      </c>
      <c r="C110" s="1" t="s">
        <v>141</v>
      </c>
      <c r="D110" s="1" t="s">
        <v>167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">
      <c r="A111" s="2" t="s">
        <v>142</v>
      </c>
      <c r="B111" s="3" t="s">
        <v>143</v>
      </c>
      <c r="C111" s="1" t="s">
        <v>144</v>
      </c>
      <c r="D111" s="1" t="s">
        <v>167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">
      <c r="A112" s="2" t="s">
        <v>142</v>
      </c>
      <c r="B112" s="3" t="s">
        <v>143</v>
      </c>
      <c r="C112" s="1" t="s">
        <v>145</v>
      </c>
      <c r="D112" s="1" t="s">
        <v>167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">
      <c r="A113" s="2" t="s">
        <v>146</v>
      </c>
      <c r="B113" s="3" t="s">
        <v>147</v>
      </c>
      <c r="C113" s="1" t="s">
        <v>148</v>
      </c>
      <c r="D113" s="1" t="s">
        <v>167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">
      <c r="A114" s="2" t="s">
        <v>149</v>
      </c>
      <c r="B114" s="3" t="s">
        <v>150</v>
      </c>
      <c r="C114" s="1" t="s">
        <v>151</v>
      </c>
      <c r="D114" s="1" t="s">
        <v>167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">
      <c r="A115" s="2" t="s">
        <v>152</v>
      </c>
      <c r="B115" s="3" t="s">
        <v>153</v>
      </c>
      <c r="C115" s="1" t="s">
        <v>154</v>
      </c>
      <c r="D115" s="1" t="s">
        <v>167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">
      <c r="A116" s="2" t="s">
        <v>155</v>
      </c>
      <c r="B116" s="3" t="s">
        <v>156</v>
      </c>
      <c r="C116" s="1" t="s">
        <v>157</v>
      </c>
      <c r="D116" s="1" t="s">
        <v>167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">
      <c r="A117" s="2" t="s">
        <v>158</v>
      </c>
      <c r="B117" s="3" t="s">
        <v>159</v>
      </c>
      <c r="C117" s="1" t="s">
        <v>160</v>
      </c>
      <c r="D117" s="1" t="s">
        <v>167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">
      <c r="A118" s="2" t="s">
        <v>161</v>
      </c>
      <c r="B118" s="3" t="s">
        <v>162</v>
      </c>
      <c r="C118" s="1" t="s">
        <v>163</v>
      </c>
      <c r="D118" s="1" t="s">
        <v>167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">
      <c r="A119" s="2" t="s">
        <v>164</v>
      </c>
      <c r="B119" s="3" t="s">
        <v>165</v>
      </c>
      <c r="C119" s="1" t="s">
        <v>166</v>
      </c>
      <c r="D119" s="1" t="s">
        <v>167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">
      <c r="A120" s="2" t="s">
        <v>7</v>
      </c>
      <c r="B120" s="3" t="s">
        <v>8</v>
      </c>
      <c r="C120" s="1" t="s">
        <v>9</v>
      </c>
      <c r="D120" s="1" t="s">
        <v>168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">
      <c r="A121" s="2" t="s">
        <v>11</v>
      </c>
      <c r="B121" s="3" t="s">
        <v>12</v>
      </c>
      <c r="C121" s="1" t="s">
        <v>13</v>
      </c>
      <c r="D121" s="1" t="s">
        <v>168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">
      <c r="A122" s="2" t="s">
        <v>14</v>
      </c>
      <c r="B122" s="3" t="s">
        <v>15</v>
      </c>
      <c r="C122" s="1" t="s">
        <v>16</v>
      </c>
      <c r="D122" s="1" t="s">
        <v>168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">
      <c r="A123" s="2" t="s">
        <v>17</v>
      </c>
      <c r="B123" s="3" t="s">
        <v>18</v>
      </c>
      <c r="C123" s="1" t="s">
        <v>19</v>
      </c>
      <c r="D123" s="1" t="s">
        <v>168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">
      <c r="A124" s="2" t="s">
        <v>20</v>
      </c>
      <c r="B124" s="3" t="s">
        <v>21</v>
      </c>
      <c r="C124" s="1" t="s">
        <v>22</v>
      </c>
      <c r="D124" s="1" t="s">
        <v>168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">
      <c r="A125" s="2" t="s">
        <v>20</v>
      </c>
      <c r="B125" s="3" t="s">
        <v>21</v>
      </c>
      <c r="C125" s="1" t="s">
        <v>23</v>
      </c>
      <c r="D125" s="1" t="s">
        <v>168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">
      <c r="A126" s="2" t="s">
        <v>20</v>
      </c>
      <c r="B126" s="3" t="s">
        <v>21</v>
      </c>
      <c r="C126" s="1" t="s">
        <v>24</v>
      </c>
      <c r="D126" s="1" t="s">
        <v>168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">
      <c r="A127" s="2" t="s">
        <v>20</v>
      </c>
      <c r="B127" s="3" t="s">
        <v>21</v>
      </c>
      <c r="C127" s="1" t="s">
        <v>25</v>
      </c>
      <c r="D127" s="1" t="s">
        <v>168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">
      <c r="A128" s="2" t="s">
        <v>26</v>
      </c>
      <c r="B128" s="3" t="s">
        <v>27</v>
      </c>
      <c r="C128" s="1" t="s">
        <v>28</v>
      </c>
      <c r="D128" s="1" t="s">
        <v>168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">
      <c r="A129" s="2" t="s">
        <v>29</v>
      </c>
      <c r="B129" s="3" t="s">
        <v>30</v>
      </c>
      <c r="C129" s="1" t="s">
        <v>31</v>
      </c>
      <c r="D129" s="1" t="s">
        <v>168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">
      <c r="A130" s="2" t="s">
        <v>32</v>
      </c>
      <c r="B130" s="3" t="s">
        <v>33</v>
      </c>
      <c r="C130" s="1" t="s">
        <v>34</v>
      </c>
      <c r="D130" s="1" t="s">
        <v>168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3">
      <c r="A131" s="2" t="s">
        <v>35</v>
      </c>
      <c r="B131" s="3" t="s">
        <v>36</v>
      </c>
      <c r="C131" s="1" t="s">
        <v>37</v>
      </c>
      <c r="D131" s="1" t="s">
        <v>168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3">
      <c r="A132" s="2" t="s">
        <v>35</v>
      </c>
      <c r="B132" s="3" t="s">
        <v>36</v>
      </c>
      <c r="C132" s="1" t="s">
        <v>38</v>
      </c>
      <c r="D132" s="1" t="s">
        <v>168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">
      <c r="A133" s="2" t="s">
        <v>39</v>
      </c>
      <c r="B133" s="3" t="s">
        <v>40</v>
      </c>
      <c r="C133" s="1" t="s">
        <v>41</v>
      </c>
      <c r="D133" s="1" t="s">
        <v>168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">
      <c r="A134" s="2" t="s">
        <v>42</v>
      </c>
      <c r="B134" s="3" t="s">
        <v>43</v>
      </c>
      <c r="C134" s="1" t="s">
        <v>44</v>
      </c>
      <c r="D134" s="1" t="s">
        <v>168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">
      <c r="A135" s="2" t="s">
        <v>45</v>
      </c>
      <c r="B135" s="3" t="s">
        <v>46</v>
      </c>
      <c r="C135" s="1" t="s">
        <v>47</v>
      </c>
      <c r="D135" s="1" t="s">
        <v>168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">
      <c r="A136" s="2" t="s">
        <v>48</v>
      </c>
      <c r="B136" s="3" t="s">
        <v>49</v>
      </c>
      <c r="C136" s="1" t="s">
        <v>50</v>
      </c>
      <c r="D136" s="1" t="s">
        <v>168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">
      <c r="A137" s="2" t="s">
        <v>51</v>
      </c>
      <c r="B137" s="3" t="s">
        <v>52</v>
      </c>
      <c r="C137" s="1" t="s">
        <v>53</v>
      </c>
      <c r="D137" s="1" t="s">
        <v>168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">
      <c r="A138" s="2" t="s">
        <v>51</v>
      </c>
      <c r="B138" s="3" t="s">
        <v>52</v>
      </c>
      <c r="C138" s="1" t="s">
        <v>54</v>
      </c>
      <c r="D138" s="1" t="s">
        <v>168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">
      <c r="A139" s="2" t="s">
        <v>55</v>
      </c>
      <c r="B139" s="3" t="s">
        <v>56</v>
      </c>
      <c r="C139" s="1" t="s">
        <v>57</v>
      </c>
      <c r="D139" s="1" t="s">
        <v>168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">
      <c r="A140" s="2" t="s">
        <v>58</v>
      </c>
      <c r="B140" s="3" t="s">
        <v>59</v>
      </c>
      <c r="C140" s="1" t="s">
        <v>60</v>
      </c>
      <c r="D140" s="1" t="s">
        <v>168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">
      <c r="A141" s="2" t="s">
        <v>61</v>
      </c>
      <c r="B141" s="3" t="s">
        <v>62</v>
      </c>
      <c r="C141" s="1" t="s">
        <v>63</v>
      </c>
      <c r="D141" s="1" t="s">
        <v>168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">
      <c r="A142" s="2" t="s">
        <v>64</v>
      </c>
      <c r="B142" s="3" t="s">
        <v>65</v>
      </c>
      <c r="C142" s="1" t="s">
        <v>66</v>
      </c>
      <c r="D142" s="1" t="s">
        <v>168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">
      <c r="A143" s="2" t="s">
        <v>67</v>
      </c>
      <c r="B143" s="3" t="s">
        <v>68</v>
      </c>
      <c r="C143" s="1" t="s">
        <v>69</v>
      </c>
      <c r="D143" s="1" t="s">
        <v>168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">
      <c r="A144" s="2" t="s">
        <v>70</v>
      </c>
      <c r="B144" s="3" t="s">
        <v>71</v>
      </c>
      <c r="C144" s="1" t="s">
        <v>72</v>
      </c>
      <c r="D144" s="1" t="s">
        <v>168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">
      <c r="A145" s="2" t="s">
        <v>70</v>
      </c>
      <c r="B145" s="3" t="s">
        <v>71</v>
      </c>
      <c r="C145" s="1" t="s">
        <v>73</v>
      </c>
      <c r="D145" s="1" t="s">
        <v>168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">
      <c r="A146" s="2" t="s">
        <v>74</v>
      </c>
      <c r="B146" s="3" t="s">
        <v>75</v>
      </c>
      <c r="C146" s="1" t="s">
        <v>76</v>
      </c>
      <c r="D146" s="1" t="s">
        <v>168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">
      <c r="A147" s="2" t="s">
        <v>77</v>
      </c>
      <c r="B147" s="3" t="s">
        <v>78</v>
      </c>
      <c r="C147" s="1" t="s">
        <v>79</v>
      </c>
      <c r="D147" s="1" t="s">
        <v>168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">
      <c r="A148" s="2" t="s">
        <v>80</v>
      </c>
      <c r="B148" s="3" t="s">
        <v>81</v>
      </c>
      <c r="C148" s="1" t="s">
        <v>82</v>
      </c>
      <c r="D148" s="1" t="s">
        <v>168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">
      <c r="A149" s="2" t="s">
        <v>83</v>
      </c>
      <c r="B149" s="3" t="s">
        <v>84</v>
      </c>
      <c r="C149" s="1" t="s">
        <v>85</v>
      </c>
      <c r="D149" s="1" t="s">
        <v>168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">
      <c r="A150" s="2" t="s">
        <v>86</v>
      </c>
      <c r="B150" s="3" t="s">
        <v>87</v>
      </c>
      <c r="C150" s="1" t="s">
        <v>88</v>
      </c>
      <c r="D150" s="1" t="s">
        <v>168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">
      <c r="A151" s="2" t="s">
        <v>89</v>
      </c>
      <c r="B151" s="3" t="s">
        <v>90</v>
      </c>
      <c r="C151" s="1" t="s">
        <v>91</v>
      </c>
      <c r="D151" s="1" t="s">
        <v>168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">
      <c r="A152" s="2" t="s">
        <v>92</v>
      </c>
      <c r="B152" s="3" t="s">
        <v>93</v>
      </c>
      <c r="C152" s="1" t="s">
        <v>94</v>
      </c>
      <c r="D152" s="1" t="s">
        <v>168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">
      <c r="A153" s="2" t="s">
        <v>95</v>
      </c>
      <c r="B153" s="3" t="s">
        <v>96</v>
      </c>
      <c r="C153" s="1" t="s">
        <v>97</v>
      </c>
      <c r="D153" s="1" t="s">
        <v>168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">
      <c r="A154" s="2" t="s">
        <v>98</v>
      </c>
      <c r="B154" s="3" t="s">
        <v>99</v>
      </c>
      <c r="C154" s="1" t="s">
        <v>100</v>
      </c>
      <c r="D154" s="1" t="s">
        <v>168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">
      <c r="A155" s="2" t="s">
        <v>101</v>
      </c>
      <c r="B155" s="3" t="s">
        <v>102</v>
      </c>
      <c r="C155" s="1" t="s">
        <v>103</v>
      </c>
      <c r="D155" s="1" t="s">
        <v>168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">
      <c r="A156" s="2" t="s">
        <v>104</v>
      </c>
      <c r="B156" s="3" t="s">
        <v>105</v>
      </c>
      <c r="C156" s="1" t="s">
        <v>106</v>
      </c>
      <c r="D156" s="1" t="s">
        <v>168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">
      <c r="A157" s="2" t="s">
        <v>107</v>
      </c>
      <c r="B157" s="3" t="s">
        <v>108</v>
      </c>
      <c r="C157" s="1" t="s">
        <v>109</v>
      </c>
      <c r="D157" s="1" t="s">
        <v>168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">
      <c r="A158" s="2" t="s">
        <v>110</v>
      </c>
      <c r="B158" s="3" t="s">
        <v>111</v>
      </c>
      <c r="C158" s="1" t="s">
        <v>112</v>
      </c>
      <c r="D158" s="1" t="s">
        <v>168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">
      <c r="A159" s="2" t="s">
        <v>113</v>
      </c>
      <c r="B159" s="3" t="s">
        <v>114</v>
      </c>
      <c r="C159" s="1" t="s">
        <v>115</v>
      </c>
      <c r="D159" s="1" t="s">
        <v>168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">
      <c r="A160" s="2" t="s">
        <v>113</v>
      </c>
      <c r="B160" s="3" t="s">
        <v>114</v>
      </c>
      <c r="C160" s="1" t="s">
        <v>116</v>
      </c>
      <c r="D160" s="1" t="s">
        <v>168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">
      <c r="A161" s="2" t="s">
        <v>113</v>
      </c>
      <c r="B161" s="3" t="s">
        <v>114</v>
      </c>
      <c r="C161" s="1" t="s">
        <v>117</v>
      </c>
      <c r="D161" s="1" t="s">
        <v>168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">
      <c r="A162" s="2" t="s">
        <v>118</v>
      </c>
      <c r="B162" s="3" t="s">
        <v>119</v>
      </c>
      <c r="C162" s="1" t="s">
        <v>120</v>
      </c>
      <c r="D162" s="1" t="s">
        <v>168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">
      <c r="A163" s="2" t="s">
        <v>121</v>
      </c>
      <c r="B163" s="3" t="s">
        <v>122</v>
      </c>
      <c r="C163" s="1" t="s">
        <v>123</v>
      </c>
      <c r="D163" s="1" t="s">
        <v>168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">
      <c r="A164" s="2" t="s">
        <v>124</v>
      </c>
      <c r="B164" s="3" t="s">
        <v>125</v>
      </c>
      <c r="C164" s="1" t="s">
        <v>126</v>
      </c>
      <c r="D164" s="1" t="s">
        <v>168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">
      <c r="A165" s="2" t="s">
        <v>127</v>
      </c>
      <c r="B165" s="3" t="s">
        <v>128</v>
      </c>
      <c r="C165" s="1" t="s">
        <v>129</v>
      </c>
      <c r="D165" s="1" t="s">
        <v>168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">
      <c r="A166" s="2" t="s">
        <v>130</v>
      </c>
      <c r="B166" s="3" t="s">
        <v>131</v>
      </c>
      <c r="C166" s="1" t="s">
        <v>132</v>
      </c>
      <c r="D166" s="1" t="s">
        <v>168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">
      <c r="A167" s="2" t="s">
        <v>133</v>
      </c>
      <c r="B167" s="3" t="s">
        <v>134</v>
      </c>
      <c r="C167" s="1" t="s">
        <v>135</v>
      </c>
      <c r="D167" s="1" t="s">
        <v>168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">
      <c r="A168" s="2" t="s">
        <v>136</v>
      </c>
      <c r="B168" s="3" t="s">
        <v>137</v>
      </c>
      <c r="C168" s="1" t="s">
        <v>138</v>
      </c>
      <c r="D168" s="1" t="s">
        <v>168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">
      <c r="A169" s="2" t="s">
        <v>139</v>
      </c>
      <c r="B169" s="3" t="s">
        <v>140</v>
      </c>
      <c r="C169" s="1" t="s">
        <v>141</v>
      </c>
      <c r="D169" s="1" t="s">
        <v>168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">
      <c r="A170" s="2" t="s">
        <v>142</v>
      </c>
      <c r="B170" s="3" t="s">
        <v>143</v>
      </c>
      <c r="C170" s="1" t="s">
        <v>144</v>
      </c>
      <c r="D170" s="1" t="s">
        <v>168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">
      <c r="A171" s="2" t="s">
        <v>142</v>
      </c>
      <c r="B171" s="3" t="s">
        <v>143</v>
      </c>
      <c r="C171" s="1" t="s">
        <v>145</v>
      </c>
      <c r="D171" s="1" t="s">
        <v>168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">
      <c r="A172" s="2" t="s">
        <v>146</v>
      </c>
      <c r="B172" s="3" t="s">
        <v>147</v>
      </c>
      <c r="C172" s="1" t="s">
        <v>148</v>
      </c>
      <c r="D172" s="1" t="s">
        <v>168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">
      <c r="A173" s="2" t="s">
        <v>149</v>
      </c>
      <c r="B173" s="3" t="s">
        <v>150</v>
      </c>
      <c r="C173" s="1" t="s">
        <v>151</v>
      </c>
      <c r="D173" s="1" t="s">
        <v>168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">
      <c r="A174" s="2" t="s">
        <v>152</v>
      </c>
      <c r="B174" s="3" t="s">
        <v>153</v>
      </c>
      <c r="C174" s="1" t="s">
        <v>154</v>
      </c>
      <c r="D174" s="1" t="s">
        <v>168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">
      <c r="A175" s="2" t="s">
        <v>155</v>
      </c>
      <c r="B175" s="3" t="s">
        <v>156</v>
      </c>
      <c r="C175" s="1" t="s">
        <v>157</v>
      </c>
      <c r="D175" s="1" t="s">
        <v>168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">
      <c r="A176" s="2" t="s">
        <v>158</v>
      </c>
      <c r="B176" s="3" t="s">
        <v>159</v>
      </c>
      <c r="C176" s="1" t="s">
        <v>160</v>
      </c>
      <c r="D176" s="1" t="s">
        <v>168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">
      <c r="A177" s="2" t="s">
        <v>161</v>
      </c>
      <c r="B177" s="3" t="s">
        <v>162</v>
      </c>
      <c r="C177" s="1" t="s">
        <v>163</v>
      </c>
      <c r="D177" s="1" t="s">
        <v>168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">
      <c r="A178" s="2" t="s">
        <v>164</v>
      </c>
      <c r="B178" s="3" t="s">
        <v>165</v>
      </c>
      <c r="C178" s="1" t="s">
        <v>166</v>
      </c>
      <c r="D178" s="1" t="s">
        <v>168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">
      <c r="A179" s="2" t="s">
        <v>7</v>
      </c>
      <c r="B179" s="3" t="s">
        <v>8</v>
      </c>
      <c r="C179" s="1" t="s">
        <v>9</v>
      </c>
      <c r="D179" s="1" t="s">
        <v>169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">
      <c r="A180" s="2" t="s">
        <v>11</v>
      </c>
      <c r="B180" s="3" t="s">
        <v>12</v>
      </c>
      <c r="C180" s="1" t="s">
        <v>13</v>
      </c>
      <c r="D180" s="1" t="s">
        <v>169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">
      <c r="A181" s="2" t="s">
        <v>14</v>
      </c>
      <c r="B181" s="3" t="s">
        <v>15</v>
      </c>
      <c r="C181" s="1" t="s">
        <v>16</v>
      </c>
      <c r="D181" s="1" t="s">
        <v>169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">
      <c r="A182" s="2" t="s">
        <v>17</v>
      </c>
      <c r="B182" s="3" t="s">
        <v>18</v>
      </c>
      <c r="C182" s="1" t="s">
        <v>19</v>
      </c>
      <c r="D182" s="1" t="s">
        <v>169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">
      <c r="A183" s="2" t="s">
        <v>20</v>
      </c>
      <c r="B183" s="3" t="s">
        <v>21</v>
      </c>
      <c r="C183" s="1" t="s">
        <v>22</v>
      </c>
      <c r="D183" s="1" t="s">
        <v>169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">
      <c r="A184" s="2" t="s">
        <v>20</v>
      </c>
      <c r="B184" s="3" t="s">
        <v>21</v>
      </c>
      <c r="C184" s="1" t="s">
        <v>23</v>
      </c>
      <c r="D184" s="1" t="s">
        <v>169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">
      <c r="A185" s="2" t="s">
        <v>20</v>
      </c>
      <c r="B185" s="3" t="s">
        <v>21</v>
      </c>
      <c r="C185" s="1" t="s">
        <v>24</v>
      </c>
      <c r="D185" s="1" t="s">
        <v>169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">
      <c r="A186" s="2" t="s">
        <v>20</v>
      </c>
      <c r="B186" s="3" t="s">
        <v>21</v>
      </c>
      <c r="C186" s="1" t="s">
        <v>25</v>
      </c>
      <c r="D186" s="1" t="s">
        <v>169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">
      <c r="A187" s="2" t="s">
        <v>26</v>
      </c>
      <c r="B187" s="3" t="s">
        <v>27</v>
      </c>
      <c r="C187" s="1" t="s">
        <v>28</v>
      </c>
      <c r="D187" s="1" t="s">
        <v>169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">
      <c r="A188" s="2" t="s">
        <v>29</v>
      </c>
      <c r="B188" s="3" t="s">
        <v>30</v>
      </c>
      <c r="C188" s="1" t="s">
        <v>31</v>
      </c>
      <c r="D188" s="1" t="s">
        <v>169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">
      <c r="A189" s="2" t="s">
        <v>32</v>
      </c>
      <c r="B189" s="3" t="s">
        <v>33</v>
      </c>
      <c r="C189" s="1" t="s">
        <v>34</v>
      </c>
      <c r="D189" s="1" t="s">
        <v>169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">
      <c r="A190" s="2" t="s">
        <v>35</v>
      </c>
      <c r="B190" s="3" t="s">
        <v>36</v>
      </c>
      <c r="C190" s="1" t="s">
        <v>37</v>
      </c>
      <c r="D190" s="1" t="s">
        <v>169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">
      <c r="A191" s="2" t="s">
        <v>35</v>
      </c>
      <c r="B191" s="3" t="s">
        <v>36</v>
      </c>
      <c r="C191" s="1" t="s">
        <v>38</v>
      </c>
      <c r="D191" s="1" t="s">
        <v>169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">
      <c r="A192" s="2" t="s">
        <v>39</v>
      </c>
      <c r="B192" s="3" t="s">
        <v>40</v>
      </c>
      <c r="C192" s="1" t="s">
        <v>41</v>
      </c>
      <c r="D192" s="1" t="s">
        <v>169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">
      <c r="A193" s="2" t="s">
        <v>42</v>
      </c>
      <c r="B193" s="3" t="s">
        <v>43</v>
      </c>
      <c r="C193" s="1" t="s">
        <v>44</v>
      </c>
      <c r="D193" s="1" t="s">
        <v>169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">
      <c r="A194" s="2" t="s">
        <v>45</v>
      </c>
      <c r="B194" s="3" t="s">
        <v>46</v>
      </c>
      <c r="C194" s="1" t="s">
        <v>47</v>
      </c>
      <c r="D194" s="1" t="s">
        <v>169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3">
      <c r="A195" s="2" t="s">
        <v>48</v>
      </c>
      <c r="B195" s="3" t="s">
        <v>49</v>
      </c>
      <c r="C195" s="1" t="s">
        <v>50</v>
      </c>
      <c r="D195" s="1" t="s">
        <v>169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3">
      <c r="A196" s="2" t="s">
        <v>51</v>
      </c>
      <c r="B196" s="3" t="s">
        <v>52</v>
      </c>
      <c r="C196" s="1" t="s">
        <v>53</v>
      </c>
      <c r="D196" s="1" t="s">
        <v>169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">
      <c r="A197" s="2" t="s">
        <v>51</v>
      </c>
      <c r="B197" s="3" t="s">
        <v>52</v>
      </c>
      <c r="C197" s="1" t="s">
        <v>54</v>
      </c>
      <c r="D197" s="1" t="s">
        <v>169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">
      <c r="A198" s="2" t="s">
        <v>55</v>
      </c>
      <c r="B198" s="3" t="s">
        <v>56</v>
      </c>
      <c r="C198" s="1" t="s">
        <v>57</v>
      </c>
      <c r="D198" s="1" t="s">
        <v>169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">
      <c r="A199" s="2" t="s">
        <v>58</v>
      </c>
      <c r="B199" s="3" t="s">
        <v>59</v>
      </c>
      <c r="C199" s="1" t="s">
        <v>60</v>
      </c>
      <c r="D199" s="1" t="s">
        <v>169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">
      <c r="A200" s="2" t="s">
        <v>61</v>
      </c>
      <c r="B200" s="3" t="s">
        <v>62</v>
      </c>
      <c r="C200" s="1" t="s">
        <v>63</v>
      </c>
      <c r="D200" s="1" t="s">
        <v>169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">
      <c r="A201" s="2" t="s">
        <v>64</v>
      </c>
      <c r="B201" s="3" t="s">
        <v>65</v>
      </c>
      <c r="C201" s="1" t="s">
        <v>66</v>
      </c>
      <c r="D201" s="1" t="s">
        <v>169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">
      <c r="A202" s="2" t="s">
        <v>67</v>
      </c>
      <c r="B202" s="3" t="s">
        <v>68</v>
      </c>
      <c r="C202" s="1" t="s">
        <v>69</v>
      </c>
      <c r="D202" s="1" t="s">
        <v>169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">
      <c r="A203" s="2" t="s">
        <v>70</v>
      </c>
      <c r="B203" s="3" t="s">
        <v>71</v>
      </c>
      <c r="C203" s="1" t="s">
        <v>72</v>
      </c>
      <c r="D203" s="1" t="s">
        <v>169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">
      <c r="A204" s="2" t="s">
        <v>70</v>
      </c>
      <c r="B204" s="3" t="s">
        <v>71</v>
      </c>
      <c r="C204" s="1" t="s">
        <v>73</v>
      </c>
      <c r="D204" s="1" t="s">
        <v>169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">
      <c r="A205" s="2" t="s">
        <v>74</v>
      </c>
      <c r="B205" s="3" t="s">
        <v>75</v>
      </c>
      <c r="C205" s="1" t="s">
        <v>76</v>
      </c>
      <c r="D205" s="1" t="s">
        <v>169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">
      <c r="A206" s="2" t="s">
        <v>77</v>
      </c>
      <c r="B206" s="3" t="s">
        <v>78</v>
      </c>
      <c r="C206" s="1" t="s">
        <v>79</v>
      </c>
      <c r="D206" s="1" t="s">
        <v>169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">
      <c r="A207" s="2" t="s">
        <v>80</v>
      </c>
      <c r="B207" s="3" t="s">
        <v>81</v>
      </c>
      <c r="C207" s="1" t="s">
        <v>82</v>
      </c>
      <c r="D207" s="1" t="s">
        <v>169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">
      <c r="A208" s="2" t="s">
        <v>83</v>
      </c>
      <c r="B208" s="3" t="s">
        <v>84</v>
      </c>
      <c r="C208" s="1" t="s">
        <v>85</v>
      </c>
      <c r="D208" s="1" t="s">
        <v>169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">
      <c r="A209" s="2" t="s">
        <v>86</v>
      </c>
      <c r="B209" s="3" t="s">
        <v>87</v>
      </c>
      <c r="C209" s="1" t="s">
        <v>88</v>
      </c>
      <c r="D209" s="1" t="s">
        <v>169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">
      <c r="A210" s="2" t="s">
        <v>89</v>
      </c>
      <c r="B210" s="3" t="s">
        <v>90</v>
      </c>
      <c r="C210" s="1" t="s">
        <v>91</v>
      </c>
      <c r="D210" s="1" t="s">
        <v>169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">
      <c r="A211" s="2" t="s">
        <v>92</v>
      </c>
      <c r="B211" s="3" t="s">
        <v>93</v>
      </c>
      <c r="C211" s="1" t="s">
        <v>94</v>
      </c>
      <c r="D211" s="1" t="s">
        <v>169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">
      <c r="A212" s="2" t="s">
        <v>95</v>
      </c>
      <c r="B212" s="3" t="s">
        <v>96</v>
      </c>
      <c r="C212" s="1" t="s">
        <v>97</v>
      </c>
      <c r="D212" s="1" t="s">
        <v>169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">
      <c r="A213" s="2" t="s">
        <v>98</v>
      </c>
      <c r="B213" s="3" t="s">
        <v>99</v>
      </c>
      <c r="C213" s="1" t="s">
        <v>100</v>
      </c>
      <c r="D213" s="1" t="s">
        <v>169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">
      <c r="A214" s="2" t="s">
        <v>101</v>
      </c>
      <c r="B214" s="3" t="s">
        <v>102</v>
      </c>
      <c r="C214" s="1" t="s">
        <v>103</v>
      </c>
      <c r="D214" s="1" t="s">
        <v>169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">
      <c r="A215" s="2" t="s">
        <v>104</v>
      </c>
      <c r="B215" s="3" t="s">
        <v>105</v>
      </c>
      <c r="C215" s="1" t="s">
        <v>106</v>
      </c>
      <c r="D215" s="1" t="s">
        <v>169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">
      <c r="A216" s="2" t="s">
        <v>107</v>
      </c>
      <c r="B216" s="3" t="s">
        <v>108</v>
      </c>
      <c r="C216" s="1" t="s">
        <v>109</v>
      </c>
      <c r="D216" s="1" t="s">
        <v>169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">
      <c r="A217" s="2" t="s">
        <v>110</v>
      </c>
      <c r="B217" s="3" t="s">
        <v>111</v>
      </c>
      <c r="C217" s="1" t="s">
        <v>112</v>
      </c>
      <c r="D217" s="1" t="s">
        <v>169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">
      <c r="A218" s="2" t="s">
        <v>113</v>
      </c>
      <c r="B218" s="3" t="s">
        <v>114</v>
      </c>
      <c r="C218" s="1" t="s">
        <v>115</v>
      </c>
      <c r="D218" s="1" t="s">
        <v>169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">
      <c r="A219" s="2" t="s">
        <v>113</v>
      </c>
      <c r="B219" s="3" t="s">
        <v>114</v>
      </c>
      <c r="C219" s="1" t="s">
        <v>116</v>
      </c>
      <c r="D219" s="1" t="s">
        <v>169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">
      <c r="A220" s="2" t="s">
        <v>113</v>
      </c>
      <c r="B220" s="3" t="s">
        <v>114</v>
      </c>
      <c r="C220" s="1" t="s">
        <v>117</v>
      </c>
      <c r="D220" s="1" t="s">
        <v>169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">
      <c r="A221" s="2" t="s">
        <v>118</v>
      </c>
      <c r="B221" s="3" t="s">
        <v>119</v>
      </c>
      <c r="C221" s="1" t="s">
        <v>120</v>
      </c>
      <c r="D221" s="1" t="s">
        <v>169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">
      <c r="A222" s="2" t="s">
        <v>121</v>
      </c>
      <c r="B222" s="3" t="s">
        <v>122</v>
      </c>
      <c r="C222" s="1" t="s">
        <v>123</v>
      </c>
      <c r="D222" s="1" t="s">
        <v>169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">
      <c r="A223" s="2" t="s">
        <v>124</v>
      </c>
      <c r="B223" s="3" t="s">
        <v>125</v>
      </c>
      <c r="C223" s="1" t="s">
        <v>126</v>
      </c>
      <c r="D223" s="1" t="s">
        <v>169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">
      <c r="A224" s="2" t="s">
        <v>127</v>
      </c>
      <c r="B224" s="3" t="s">
        <v>128</v>
      </c>
      <c r="C224" s="1" t="s">
        <v>129</v>
      </c>
      <c r="D224" s="1" t="s">
        <v>169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">
      <c r="A225" s="2" t="s">
        <v>130</v>
      </c>
      <c r="B225" s="3" t="s">
        <v>131</v>
      </c>
      <c r="C225" s="1" t="s">
        <v>132</v>
      </c>
      <c r="D225" s="1" t="s">
        <v>169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">
      <c r="A226" s="2" t="s">
        <v>133</v>
      </c>
      <c r="B226" s="3" t="s">
        <v>134</v>
      </c>
      <c r="C226" s="1" t="s">
        <v>135</v>
      </c>
      <c r="D226" s="1" t="s">
        <v>169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">
      <c r="A227" s="2" t="s">
        <v>136</v>
      </c>
      <c r="B227" s="3" t="s">
        <v>137</v>
      </c>
      <c r="C227" s="1" t="s">
        <v>138</v>
      </c>
      <c r="D227" s="1" t="s">
        <v>169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">
      <c r="A228" s="2" t="s">
        <v>139</v>
      </c>
      <c r="B228" s="3" t="s">
        <v>140</v>
      </c>
      <c r="C228" s="1" t="s">
        <v>141</v>
      </c>
      <c r="D228" s="1" t="s">
        <v>169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">
      <c r="A229" s="2" t="s">
        <v>142</v>
      </c>
      <c r="B229" s="3" t="s">
        <v>143</v>
      </c>
      <c r="C229" s="1" t="s">
        <v>144</v>
      </c>
      <c r="D229" s="1" t="s">
        <v>169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">
      <c r="A230" s="2" t="s">
        <v>142</v>
      </c>
      <c r="B230" s="3" t="s">
        <v>143</v>
      </c>
      <c r="C230" s="1" t="s">
        <v>145</v>
      </c>
      <c r="D230" s="1" t="s">
        <v>169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">
      <c r="A231" s="2" t="s">
        <v>146</v>
      </c>
      <c r="B231" s="3" t="s">
        <v>147</v>
      </c>
      <c r="C231" s="1" t="s">
        <v>148</v>
      </c>
      <c r="D231" s="1" t="s">
        <v>169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">
      <c r="A232" s="2" t="s">
        <v>149</v>
      </c>
      <c r="B232" s="3" t="s">
        <v>150</v>
      </c>
      <c r="C232" s="1" t="s">
        <v>151</v>
      </c>
      <c r="D232" s="1" t="s">
        <v>169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">
      <c r="A233" s="2" t="s">
        <v>152</v>
      </c>
      <c r="B233" s="3" t="s">
        <v>153</v>
      </c>
      <c r="C233" s="1" t="s">
        <v>154</v>
      </c>
      <c r="D233" s="1" t="s">
        <v>169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">
      <c r="A234" s="2" t="s">
        <v>155</v>
      </c>
      <c r="B234" s="3" t="s">
        <v>156</v>
      </c>
      <c r="C234" s="1" t="s">
        <v>157</v>
      </c>
      <c r="D234" s="1" t="s">
        <v>169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">
      <c r="A235" s="2" t="s">
        <v>158</v>
      </c>
      <c r="B235" s="3" t="s">
        <v>159</v>
      </c>
      <c r="C235" s="1" t="s">
        <v>160</v>
      </c>
      <c r="D235" s="1" t="s">
        <v>169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">
      <c r="A236" s="2" t="s">
        <v>161</v>
      </c>
      <c r="B236" s="3" t="s">
        <v>162</v>
      </c>
      <c r="C236" s="1" t="s">
        <v>163</v>
      </c>
      <c r="D236" s="1" t="s">
        <v>169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">
      <c r="A237" s="2" t="s">
        <v>164</v>
      </c>
      <c r="B237" s="3" t="s">
        <v>165</v>
      </c>
      <c r="C237" s="1" t="s">
        <v>166</v>
      </c>
      <c r="D237" s="1" t="s">
        <v>169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">
      <c r="A238" s="2" t="s">
        <v>7</v>
      </c>
      <c r="B238" s="3" t="s">
        <v>8</v>
      </c>
      <c r="C238" s="1" t="s">
        <v>9</v>
      </c>
      <c r="D238" s="1" t="s">
        <v>170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">
      <c r="A239" s="2" t="s">
        <v>11</v>
      </c>
      <c r="B239" s="3" t="s">
        <v>12</v>
      </c>
      <c r="C239" s="1" t="s">
        <v>13</v>
      </c>
      <c r="D239" s="1" t="s">
        <v>170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">
      <c r="A240" s="2" t="s">
        <v>14</v>
      </c>
      <c r="B240" s="3" t="s">
        <v>15</v>
      </c>
      <c r="C240" s="1" t="s">
        <v>16</v>
      </c>
      <c r="D240" s="1" t="s">
        <v>170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">
      <c r="A241" s="2" t="s">
        <v>17</v>
      </c>
      <c r="B241" s="3" t="s">
        <v>18</v>
      </c>
      <c r="C241" s="1" t="s">
        <v>19</v>
      </c>
      <c r="D241" s="1" t="s">
        <v>170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">
      <c r="A242" s="2" t="s">
        <v>20</v>
      </c>
      <c r="B242" s="3" t="s">
        <v>21</v>
      </c>
      <c r="C242" s="1" t="s">
        <v>22</v>
      </c>
      <c r="D242" s="1" t="s">
        <v>170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">
      <c r="A243" s="2" t="s">
        <v>20</v>
      </c>
      <c r="B243" s="3" t="s">
        <v>21</v>
      </c>
      <c r="C243" s="1" t="s">
        <v>23</v>
      </c>
      <c r="D243" s="1" t="s">
        <v>170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">
      <c r="A244" s="2" t="s">
        <v>20</v>
      </c>
      <c r="B244" s="3" t="s">
        <v>21</v>
      </c>
      <c r="C244" s="1" t="s">
        <v>24</v>
      </c>
      <c r="D244" s="1" t="s">
        <v>170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">
      <c r="A245" s="2" t="s">
        <v>20</v>
      </c>
      <c r="B245" s="3" t="s">
        <v>21</v>
      </c>
      <c r="C245" s="1" t="s">
        <v>25</v>
      </c>
      <c r="D245" s="1" t="s">
        <v>170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">
      <c r="A246" s="2" t="s">
        <v>26</v>
      </c>
      <c r="B246" s="3" t="s">
        <v>27</v>
      </c>
      <c r="C246" s="1" t="s">
        <v>28</v>
      </c>
      <c r="D246" s="1" t="s">
        <v>170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">
      <c r="A247" s="2" t="s">
        <v>29</v>
      </c>
      <c r="B247" s="3" t="s">
        <v>30</v>
      </c>
      <c r="C247" s="1" t="s">
        <v>31</v>
      </c>
      <c r="D247" s="1" t="s">
        <v>170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">
      <c r="A248" s="2" t="s">
        <v>32</v>
      </c>
      <c r="B248" s="3" t="s">
        <v>33</v>
      </c>
      <c r="C248" s="1" t="s">
        <v>34</v>
      </c>
      <c r="D248" s="1" t="s">
        <v>170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">
      <c r="A249" s="2" t="s">
        <v>35</v>
      </c>
      <c r="B249" s="3" t="s">
        <v>36</v>
      </c>
      <c r="C249" s="1" t="s">
        <v>37</v>
      </c>
      <c r="D249" s="1" t="s">
        <v>170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">
      <c r="A250" s="2" t="s">
        <v>35</v>
      </c>
      <c r="B250" s="3" t="s">
        <v>36</v>
      </c>
      <c r="C250" s="1" t="s">
        <v>38</v>
      </c>
      <c r="D250" s="1" t="s">
        <v>170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">
      <c r="A251" s="2" t="s">
        <v>39</v>
      </c>
      <c r="B251" s="3" t="s">
        <v>40</v>
      </c>
      <c r="C251" s="1" t="s">
        <v>41</v>
      </c>
      <c r="D251" s="1" t="s">
        <v>170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">
      <c r="A252" s="2" t="s">
        <v>42</v>
      </c>
      <c r="B252" s="3" t="s">
        <v>43</v>
      </c>
      <c r="C252" s="1" t="s">
        <v>44</v>
      </c>
      <c r="D252" s="1" t="s">
        <v>170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">
      <c r="A253" s="2" t="s">
        <v>45</v>
      </c>
      <c r="B253" s="3" t="s">
        <v>46</v>
      </c>
      <c r="C253" s="1" t="s">
        <v>47</v>
      </c>
      <c r="D253" s="1" t="s">
        <v>170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">
      <c r="A254" s="2" t="s">
        <v>48</v>
      </c>
      <c r="B254" s="3" t="s">
        <v>49</v>
      </c>
      <c r="C254" s="1" t="s">
        <v>50</v>
      </c>
      <c r="D254" s="1" t="s">
        <v>170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">
      <c r="A255" s="2" t="s">
        <v>51</v>
      </c>
      <c r="B255" s="3" t="s">
        <v>52</v>
      </c>
      <c r="C255" s="1" t="s">
        <v>53</v>
      </c>
      <c r="D255" s="1" t="s">
        <v>170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">
      <c r="A256" s="2" t="s">
        <v>51</v>
      </c>
      <c r="B256" s="3" t="s">
        <v>52</v>
      </c>
      <c r="C256" s="1" t="s">
        <v>54</v>
      </c>
      <c r="D256" s="1" t="s">
        <v>170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">
      <c r="A257" s="2" t="s">
        <v>55</v>
      </c>
      <c r="B257" s="3" t="s">
        <v>56</v>
      </c>
      <c r="C257" s="1" t="s">
        <v>57</v>
      </c>
      <c r="D257" s="1" t="s">
        <v>170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">
      <c r="A258" s="2" t="s">
        <v>58</v>
      </c>
      <c r="B258" s="3" t="s">
        <v>59</v>
      </c>
      <c r="C258" s="1" t="s">
        <v>60</v>
      </c>
      <c r="D258" s="1" t="s">
        <v>170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3">
      <c r="A259" s="2" t="s">
        <v>61</v>
      </c>
      <c r="B259" s="3" t="s">
        <v>62</v>
      </c>
      <c r="C259" s="1" t="s">
        <v>63</v>
      </c>
      <c r="D259" s="1" t="s">
        <v>170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3">
      <c r="A260" s="2" t="s">
        <v>64</v>
      </c>
      <c r="B260" s="3" t="s">
        <v>65</v>
      </c>
      <c r="C260" s="1" t="s">
        <v>66</v>
      </c>
      <c r="D260" s="1" t="s">
        <v>170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">
      <c r="A261" s="2" t="s">
        <v>67</v>
      </c>
      <c r="B261" s="3" t="s">
        <v>68</v>
      </c>
      <c r="C261" s="1" t="s">
        <v>69</v>
      </c>
      <c r="D261" s="1" t="s">
        <v>170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">
      <c r="A262" s="2" t="s">
        <v>70</v>
      </c>
      <c r="B262" s="3" t="s">
        <v>71</v>
      </c>
      <c r="C262" s="1" t="s">
        <v>72</v>
      </c>
      <c r="D262" s="1" t="s">
        <v>170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">
      <c r="A263" s="2" t="s">
        <v>70</v>
      </c>
      <c r="B263" s="3" t="s">
        <v>71</v>
      </c>
      <c r="C263" s="1" t="s">
        <v>73</v>
      </c>
      <c r="D263" s="1" t="s">
        <v>170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">
      <c r="A264" s="2" t="s">
        <v>74</v>
      </c>
      <c r="B264" s="3" t="s">
        <v>75</v>
      </c>
      <c r="C264" s="1" t="s">
        <v>76</v>
      </c>
      <c r="D264" s="1" t="s">
        <v>170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">
      <c r="A265" s="2" t="s">
        <v>77</v>
      </c>
      <c r="B265" s="3" t="s">
        <v>78</v>
      </c>
      <c r="C265" s="1" t="s">
        <v>79</v>
      </c>
      <c r="D265" s="1" t="s">
        <v>170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">
      <c r="A266" s="2" t="s">
        <v>80</v>
      </c>
      <c r="B266" s="3" t="s">
        <v>81</v>
      </c>
      <c r="C266" s="1" t="s">
        <v>82</v>
      </c>
      <c r="D266" s="1" t="s">
        <v>170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">
      <c r="A267" s="2" t="s">
        <v>83</v>
      </c>
      <c r="B267" s="3" t="s">
        <v>84</v>
      </c>
      <c r="C267" s="1" t="s">
        <v>85</v>
      </c>
      <c r="D267" s="1" t="s">
        <v>170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">
      <c r="A268" s="2" t="s">
        <v>86</v>
      </c>
      <c r="B268" s="3" t="s">
        <v>87</v>
      </c>
      <c r="C268" s="1" t="s">
        <v>88</v>
      </c>
      <c r="D268" s="1" t="s">
        <v>170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">
      <c r="A269" s="2" t="s">
        <v>89</v>
      </c>
      <c r="B269" s="3" t="s">
        <v>90</v>
      </c>
      <c r="C269" s="1" t="s">
        <v>91</v>
      </c>
      <c r="D269" s="1" t="s">
        <v>170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">
      <c r="A270" s="2" t="s">
        <v>92</v>
      </c>
      <c r="B270" s="3" t="s">
        <v>93</v>
      </c>
      <c r="C270" s="1" t="s">
        <v>94</v>
      </c>
      <c r="D270" s="1" t="s">
        <v>170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">
      <c r="A271" s="2" t="s">
        <v>95</v>
      </c>
      <c r="B271" s="3" t="s">
        <v>96</v>
      </c>
      <c r="C271" s="1" t="s">
        <v>97</v>
      </c>
      <c r="D271" s="1" t="s">
        <v>170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">
      <c r="A272" s="2" t="s">
        <v>98</v>
      </c>
      <c r="B272" s="3" t="s">
        <v>99</v>
      </c>
      <c r="C272" s="1" t="s">
        <v>100</v>
      </c>
      <c r="D272" s="1" t="s">
        <v>170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">
      <c r="A273" s="2" t="s">
        <v>101</v>
      </c>
      <c r="B273" s="3" t="s">
        <v>102</v>
      </c>
      <c r="C273" s="1" t="s">
        <v>103</v>
      </c>
      <c r="D273" s="1" t="s">
        <v>170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">
      <c r="A274" s="2" t="s">
        <v>104</v>
      </c>
      <c r="B274" s="3" t="s">
        <v>105</v>
      </c>
      <c r="C274" s="1" t="s">
        <v>106</v>
      </c>
      <c r="D274" s="1" t="s">
        <v>170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">
      <c r="A275" s="2" t="s">
        <v>107</v>
      </c>
      <c r="B275" s="3" t="s">
        <v>108</v>
      </c>
      <c r="C275" s="1" t="s">
        <v>109</v>
      </c>
      <c r="D275" s="1" t="s">
        <v>170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">
      <c r="A276" s="2" t="s">
        <v>110</v>
      </c>
      <c r="B276" s="3" t="s">
        <v>111</v>
      </c>
      <c r="C276" s="1" t="s">
        <v>112</v>
      </c>
      <c r="D276" s="1" t="s">
        <v>170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">
      <c r="A277" s="2" t="s">
        <v>113</v>
      </c>
      <c r="B277" s="3" t="s">
        <v>114</v>
      </c>
      <c r="C277" s="1" t="s">
        <v>115</v>
      </c>
      <c r="D277" s="1" t="s">
        <v>170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">
      <c r="A278" s="2" t="s">
        <v>113</v>
      </c>
      <c r="B278" s="3" t="s">
        <v>114</v>
      </c>
      <c r="C278" s="1" t="s">
        <v>116</v>
      </c>
      <c r="D278" s="1" t="s">
        <v>170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">
      <c r="A279" s="2" t="s">
        <v>113</v>
      </c>
      <c r="B279" s="3" t="s">
        <v>114</v>
      </c>
      <c r="C279" s="1" t="s">
        <v>117</v>
      </c>
      <c r="D279" s="1" t="s">
        <v>170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">
      <c r="A280" s="2" t="s">
        <v>118</v>
      </c>
      <c r="B280" s="3" t="s">
        <v>119</v>
      </c>
      <c r="C280" s="1" t="s">
        <v>120</v>
      </c>
      <c r="D280" s="1" t="s">
        <v>170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">
      <c r="A281" s="2" t="s">
        <v>121</v>
      </c>
      <c r="B281" s="3" t="s">
        <v>122</v>
      </c>
      <c r="C281" s="1" t="s">
        <v>123</v>
      </c>
      <c r="D281" s="1" t="s">
        <v>170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">
      <c r="A282" s="2" t="s">
        <v>124</v>
      </c>
      <c r="B282" s="3" t="s">
        <v>125</v>
      </c>
      <c r="C282" s="1" t="s">
        <v>126</v>
      </c>
      <c r="D282" s="1" t="s">
        <v>170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">
      <c r="A283" s="2" t="s">
        <v>127</v>
      </c>
      <c r="B283" s="3" t="s">
        <v>128</v>
      </c>
      <c r="C283" s="1" t="s">
        <v>129</v>
      </c>
      <c r="D283" s="1" t="s">
        <v>170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">
      <c r="A284" s="2" t="s">
        <v>130</v>
      </c>
      <c r="B284" s="3" t="s">
        <v>131</v>
      </c>
      <c r="C284" s="1" t="s">
        <v>132</v>
      </c>
      <c r="D284" s="1" t="s">
        <v>170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">
      <c r="A285" s="2" t="s">
        <v>133</v>
      </c>
      <c r="B285" s="3" t="s">
        <v>134</v>
      </c>
      <c r="C285" s="1" t="s">
        <v>135</v>
      </c>
      <c r="D285" s="1" t="s">
        <v>170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">
      <c r="A286" s="2" t="s">
        <v>136</v>
      </c>
      <c r="B286" s="3" t="s">
        <v>137</v>
      </c>
      <c r="C286" s="1" t="s">
        <v>138</v>
      </c>
      <c r="D286" s="1" t="s">
        <v>170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">
      <c r="A287" s="2" t="s">
        <v>139</v>
      </c>
      <c r="B287" s="3" t="s">
        <v>140</v>
      </c>
      <c r="C287" s="1" t="s">
        <v>141</v>
      </c>
      <c r="D287" s="1" t="s">
        <v>170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">
      <c r="A288" s="2" t="s">
        <v>142</v>
      </c>
      <c r="B288" s="3" t="s">
        <v>143</v>
      </c>
      <c r="C288" s="1" t="s">
        <v>144</v>
      </c>
      <c r="D288" s="1" t="s">
        <v>170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">
      <c r="A289" s="2" t="s">
        <v>142</v>
      </c>
      <c r="B289" s="3" t="s">
        <v>143</v>
      </c>
      <c r="C289" s="1" t="s">
        <v>145</v>
      </c>
      <c r="D289" s="1" t="s">
        <v>170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">
      <c r="A290" s="2" t="s">
        <v>146</v>
      </c>
      <c r="B290" s="3" t="s">
        <v>147</v>
      </c>
      <c r="C290" s="1" t="s">
        <v>148</v>
      </c>
      <c r="D290" s="1" t="s">
        <v>170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">
      <c r="A291" s="2" t="s">
        <v>149</v>
      </c>
      <c r="B291" s="3" t="s">
        <v>150</v>
      </c>
      <c r="C291" s="1" t="s">
        <v>151</v>
      </c>
      <c r="D291" s="1" t="s">
        <v>170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">
      <c r="A292" s="2" t="s">
        <v>152</v>
      </c>
      <c r="B292" s="3" t="s">
        <v>153</v>
      </c>
      <c r="C292" s="1" t="s">
        <v>154</v>
      </c>
      <c r="D292" s="1" t="s">
        <v>170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">
      <c r="A293" s="2" t="s">
        <v>155</v>
      </c>
      <c r="B293" s="3" t="s">
        <v>156</v>
      </c>
      <c r="C293" s="1" t="s">
        <v>157</v>
      </c>
      <c r="D293" s="1" t="s">
        <v>170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">
      <c r="A294" s="2" t="s">
        <v>158</v>
      </c>
      <c r="B294" s="3" t="s">
        <v>159</v>
      </c>
      <c r="C294" s="1" t="s">
        <v>160</v>
      </c>
      <c r="D294" s="1" t="s">
        <v>170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">
      <c r="A295" s="2" t="s">
        <v>161</v>
      </c>
      <c r="B295" s="3" t="s">
        <v>162</v>
      </c>
      <c r="C295" s="1" t="s">
        <v>163</v>
      </c>
      <c r="D295" s="1" t="s">
        <v>170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">
      <c r="A296" s="2" t="s">
        <v>164</v>
      </c>
      <c r="B296" s="3" t="s">
        <v>165</v>
      </c>
      <c r="C296" s="1" t="s">
        <v>166</v>
      </c>
      <c r="D296" s="1" t="s">
        <v>170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">
      <c r="A297" s="2" t="s">
        <v>7</v>
      </c>
      <c r="B297" s="3" t="s">
        <v>8</v>
      </c>
      <c r="C297" s="1" t="s">
        <v>9</v>
      </c>
      <c r="D297" s="1" t="s">
        <v>10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">
      <c r="A298" s="2" t="s">
        <v>11</v>
      </c>
      <c r="B298" s="3" t="s">
        <v>12</v>
      </c>
      <c r="C298" s="1" t="s">
        <v>13</v>
      </c>
      <c r="D298" s="1" t="s">
        <v>10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">
      <c r="A299" s="2" t="s">
        <v>14</v>
      </c>
      <c r="B299" s="3" t="s">
        <v>15</v>
      </c>
      <c r="C299" s="1" t="s">
        <v>16</v>
      </c>
      <c r="D299" s="1" t="s">
        <v>10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">
      <c r="A300" s="2" t="s">
        <v>17</v>
      </c>
      <c r="B300" s="3" t="s">
        <v>18</v>
      </c>
      <c r="C300" s="1" t="s">
        <v>19</v>
      </c>
      <c r="D300" s="1" t="s">
        <v>10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">
      <c r="A301" s="2" t="s">
        <v>20</v>
      </c>
      <c r="B301" s="3" t="s">
        <v>21</v>
      </c>
      <c r="C301" s="1" t="s">
        <v>22</v>
      </c>
      <c r="D301" s="1" t="s">
        <v>10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">
      <c r="A302" s="2" t="s">
        <v>20</v>
      </c>
      <c r="B302" s="3" t="s">
        <v>21</v>
      </c>
      <c r="C302" s="1" t="s">
        <v>23</v>
      </c>
      <c r="D302" s="1" t="s">
        <v>10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">
      <c r="A303" s="2" t="s">
        <v>20</v>
      </c>
      <c r="B303" s="3" t="s">
        <v>21</v>
      </c>
      <c r="C303" s="1" t="s">
        <v>24</v>
      </c>
      <c r="D303" s="1" t="s">
        <v>10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">
      <c r="A304" s="2" t="s">
        <v>20</v>
      </c>
      <c r="B304" s="3" t="s">
        <v>21</v>
      </c>
      <c r="C304" s="1" t="s">
        <v>25</v>
      </c>
      <c r="D304" s="1" t="s">
        <v>10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">
      <c r="A305" s="2" t="s">
        <v>26</v>
      </c>
      <c r="B305" s="3" t="s">
        <v>27</v>
      </c>
      <c r="C305" s="1" t="s">
        <v>28</v>
      </c>
      <c r="D305" s="1" t="s">
        <v>10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">
      <c r="A306" s="2" t="s">
        <v>29</v>
      </c>
      <c r="B306" s="3" t="s">
        <v>30</v>
      </c>
      <c r="C306" s="1" t="s">
        <v>31</v>
      </c>
      <c r="D306" s="1" t="s">
        <v>10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">
      <c r="A307" s="2" t="s">
        <v>32</v>
      </c>
      <c r="B307" s="3" t="s">
        <v>33</v>
      </c>
      <c r="C307" s="1" t="s">
        <v>34</v>
      </c>
      <c r="D307" s="1" t="s">
        <v>10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">
      <c r="A308" s="2" t="s">
        <v>35</v>
      </c>
      <c r="B308" s="3" t="s">
        <v>36</v>
      </c>
      <c r="C308" s="1" t="s">
        <v>37</v>
      </c>
      <c r="D308" s="1" t="s">
        <v>10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">
      <c r="A309" s="2" t="s">
        <v>35</v>
      </c>
      <c r="B309" s="3" t="s">
        <v>36</v>
      </c>
      <c r="C309" s="1" t="s">
        <v>38</v>
      </c>
      <c r="D309" s="1" t="s">
        <v>10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">
      <c r="A310" s="2" t="s">
        <v>39</v>
      </c>
      <c r="B310" s="3" t="s">
        <v>40</v>
      </c>
      <c r="C310" s="1" t="s">
        <v>41</v>
      </c>
      <c r="D310" s="1" t="s">
        <v>10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">
      <c r="A311" s="2" t="s">
        <v>42</v>
      </c>
      <c r="B311" s="3" t="s">
        <v>43</v>
      </c>
      <c r="C311" s="1" t="s">
        <v>44</v>
      </c>
      <c r="D311" s="1" t="s">
        <v>10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">
      <c r="A312" s="2" t="s">
        <v>45</v>
      </c>
      <c r="B312" s="3" t="s">
        <v>46</v>
      </c>
      <c r="C312" s="1" t="s">
        <v>47</v>
      </c>
      <c r="D312" s="1" t="s">
        <v>10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">
      <c r="A313" s="2" t="s">
        <v>48</v>
      </c>
      <c r="B313" s="3" t="s">
        <v>49</v>
      </c>
      <c r="C313" s="1" t="s">
        <v>50</v>
      </c>
      <c r="D313" s="1" t="s">
        <v>10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">
      <c r="A314" s="2" t="s">
        <v>51</v>
      </c>
      <c r="B314" s="3" t="s">
        <v>52</v>
      </c>
      <c r="C314" s="1" t="s">
        <v>53</v>
      </c>
      <c r="D314" s="1" t="s">
        <v>10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">
      <c r="A315" s="2" t="s">
        <v>51</v>
      </c>
      <c r="B315" s="3" t="s">
        <v>52</v>
      </c>
      <c r="C315" s="1" t="s">
        <v>54</v>
      </c>
      <c r="D315" s="1" t="s">
        <v>10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">
      <c r="A316" s="2" t="s">
        <v>55</v>
      </c>
      <c r="B316" s="3" t="s">
        <v>56</v>
      </c>
      <c r="C316" s="1" t="s">
        <v>57</v>
      </c>
      <c r="D316" s="1" t="s">
        <v>10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">
      <c r="A317" s="2" t="s">
        <v>58</v>
      </c>
      <c r="B317" s="3" t="s">
        <v>59</v>
      </c>
      <c r="C317" s="1" t="s">
        <v>60</v>
      </c>
      <c r="D317" s="1" t="s">
        <v>10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">
      <c r="A318" s="2" t="s">
        <v>61</v>
      </c>
      <c r="B318" s="3" t="s">
        <v>62</v>
      </c>
      <c r="C318" s="1" t="s">
        <v>63</v>
      </c>
      <c r="D318" s="1" t="s">
        <v>10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">
      <c r="A319" s="2" t="s">
        <v>64</v>
      </c>
      <c r="B319" s="3" t="s">
        <v>65</v>
      </c>
      <c r="C319" s="1" t="s">
        <v>66</v>
      </c>
      <c r="D319" s="1" t="s">
        <v>10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">
      <c r="A320" s="2" t="s">
        <v>67</v>
      </c>
      <c r="B320" s="3" t="s">
        <v>68</v>
      </c>
      <c r="C320" s="1" t="s">
        <v>69</v>
      </c>
      <c r="D320" s="1" t="s">
        <v>10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">
      <c r="A321" s="2" t="s">
        <v>70</v>
      </c>
      <c r="B321" s="3" t="s">
        <v>71</v>
      </c>
      <c r="C321" s="1" t="s">
        <v>72</v>
      </c>
      <c r="D321" s="1" t="s">
        <v>10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">
      <c r="A322" s="2" t="s">
        <v>70</v>
      </c>
      <c r="B322" s="3" t="s">
        <v>71</v>
      </c>
      <c r="C322" s="1" t="s">
        <v>73</v>
      </c>
      <c r="D322" s="1" t="s">
        <v>10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3">
      <c r="A323" s="2" t="s">
        <v>74</v>
      </c>
      <c r="B323" s="3" t="s">
        <v>75</v>
      </c>
      <c r="C323" s="1" t="s">
        <v>76</v>
      </c>
      <c r="D323" s="1" t="s">
        <v>10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3">
      <c r="A324" s="2" t="s">
        <v>77</v>
      </c>
      <c r="B324" s="3" t="s">
        <v>78</v>
      </c>
      <c r="C324" s="1" t="s">
        <v>79</v>
      </c>
      <c r="D324" s="1" t="s">
        <v>10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">
      <c r="A325" s="2" t="s">
        <v>80</v>
      </c>
      <c r="B325" s="3" t="s">
        <v>81</v>
      </c>
      <c r="C325" s="1" t="s">
        <v>82</v>
      </c>
      <c r="D325" s="1" t="s">
        <v>10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">
      <c r="A326" s="2" t="s">
        <v>83</v>
      </c>
      <c r="B326" s="3" t="s">
        <v>84</v>
      </c>
      <c r="C326" s="1" t="s">
        <v>85</v>
      </c>
      <c r="D326" s="1" t="s">
        <v>10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">
      <c r="A327" s="2" t="s">
        <v>86</v>
      </c>
      <c r="B327" s="3" t="s">
        <v>87</v>
      </c>
      <c r="C327" s="1" t="s">
        <v>88</v>
      </c>
      <c r="D327" s="1" t="s">
        <v>10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">
      <c r="A328" s="2" t="s">
        <v>89</v>
      </c>
      <c r="B328" s="3" t="s">
        <v>90</v>
      </c>
      <c r="C328" s="1" t="s">
        <v>91</v>
      </c>
      <c r="D328" s="1" t="s">
        <v>10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">
      <c r="A329" s="2" t="s">
        <v>92</v>
      </c>
      <c r="B329" s="3" t="s">
        <v>93</v>
      </c>
      <c r="C329" s="1" t="s">
        <v>94</v>
      </c>
      <c r="D329" s="1" t="s">
        <v>10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">
      <c r="A330" s="2" t="s">
        <v>95</v>
      </c>
      <c r="B330" s="3" t="s">
        <v>96</v>
      </c>
      <c r="C330" s="1" t="s">
        <v>97</v>
      </c>
      <c r="D330" s="1" t="s">
        <v>10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">
      <c r="A331" s="2" t="s">
        <v>98</v>
      </c>
      <c r="B331" s="3" t="s">
        <v>99</v>
      </c>
      <c r="C331" s="1" t="s">
        <v>100</v>
      </c>
      <c r="D331" s="1" t="s">
        <v>10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">
      <c r="A332" s="2" t="s">
        <v>101</v>
      </c>
      <c r="B332" s="3" t="s">
        <v>102</v>
      </c>
      <c r="C332" s="1" t="s">
        <v>103</v>
      </c>
      <c r="D332" s="1" t="s">
        <v>10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">
      <c r="A333" s="2" t="s">
        <v>104</v>
      </c>
      <c r="B333" s="3" t="s">
        <v>105</v>
      </c>
      <c r="C333" s="1" t="s">
        <v>106</v>
      </c>
      <c r="D333" s="1" t="s">
        <v>10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">
      <c r="A334" s="2" t="s">
        <v>107</v>
      </c>
      <c r="B334" s="3" t="s">
        <v>108</v>
      </c>
      <c r="C334" s="1" t="s">
        <v>109</v>
      </c>
      <c r="D334" s="1" t="s">
        <v>10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">
      <c r="A335" s="2" t="s">
        <v>110</v>
      </c>
      <c r="B335" s="3" t="s">
        <v>111</v>
      </c>
      <c r="C335" s="1" t="s">
        <v>112</v>
      </c>
      <c r="D335" s="1" t="s">
        <v>10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">
      <c r="A336" s="2" t="s">
        <v>113</v>
      </c>
      <c r="B336" s="3" t="s">
        <v>114</v>
      </c>
      <c r="C336" s="1" t="s">
        <v>115</v>
      </c>
      <c r="D336" s="1" t="s">
        <v>10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">
      <c r="A337" s="2" t="s">
        <v>113</v>
      </c>
      <c r="B337" s="3" t="s">
        <v>114</v>
      </c>
      <c r="C337" s="1" t="s">
        <v>116</v>
      </c>
      <c r="D337" s="1" t="s">
        <v>10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">
      <c r="A338" s="2" t="s">
        <v>113</v>
      </c>
      <c r="B338" s="3" t="s">
        <v>114</v>
      </c>
      <c r="C338" s="1" t="s">
        <v>117</v>
      </c>
      <c r="D338" s="1" t="s">
        <v>10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">
      <c r="A339" s="2" t="s">
        <v>118</v>
      </c>
      <c r="B339" s="3" t="s">
        <v>119</v>
      </c>
      <c r="C339" s="1" t="s">
        <v>120</v>
      </c>
      <c r="D339" s="1" t="s">
        <v>10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">
      <c r="A340" s="2" t="s">
        <v>121</v>
      </c>
      <c r="B340" s="3" t="s">
        <v>122</v>
      </c>
      <c r="C340" s="1" t="s">
        <v>123</v>
      </c>
      <c r="D340" s="1" t="s">
        <v>10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">
      <c r="A341" s="2" t="s">
        <v>124</v>
      </c>
      <c r="B341" s="3" t="s">
        <v>125</v>
      </c>
      <c r="C341" s="1" t="s">
        <v>126</v>
      </c>
      <c r="D341" s="1" t="s">
        <v>10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">
      <c r="A342" s="2" t="s">
        <v>127</v>
      </c>
      <c r="B342" s="3" t="s">
        <v>128</v>
      </c>
      <c r="C342" s="1" t="s">
        <v>129</v>
      </c>
      <c r="D342" s="1" t="s">
        <v>10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">
      <c r="A343" s="2" t="s">
        <v>130</v>
      </c>
      <c r="B343" s="3" t="s">
        <v>131</v>
      </c>
      <c r="C343" s="1" t="s">
        <v>132</v>
      </c>
      <c r="D343" s="1" t="s">
        <v>10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">
      <c r="A344" s="2" t="s">
        <v>133</v>
      </c>
      <c r="B344" s="3" t="s">
        <v>134</v>
      </c>
      <c r="C344" s="1" t="s">
        <v>135</v>
      </c>
      <c r="D344" s="1" t="s">
        <v>10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">
      <c r="A345" s="2" t="s">
        <v>136</v>
      </c>
      <c r="B345" s="3" t="s">
        <v>137</v>
      </c>
      <c r="C345" s="1" t="s">
        <v>138</v>
      </c>
      <c r="D345" s="1" t="s">
        <v>10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">
      <c r="A346" s="2" t="s">
        <v>139</v>
      </c>
      <c r="B346" s="3" t="s">
        <v>140</v>
      </c>
      <c r="C346" s="1" t="s">
        <v>141</v>
      </c>
      <c r="D346" s="1" t="s">
        <v>10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">
      <c r="A347" s="2" t="s">
        <v>142</v>
      </c>
      <c r="B347" s="3" t="s">
        <v>143</v>
      </c>
      <c r="C347" s="1" t="s">
        <v>144</v>
      </c>
      <c r="D347" s="1" t="s">
        <v>10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">
      <c r="A348" s="2" t="s">
        <v>142</v>
      </c>
      <c r="B348" s="3" t="s">
        <v>143</v>
      </c>
      <c r="C348" s="1" t="s">
        <v>145</v>
      </c>
      <c r="D348" s="1" t="s">
        <v>10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">
      <c r="A349" s="2" t="s">
        <v>146</v>
      </c>
      <c r="B349" s="3" t="s">
        <v>147</v>
      </c>
      <c r="C349" s="1" t="s">
        <v>148</v>
      </c>
      <c r="D349" s="1" t="s">
        <v>10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">
      <c r="A350" s="2" t="s">
        <v>149</v>
      </c>
      <c r="B350" s="3" t="s">
        <v>150</v>
      </c>
      <c r="C350" s="1" t="s">
        <v>151</v>
      </c>
      <c r="D350" s="1" t="s">
        <v>10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">
      <c r="A351" s="2" t="s">
        <v>152</v>
      </c>
      <c r="B351" s="3" t="s">
        <v>153</v>
      </c>
      <c r="C351" s="1" t="s">
        <v>154</v>
      </c>
      <c r="D351" s="1" t="s">
        <v>10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">
      <c r="A352" s="2" t="s">
        <v>155</v>
      </c>
      <c r="B352" s="3" t="s">
        <v>156</v>
      </c>
      <c r="C352" s="1" t="s">
        <v>157</v>
      </c>
      <c r="D352" s="1" t="s">
        <v>10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">
      <c r="A353" s="2" t="s">
        <v>158</v>
      </c>
      <c r="B353" s="3" t="s">
        <v>159</v>
      </c>
      <c r="C353" s="1" t="s">
        <v>160</v>
      </c>
      <c r="D353" s="1" t="s">
        <v>10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">
      <c r="A354" s="2" t="s">
        <v>161</v>
      </c>
      <c r="B354" s="3" t="s">
        <v>162</v>
      </c>
      <c r="C354" s="1" t="s">
        <v>163</v>
      </c>
      <c r="D354" s="1" t="s">
        <v>10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">
      <c r="A355" s="2" t="s">
        <v>164</v>
      </c>
      <c r="B355" s="3" t="s">
        <v>165</v>
      </c>
      <c r="C355" s="1" t="s">
        <v>166</v>
      </c>
      <c r="D355" s="1" t="s">
        <v>10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">
      <c r="A356" s="2" t="s">
        <v>7</v>
      </c>
      <c r="B356" s="3" t="s">
        <v>8</v>
      </c>
      <c r="C356" s="1" t="s">
        <v>9</v>
      </c>
      <c r="D356" s="1" t="s">
        <v>167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">
      <c r="A357" s="2" t="s">
        <v>11</v>
      </c>
      <c r="B357" s="3" t="s">
        <v>12</v>
      </c>
      <c r="C357" s="1" t="s">
        <v>13</v>
      </c>
      <c r="D357" s="1" t="s">
        <v>167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">
      <c r="A358" s="2" t="s">
        <v>14</v>
      </c>
      <c r="B358" s="3" t="s">
        <v>15</v>
      </c>
      <c r="C358" s="1" t="s">
        <v>16</v>
      </c>
      <c r="D358" s="1" t="s">
        <v>167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">
      <c r="A359" s="2" t="s">
        <v>17</v>
      </c>
      <c r="B359" s="3" t="s">
        <v>18</v>
      </c>
      <c r="C359" s="1" t="s">
        <v>19</v>
      </c>
      <c r="D359" s="1" t="s">
        <v>167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">
      <c r="A360" s="2" t="s">
        <v>20</v>
      </c>
      <c r="B360" s="3" t="s">
        <v>21</v>
      </c>
      <c r="C360" s="1" t="s">
        <v>22</v>
      </c>
      <c r="D360" s="1" t="s">
        <v>167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">
      <c r="A361" s="2" t="s">
        <v>20</v>
      </c>
      <c r="B361" s="3" t="s">
        <v>21</v>
      </c>
      <c r="C361" s="1" t="s">
        <v>23</v>
      </c>
      <c r="D361" s="1" t="s">
        <v>167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">
      <c r="A362" s="2" t="s">
        <v>20</v>
      </c>
      <c r="B362" s="3" t="s">
        <v>21</v>
      </c>
      <c r="C362" s="1" t="s">
        <v>24</v>
      </c>
      <c r="D362" s="1" t="s">
        <v>167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">
      <c r="A363" s="2" t="s">
        <v>20</v>
      </c>
      <c r="B363" s="3" t="s">
        <v>21</v>
      </c>
      <c r="C363" s="1" t="s">
        <v>25</v>
      </c>
      <c r="D363" s="1" t="s">
        <v>167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">
      <c r="A364" s="2" t="s">
        <v>26</v>
      </c>
      <c r="B364" s="3" t="s">
        <v>27</v>
      </c>
      <c r="C364" s="1" t="s">
        <v>28</v>
      </c>
      <c r="D364" s="1" t="s">
        <v>167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">
      <c r="A365" s="2" t="s">
        <v>29</v>
      </c>
      <c r="B365" s="3" t="s">
        <v>30</v>
      </c>
      <c r="C365" s="1" t="s">
        <v>31</v>
      </c>
      <c r="D365" s="1" t="s">
        <v>167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">
      <c r="A366" s="2" t="s">
        <v>32</v>
      </c>
      <c r="B366" s="3" t="s">
        <v>33</v>
      </c>
      <c r="C366" s="1" t="s">
        <v>34</v>
      </c>
      <c r="D366" s="1" t="s">
        <v>167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">
      <c r="A367" s="2" t="s">
        <v>35</v>
      </c>
      <c r="B367" s="3" t="s">
        <v>36</v>
      </c>
      <c r="C367" s="1" t="s">
        <v>37</v>
      </c>
      <c r="D367" s="1" t="s">
        <v>167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">
      <c r="A368" s="2" t="s">
        <v>35</v>
      </c>
      <c r="B368" s="3" t="s">
        <v>36</v>
      </c>
      <c r="C368" s="1" t="s">
        <v>38</v>
      </c>
      <c r="D368" s="1" t="s">
        <v>167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">
      <c r="A369" s="2" t="s">
        <v>39</v>
      </c>
      <c r="B369" s="3" t="s">
        <v>40</v>
      </c>
      <c r="C369" s="1" t="s">
        <v>41</v>
      </c>
      <c r="D369" s="1" t="s">
        <v>167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">
      <c r="A370" s="2" t="s">
        <v>42</v>
      </c>
      <c r="B370" s="3" t="s">
        <v>43</v>
      </c>
      <c r="C370" s="1" t="s">
        <v>44</v>
      </c>
      <c r="D370" s="1" t="s">
        <v>167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">
      <c r="A371" s="2" t="s">
        <v>45</v>
      </c>
      <c r="B371" s="3" t="s">
        <v>46</v>
      </c>
      <c r="C371" s="1" t="s">
        <v>47</v>
      </c>
      <c r="D371" s="1" t="s">
        <v>167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">
      <c r="A372" s="2" t="s">
        <v>48</v>
      </c>
      <c r="B372" s="3" t="s">
        <v>49</v>
      </c>
      <c r="C372" s="1" t="s">
        <v>50</v>
      </c>
      <c r="D372" s="1" t="s">
        <v>167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">
      <c r="A373" s="2" t="s">
        <v>51</v>
      </c>
      <c r="B373" s="3" t="s">
        <v>52</v>
      </c>
      <c r="C373" s="1" t="s">
        <v>53</v>
      </c>
      <c r="D373" s="1" t="s">
        <v>167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">
      <c r="A374" s="2" t="s">
        <v>51</v>
      </c>
      <c r="B374" s="3" t="s">
        <v>52</v>
      </c>
      <c r="C374" s="1" t="s">
        <v>54</v>
      </c>
      <c r="D374" s="1" t="s">
        <v>167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">
      <c r="A375" s="2" t="s">
        <v>55</v>
      </c>
      <c r="B375" s="3" t="s">
        <v>56</v>
      </c>
      <c r="C375" s="1" t="s">
        <v>57</v>
      </c>
      <c r="D375" s="1" t="s">
        <v>167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">
      <c r="A376" s="2" t="s">
        <v>58</v>
      </c>
      <c r="B376" s="3" t="s">
        <v>59</v>
      </c>
      <c r="C376" s="1" t="s">
        <v>60</v>
      </c>
      <c r="D376" s="1" t="s">
        <v>167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">
      <c r="A377" s="2" t="s">
        <v>61</v>
      </c>
      <c r="B377" s="3" t="s">
        <v>62</v>
      </c>
      <c r="C377" s="1" t="s">
        <v>63</v>
      </c>
      <c r="D377" s="1" t="s">
        <v>167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">
      <c r="A378" s="2" t="s">
        <v>64</v>
      </c>
      <c r="B378" s="3" t="s">
        <v>65</v>
      </c>
      <c r="C378" s="1" t="s">
        <v>66</v>
      </c>
      <c r="D378" s="1" t="s">
        <v>167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">
      <c r="A379" s="2" t="s">
        <v>67</v>
      </c>
      <c r="B379" s="3" t="s">
        <v>68</v>
      </c>
      <c r="C379" s="1" t="s">
        <v>69</v>
      </c>
      <c r="D379" s="1" t="s">
        <v>167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">
      <c r="A380" s="2" t="s">
        <v>70</v>
      </c>
      <c r="B380" s="3" t="s">
        <v>71</v>
      </c>
      <c r="C380" s="1" t="s">
        <v>72</v>
      </c>
      <c r="D380" s="1" t="s">
        <v>167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">
      <c r="A381" s="2" t="s">
        <v>70</v>
      </c>
      <c r="B381" s="3" t="s">
        <v>71</v>
      </c>
      <c r="C381" s="1" t="s">
        <v>73</v>
      </c>
      <c r="D381" s="1" t="s">
        <v>167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">
      <c r="A382" s="2" t="s">
        <v>74</v>
      </c>
      <c r="B382" s="3" t="s">
        <v>75</v>
      </c>
      <c r="C382" s="1" t="s">
        <v>76</v>
      </c>
      <c r="D382" s="1" t="s">
        <v>167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">
      <c r="A383" s="2" t="s">
        <v>77</v>
      </c>
      <c r="B383" s="3" t="s">
        <v>78</v>
      </c>
      <c r="C383" s="1" t="s">
        <v>79</v>
      </c>
      <c r="D383" s="1" t="s">
        <v>167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">
      <c r="A384" s="2" t="s">
        <v>80</v>
      </c>
      <c r="B384" s="3" t="s">
        <v>81</v>
      </c>
      <c r="C384" s="1" t="s">
        <v>82</v>
      </c>
      <c r="D384" s="1" t="s">
        <v>167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">
      <c r="A385" s="2" t="s">
        <v>83</v>
      </c>
      <c r="B385" s="3" t="s">
        <v>84</v>
      </c>
      <c r="C385" s="1" t="s">
        <v>85</v>
      </c>
      <c r="D385" s="1" t="s">
        <v>167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">
      <c r="A386" s="2" t="s">
        <v>86</v>
      </c>
      <c r="B386" s="3" t="s">
        <v>87</v>
      </c>
      <c r="C386" s="1" t="s">
        <v>88</v>
      </c>
      <c r="D386" s="1" t="s">
        <v>167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3">
      <c r="A387" s="2" t="s">
        <v>89</v>
      </c>
      <c r="B387" s="3" t="s">
        <v>90</v>
      </c>
      <c r="C387" s="1" t="s">
        <v>91</v>
      </c>
      <c r="D387" s="1" t="s">
        <v>167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3">
      <c r="A388" s="2" t="s">
        <v>92</v>
      </c>
      <c r="B388" s="3" t="s">
        <v>93</v>
      </c>
      <c r="C388" s="1" t="s">
        <v>94</v>
      </c>
      <c r="D388" s="1" t="s">
        <v>167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">
      <c r="A389" s="2" t="s">
        <v>95</v>
      </c>
      <c r="B389" s="3" t="s">
        <v>96</v>
      </c>
      <c r="C389" s="1" t="s">
        <v>97</v>
      </c>
      <c r="D389" s="1" t="s">
        <v>167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">
      <c r="A390" s="2" t="s">
        <v>98</v>
      </c>
      <c r="B390" s="3" t="s">
        <v>99</v>
      </c>
      <c r="C390" s="1" t="s">
        <v>100</v>
      </c>
      <c r="D390" s="1" t="s">
        <v>167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">
      <c r="A391" s="2" t="s">
        <v>101</v>
      </c>
      <c r="B391" s="3" t="s">
        <v>102</v>
      </c>
      <c r="C391" s="1" t="s">
        <v>103</v>
      </c>
      <c r="D391" s="1" t="s">
        <v>167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">
      <c r="A392" s="2" t="s">
        <v>104</v>
      </c>
      <c r="B392" s="3" t="s">
        <v>105</v>
      </c>
      <c r="C392" s="1" t="s">
        <v>106</v>
      </c>
      <c r="D392" s="1" t="s">
        <v>167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">
      <c r="A393" s="2" t="s">
        <v>107</v>
      </c>
      <c r="B393" s="3" t="s">
        <v>108</v>
      </c>
      <c r="C393" s="1" t="s">
        <v>109</v>
      </c>
      <c r="D393" s="1" t="s">
        <v>167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">
      <c r="A394" s="2" t="s">
        <v>110</v>
      </c>
      <c r="B394" s="3" t="s">
        <v>111</v>
      </c>
      <c r="C394" s="1" t="s">
        <v>112</v>
      </c>
      <c r="D394" s="1" t="s">
        <v>167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">
      <c r="A395" s="2" t="s">
        <v>113</v>
      </c>
      <c r="B395" s="3" t="s">
        <v>114</v>
      </c>
      <c r="C395" s="1" t="s">
        <v>115</v>
      </c>
      <c r="D395" s="1" t="s">
        <v>167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">
      <c r="A396" s="2" t="s">
        <v>113</v>
      </c>
      <c r="B396" s="3" t="s">
        <v>114</v>
      </c>
      <c r="C396" s="1" t="s">
        <v>116</v>
      </c>
      <c r="D396" s="1" t="s">
        <v>167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">
      <c r="A397" s="2" t="s">
        <v>113</v>
      </c>
      <c r="B397" s="3" t="s">
        <v>114</v>
      </c>
      <c r="C397" s="1" t="s">
        <v>117</v>
      </c>
      <c r="D397" s="1" t="s">
        <v>167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">
      <c r="A398" s="2" t="s">
        <v>118</v>
      </c>
      <c r="B398" s="3" t="s">
        <v>119</v>
      </c>
      <c r="C398" s="1" t="s">
        <v>120</v>
      </c>
      <c r="D398" s="1" t="s">
        <v>167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">
      <c r="A399" s="2" t="s">
        <v>121</v>
      </c>
      <c r="B399" s="3" t="s">
        <v>122</v>
      </c>
      <c r="C399" s="1" t="s">
        <v>123</v>
      </c>
      <c r="D399" s="1" t="s">
        <v>167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">
      <c r="A400" s="2" t="s">
        <v>124</v>
      </c>
      <c r="B400" s="3" t="s">
        <v>125</v>
      </c>
      <c r="C400" s="1" t="s">
        <v>126</v>
      </c>
      <c r="D400" s="1" t="s">
        <v>167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">
      <c r="A401" s="2" t="s">
        <v>127</v>
      </c>
      <c r="B401" s="3" t="s">
        <v>128</v>
      </c>
      <c r="C401" s="1" t="s">
        <v>129</v>
      </c>
      <c r="D401" s="1" t="s">
        <v>167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">
      <c r="A402" s="2" t="s">
        <v>130</v>
      </c>
      <c r="B402" s="3" t="s">
        <v>131</v>
      </c>
      <c r="C402" s="1" t="s">
        <v>132</v>
      </c>
      <c r="D402" s="1" t="s">
        <v>167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">
      <c r="A403" s="2" t="s">
        <v>133</v>
      </c>
      <c r="B403" s="3" t="s">
        <v>134</v>
      </c>
      <c r="C403" s="1" t="s">
        <v>135</v>
      </c>
      <c r="D403" s="1" t="s">
        <v>167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">
      <c r="A404" s="2" t="s">
        <v>136</v>
      </c>
      <c r="B404" s="3" t="s">
        <v>137</v>
      </c>
      <c r="C404" s="1" t="s">
        <v>138</v>
      </c>
      <c r="D404" s="1" t="s">
        <v>167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">
      <c r="A405" s="2" t="s">
        <v>139</v>
      </c>
      <c r="B405" s="3" t="s">
        <v>140</v>
      </c>
      <c r="C405" s="1" t="s">
        <v>141</v>
      </c>
      <c r="D405" s="1" t="s">
        <v>167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">
      <c r="A406" s="2" t="s">
        <v>142</v>
      </c>
      <c r="B406" s="3" t="s">
        <v>143</v>
      </c>
      <c r="C406" s="1" t="s">
        <v>144</v>
      </c>
      <c r="D406" s="1" t="s">
        <v>167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">
      <c r="A407" s="2" t="s">
        <v>142</v>
      </c>
      <c r="B407" s="3" t="s">
        <v>143</v>
      </c>
      <c r="C407" s="1" t="s">
        <v>145</v>
      </c>
      <c r="D407" s="1" t="s">
        <v>167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">
      <c r="A408" s="2" t="s">
        <v>146</v>
      </c>
      <c r="B408" s="3" t="s">
        <v>147</v>
      </c>
      <c r="C408" s="1" t="s">
        <v>148</v>
      </c>
      <c r="D408" s="1" t="s">
        <v>167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">
      <c r="A409" s="2" t="s">
        <v>149</v>
      </c>
      <c r="B409" s="3" t="s">
        <v>150</v>
      </c>
      <c r="C409" s="1" t="s">
        <v>151</v>
      </c>
      <c r="D409" s="1" t="s">
        <v>167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">
      <c r="A410" s="2" t="s">
        <v>152</v>
      </c>
      <c r="B410" s="3" t="s">
        <v>153</v>
      </c>
      <c r="C410" s="1" t="s">
        <v>154</v>
      </c>
      <c r="D410" s="1" t="s">
        <v>167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">
      <c r="A411" s="2" t="s">
        <v>155</v>
      </c>
      <c r="B411" s="3" t="s">
        <v>156</v>
      </c>
      <c r="C411" s="1" t="s">
        <v>157</v>
      </c>
      <c r="D411" s="1" t="s">
        <v>167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">
      <c r="A412" s="2" t="s">
        <v>158</v>
      </c>
      <c r="B412" s="3" t="s">
        <v>159</v>
      </c>
      <c r="C412" s="1" t="s">
        <v>160</v>
      </c>
      <c r="D412" s="1" t="s">
        <v>167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">
      <c r="A413" s="2" t="s">
        <v>161</v>
      </c>
      <c r="B413" s="3" t="s">
        <v>162</v>
      </c>
      <c r="C413" s="1" t="s">
        <v>163</v>
      </c>
      <c r="D413" s="1" t="s">
        <v>167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">
      <c r="A414" s="2" t="s">
        <v>164</v>
      </c>
      <c r="B414" s="3" t="s">
        <v>165</v>
      </c>
      <c r="C414" s="1" t="s">
        <v>166</v>
      </c>
      <c r="D414" s="1" t="s">
        <v>167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">
      <c r="A415" s="2" t="s">
        <v>7</v>
      </c>
      <c r="B415" s="3" t="s">
        <v>8</v>
      </c>
      <c r="C415" s="1" t="s">
        <v>9</v>
      </c>
      <c r="D415" s="1" t="s">
        <v>168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">
      <c r="A416" s="2" t="s">
        <v>11</v>
      </c>
      <c r="B416" s="3" t="s">
        <v>12</v>
      </c>
      <c r="C416" s="1" t="s">
        <v>13</v>
      </c>
      <c r="D416" s="1" t="s">
        <v>168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">
      <c r="A417" s="2" t="s">
        <v>14</v>
      </c>
      <c r="B417" s="3" t="s">
        <v>15</v>
      </c>
      <c r="C417" s="1" t="s">
        <v>16</v>
      </c>
      <c r="D417" s="1" t="s">
        <v>168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">
      <c r="A418" s="2" t="s">
        <v>17</v>
      </c>
      <c r="B418" s="3" t="s">
        <v>18</v>
      </c>
      <c r="C418" s="1" t="s">
        <v>19</v>
      </c>
      <c r="D418" s="1" t="s">
        <v>168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">
      <c r="A419" s="2" t="s">
        <v>20</v>
      </c>
      <c r="B419" s="3" t="s">
        <v>21</v>
      </c>
      <c r="C419" s="1" t="s">
        <v>22</v>
      </c>
      <c r="D419" s="1" t="s">
        <v>168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">
      <c r="A420" s="2" t="s">
        <v>20</v>
      </c>
      <c r="B420" s="3" t="s">
        <v>21</v>
      </c>
      <c r="C420" s="1" t="s">
        <v>23</v>
      </c>
      <c r="D420" s="1" t="s">
        <v>168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">
      <c r="A421" s="2" t="s">
        <v>20</v>
      </c>
      <c r="B421" s="3" t="s">
        <v>21</v>
      </c>
      <c r="C421" s="1" t="s">
        <v>24</v>
      </c>
      <c r="D421" s="1" t="s">
        <v>168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">
      <c r="A422" s="2" t="s">
        <v>20</v>
      </c>
      <c r="B422" s="3" t="s">
        <v>21</v>
      </c>
      <c r="C422" s="1" t="s">
        <v>25</v>
      </c>
      <c r="D422" s="1" t="s">
        <v>168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">
      <c r="A423" s="2" t="s">
        <v>26</v>
      </c>
      <c r="B423" s="3" t="s">
        <v>27</v>
      </c>
      <c r="C423" s="1" t="s">
        <v>28</v>
      </c>
      <c r="D423" s="1" t="s">
        <v>168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">
      <c r="A424" s="2" t="s">
        <v>29</v>
      </c>
      <c r="B424" s="3" t="s">
        <v>30</v>
      </c>
      <c r="C424" s="1" t="s">
        <v>31</v>
      </c>
      <c r="D424" s="1" t="s">
        <v>168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">
      <c r="A425" s="2" t="s">
        <v>32</v>
      </c>
      <c r="B425" s="3" t="s">
        <v>33</v>
      </c>
      <c r="C425" s="1" t="s">
        <v>34</v>
      </c>
      <c r="D425" s="1" t="s">
        <v>168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">
      <c r="A426" s="2" t="s">
        <v>35</v>
      </c>
      <c r="B426" s="3" t="s">
        <v>36</v>
      </c>
      <c r="C426" s="1" t="s">
        <v>37</v>
      </c>
      <c r="D426" s="1" t="s">
        <v>168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">
      <c r="A427" s="2" t="s">
        <v>35</v>
      </c>
      <c r="B427" s="3" t="s">
        <v>36</v>
      </c>
      <c r="C427" s="1" t="s">
        <v>38</v>
      </c>
      <c r="D427" s="1" t="s">
        <v>168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">
      <c r="A428" s="2" t="s">
        <v>39</v>
      </c>
      <c r="B428" s="3" t="s">
        <v>40</v>
      </c>
      <c r="C428" s="1" t="s">
        <v>41</v>
      </c>
      <c r="D428" s="1" t="s">
        <v>168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">
      <c r="A429" s="2" t="s">
        <v>42</v>
      </c>
      <c r="B429" s="3" t="s">
        <v>43</v>
      </c>
      <c r="C429" s="1" t="s">
        <v>44</v>
      </c>
      <c r="D429" s="1" t="s">
        <v>168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">
      <c r="A430" s="2" t="s">
        <v>45</v>
      </c>
      <c r="B430" s="3" t="s">
        <v>46</v>
      </c>
      <c r="C430" s="1" t="s">
        <v>47</v>
      </c>
      <c r="D430" s="1" t="s">
        <v>168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">
      <c r="A431" s="2" t="s">
        <v>48</v>
      </c>
      <c r="B431" s="3" t="s">
        <v>49</v>
      </c>
      <c r="C431" s="1" t="s">
        <v>50</v>
      </c>
      <c r="D431" s="1" t="s">
        <v>168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">
      <c r="A432" s="2" t="s">
        <v>51</v>
      </c>
      <c r="B432" s="3" t="s">
        <v>52</v>
      </c>
      <c r="C432" s="1" t="s">
        <v>53</v>
      </c>
      <c r="D432" s="1" t="s">
        <v>168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">
      <c r="A433" s="2" t="s">
        <v>51</v>
      </c>
      <c r="B433" s="3" t="s">
        <v>52</v>
      </c>
      <c r="C433" s="1" t="s">
        <v>54</v>
      </c>
      <c r="D433" s="1" t="s">
        <v>168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">
      <c r="A434" s="2" t="s">
        <v>55</v>
      </c>
      <c r="B434" s="3" t="s">
        <v>56</v>
      </c>
      <c r="C434" s="1" t="s">
        <v>57</v>
      </c>
      <c r="D434" s="1" t="s">
        <v>168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">
      <c r="A435" s="2" t="s">
        <v>58</v>
      </c>
      <c r="B435" s="3" t="s">
        <v>59</v>
      </c>
      <c r="C435" s="1" t="s">
        <v>60</v>
      </c>
      <c r="D435" s="1" t="s">
        <v>168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">
      <c r="A436" s="2" t="s">
        <v>61</v>
      </c>
      <c r="B436" s="3" t="s">
        <v>62</v>
      </c>
      <c r="C436" s="1" t="s">
        <v>63</v>
      </c>
      <c r="D436" s="1" t="s">
        <v>168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">
      <c r="A437" s="2" t="s">
        <v>64</v>
      </c>
      <c r="B437" s="3" t="s">
        <v>65</v>
      </c>
      <c r="C437" s="1" t="s">
        <v>66</v>
      </c>
      <c r="D437" s="1" t="s">
        <v>168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">
      <c r="A438" s="2" t="s">
        <v>67</v>
      </c>
      <c r="B438" s="3" t="s">
        <v>68</v>
      </c>
      <c r="C438" s="1" t="s">
        <v>69</v>
      </c>
      <c r="D438" s="1" t="s">
        <v>168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">
      <c r="A439" s="2" t="s">
        <v>70</v>
      </c>
      <c r="B439" s="3" t="s">
        <v>71</v>
      </c>
      <c r="C439" s="1" t="s">
        <v>72</v>
      </c>
      <c r="D439" s="1" t="s">
        <v>168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">
      <c r="A440" s="2" t="s">
        <v>70</v>
      </c>
      <c r="B440" s="3" t="s">
        <v>71</v>
      </c>
      <c r="C440" s="1" t="s">
        <v>73</v>
      </c>
      <c r="D440" s="1" t="s">
        <v>168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">
      <c r="A441" s="2" t="s">
        <v>74</v>
      </c>
      <c r="B441" s="3" t="s">
        <v>75</v>
      </c>
      <c r="C441" s="1" t="s">
        <v>76</v>
      </c>
      <c r="D441" s="1" t="s">
        <v>168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">
      <c r="A442" s="2" t="s">
        <v>77</v>
      </c>
      <c r="B442" s="3" t="s">
        <v>78</v>
      </c>
      <c r="C442" s="1" t="s">
        <v>79</v>
      </c>
      <c r="D442" s="1" t="s">
        <v>168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">
      <c r="A443" s="2" t="s">
        <v>80</v>
      </c>
      <c r="B443" s="3" t="s">
        <v>81</v>
      </c>
      <c r="C443" s="1" t="s">
        <v>82</v>
      </c>
      <c r="D443" s="1" t="s">
        <v>168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">
      <c r="A444" s="2" t="s">
        <v>83</v>
      </c>
      <c r="B444" s="3" t="s">
        <v>84</v>
      </c>
      <c r="C444" s="1" t="s">
        <v>85</v>
      </c>
      <c r="D444" s="1" t="s">
        <v>168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">
      <c r="A445" s="2" t="s">
        <v>86</v>
      </c>
      <c r="B445" s="3" t="s">
        <v>87</v>
      </c>
      <c r="C445" s="1" t="s">
        <v>88</v>
      </c>
      <c r="D445" s="1" t="s">
        <v>168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">
      <c r="A446" s="2" t="s">
        <v>89</v>
      </c>
      <c r="B446" s="3" t="s">
        <v>90</v>
      </c>
      <c r="C446" s="1" t="s">
        <v>91</v>
      </c>
      <c r="D446" s="1" t="s">
        <v>168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">
      <c r="A447" s="2" t="s">
        <v>92</v>
      </c>
      <c r="B447" s="3" t="s">
        <v>93</v>
      </c>
      <c r="C447" s="1" t="s">
        <v>94</v>
      </c>
      <c r="D447" s="1" t="s">
        <v>168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">
      <c r="A448" s="2" t="s">
        <v>95</v>
      </c>
      <c r="B448" s="3" t="s">
        <v>96</v>
      </c>
      <c r="C448" s="1" t="s">
        <v>97</v>
      </c>
      <c r="D448" s="1" t="s">
        <v>168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">
      <c r="A449" s="2" t="s">
        <v>98</v>
      </c>
      <c r="B449" s="3" t="s">
        <v>99</v>
      </c>
      <c r="C449" s="1" t="s">
        <v>100</v>
      </c>
      <c r="D449" s="1" t="s">
        <v>168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">
      <c r="A450" s="2" t="s">
        <v>101</v>
      </c>
      <c r="B450" s="3" t="s">
        <v>102</v>
      </c>
      <c r="C450" s="1" t="s">
        <v>103</v>
      </c>
      <c r="D450" s="1" t="s">
        <v>168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3">
      <c r="A451" s="2" t="s">
        <v>104</v>
      </c>
      <c r="B451" s="3" t="s">
        <v>105</v>
      </c>
      <c r="C451" s="1" t="s">
        <v>106</v>
      </c>
      <c r="D451" s="1" t="s">
        <v>168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3">
      <c r="A452" s="2" t="s">
        <v>107</v>
      </c>
      <c r="B452" s="3" t="s">
        <v>108</v>
      </c>
      <c r="C452" s="1" t="s">
        <v>109</v>
      </c>
      <c r="D452" s="1" t="s">
        <v>168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">
      <c r="A453" s="2" t="s">
        <v>110</v>
      </c>
      <c r="B453" s="3" t="s">
        <v>111</v>
      </c>
      <c r="C453" s="1" t="s">
        <v>112</v>
      </c>
      <c r="D453" s="1" t="s">
        <v>168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">
      <c r="A454" s="2" t="s">
        <v>113</v>
      </c>
      <c r="B454" s="3" t="s">
        <v>114</v>
      </c>
      <c r="C454" s="1" t="s">
        <v>115</v>
      </c>
      <c r="D454" s="1" t="s">
        <v>168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">
      <c r="A455" s="2" t="s">
        <v>113</v>
      </c>
      <c r="B455" s="3" t="s">
        <v>114</v>
      </c>
      <c r="C455" s="1" t="s">
        <v>116</v>
      </c>
      <c r="D455" s="1" t="s">
        <v>168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">
      <c r="A456" s="2" t="s">
        <v>113</v>
      </c>
      <c r="B456" s="3" t="s">
        <v>114</v>
      </c>
      <c r="C456" s="1" t="s">
        <v>117</v>
      </c>
      <c r="D456" s="1" t="s">
        <v>168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">
      <c r="A457" s="2" t="s">
        <v>118</v>
      </c>
      <c r="B457" s="3" t="s">
        <v>119</v>
      </c>
      <c r="C457" s="1" t="s">
        <v>120</v>
      </c>
      <c r="D457" s="1" t="s">
        <v>168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">
      <c r="A458" s="2" t="s">
        <v>121</v>
      </c>
      <c r="B458" s="3" t="s">
        <v>122</v>
      </c>
      <c r="C458" s="1" t="s">
        <v>123</v>
      </c>
      <c r="D458" s="1" t="s">
        <v>168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">
      <c r="A459" s="2" t="s">
        <v>124</v>
      </c>
      <c r="B459" s="3" t="s">
        <v>125</v>
      </c>
      <c r="C459" s="1" t="s">
        <v>126</v>
      </c>
      <c r="D459" s="1" t="s">
        <v>168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">
      <c r="A460" s="2" t="s">
        <v>127</v>
      </c>
      <c r="B460" s="3" t="s">
        <v>128</v>
      </c>
      <c r="C460" s="1" t="s">
        <v>129</v>
      </c>
      <c r="D460" s="1" t="s">
        <v>168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">
      <c r="A461" s="2" t="s">
        <v>130</v>
      </c>
      <c r="B461" s="3" t="s">
        <v>131</v>
      </c>
      <c r="C461" s="1" t="s">
        <v>132</v>
      </c>
      <c r="D461" s="1" t="s">
        <v>168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">
      <c r="A462" s="2" t="s">
        <v>133</v>
      </c>
      <c r="B462" s="3" t="s">
        <v>134</v>
      </c>
      <c r="C462" s="1" t="s">
        <v>135</v>
      </c>
      <c r="D462" s="1" t="s">
        <v>168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">
      <c r="A463" s="2" t="s">
        <v>136</v>
      </c>
      <c r="B463" s="3" t="s">
        <v>137</v>
      </c>
      <c r="C463" s="1" t="s">
        <v>138</v>
      </c>
      <c r="D463" s="1" t="s">
        <v>168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">
      <c r="A464" s="2" t="s">
        <v>139</v>
      </c>
      <c r="B464" s="3" t="s">
        <v>140</v>
      </c>
      <c r="C464" s="1" t="s">
        <v>141</v>
      </c>
      <c r="D464" s="1" t="s">
        <v>168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">
      <c r="A465" s="2" t="s">
        <v>142</v>
      </c>
      <c r="B465" s="3" t="s">
        <v>143</v>
      </c>
      <c r="C465" s="1" t="s">
        <v>144</v>
      </c>
      <c r="D465" s="1" t="s">
        <v>168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">
      <c r="A466" s="2" t="s">
        <v>142</v>
      </c>
      <c r="B466" s="3" t="s">
        <v>143</v>
      </c>
      <c r="C466" s="1" t="s">
        <v>145</v>
      </c>
      <c r="D466" s="1" t="s">
        <v>168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">
      <c r="A467" s="2" t="s">
        <v>146</v>
      </c>
      <c r="B467" s="3" t="s">
        <v>147</v>
      </c>
      <c r="C467" s="1" t="s">
        <v>148</v>
      </c>
      <c r="D467" s="1" t="s">
        <v>168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">
      <c r="A468" s="2" t="s">
        <v>149</v>
      </c>
      <c r="B468" s="3" t="s">
        <v>150</v>
      </c>
      <c r="C468" s="1" t="s">
        <v>151</v>
      </c>
      <c r="D468" s="1" t="s">
        <v>168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">
      <c r="A469" s="2" t="s">
        <v>152</v>
      </c>
      <c r="B469" s="3" t="s">
        <v>153</v>
      </c>
      <c r="C469" s="1" t="s">
        <v>154</v>
      </c>
      <c r="D469" s="1" t="s">
        <v>168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">
      <c r="A470" s="2" t="s">
        <v>155</v>
      </c>
      <c r="B470" s="3" t="s">
        <v>156</v>
      </c>
      <c r="C470" s="1" t="s">
        <v>157</v>
      </c>
      <c r="D470" s="1" t="s">
        <v>168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">
      <c r="A471" s="2" t="s">
        <v>158</v>
      </c>
      <c r="B471" s="3" t="s">
        <v>159</v>
      </c>
      <c r="C471" s="1" t="s">
        <v>160</v>
      </c>
      <c r="D471" s="1" t="s">
        <v>168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">
      <c r="A472" s="2" t="s">
        <v>161</v>
      </c>
      <c r="B472" s="3" t="s">
        <v>162</v>
      </c>
      <c r="C472" s="1" t="s">
        <v>163</v>
      </c>
      <c r="D472" s="1" t="s">
        <v>168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">
      <c r="A473" s="2" t="s">
        <v>164</v>
      </c>
      <c r="B473" s="3" t="s">
        <v>165</v>
      </c>
      <c r="C473" s="1" t="s">
        <v>166</v>
      </c>
      <c r="D473" s="1" t="s">
        <v>168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">
      <c r="A474" s="2" t="s">
        <v>7</v>
      </c>
      <c r="B474" s="3" t="s">
        <v>8</v>
      </c>
      <c r="C474" s="1" t="s">
        <v>9</v>
      </c>
      <c r="D474" s="1" t="s">
        <v>169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">
      <c r="A475" s="2" t="s">
        <v>11</v>
      </c>
      <c r="B475" s="3" t="s">
        <v>12</v>
      </c>
      <c r="C475" s="1" t="s">
        <v>13</v>
      </c>
      <c r="D475" s="1" t="s">
        <v>169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">
      <c r="A476" s="2" t="s">
        <v>14</v>
      </c>
      <c r="B476" s="3" t="s">
        <v>15</v>
      </c>
      <c r="C476" s="1" t="s">
        <v>16</v>
      </c>
      <c r="D476" s="1" t="s">
        <v>169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">
      <c r="A477" s="2" t="s">
        <v>17</v>
      </c>
      <c r="B477" s="3" t="s">
        <v>18</v>
      </c>
      <c r="C477" s="1" t="s">
        <v>19</v>
      </c>
      <c r="D477" s="1" t="s">
        <v>169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">
      <c r="A478" s="2" t="s">
        <v>20</v>
      </c>
      <c r="B478" s="3" t="s">
        <v>21</v>
      </c>
      <c r="C478" s="1" t="s">
        <v>22</v>
      </c>
      <c r="D478" s="1" t="s">
        <v>169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">
      <c r="A479" s="2" t="s">
        <v>20</v>
      </c>
      <c r="B479" s="3" t="s">
        <v>21</v>
      </c>
      <c r="C479" s="1" t="s">
        <v>23</v>
      </c>
      <c r="D479" s="1" t="s">
        <v>169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">
      <c r="A480" s="2" t="s">
        <v>20</v>
      </c>
      <c r="B480" s="3" t="s">
        <v>21</v>
      </c>
      <c r="C480" s="1" t="s">
        <v>24</v>
      </c>
      <c r="D480" s="1" t="s">
        <v>169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">
      <c r="A481" s="2" t="s">
        <v>20</v>
      </c>
      <c r="B481" s="3" t="s">
        <v>21</v>
      </c>
      <c r="C481" s="1" t="s">
        <v>25</v>
      </c>
      <c r="D481" s="1" t="s">
        <v>169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">
      <c r="A482" s="2" t="s">
        <v>26</v>
      </c>
      <c r="B482" s="3" t="s">
        <v>27</v>
      </c>
      <c r="C482" s="1" t="s">
        <v>28</v>
      </c>
      <c r="D482" s="1" t="s">
        <v>169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">
      <c r="A483" s="2" t="s">
        <v>29</v>
      </c>
      <c r="B483" s="3" t="s">
        <v>30</v>
      </c>
      <c r="C483" s="1" t="s">
        <v>31</v>
      </c>
      <c r="D483" s="1" t="s">
        <v>169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">
      <c r="A484" s="2" t="s">
        <v>32</v>
      </c>
      <c r="B484" s="3" t="s">
        <v>33</v>
      </c>
      <c r="C484" s="1" t="s">
        <v>34</v>
      </c>
      <c r="D484" s="1" t="s">
        <v>169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">
      <c r="A485" s="2" t="s">
        <v>35</v>
      </c>
      <c r="B485" s="3" t="s">
        <v>36</v>
      </c>
      <c r="C485" s="1" t="s">
        <v>37</v>
      </c>
      <c r="D485" s="1" t="s">
        <v>169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">
      <c r="A486" s="2" t="s">
        <v>35</v>
      </c>
      <c r="B486" s="3" t="s">
        <v>36</v>
      </c>
      <c r="C486" s="1" t="s">
        <v>38</v>
      </c>
      <c r="D486" s="1" t="s">
        <v>169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">
      <c r="A487" s="2" t="s">
        <v>39</v>
      </c>
      <c r="B487" s="3" t="s">
        <v>40</v>
      </c>
      <c r="C487" s="1" t="s">
        <v>41</v>
      </c>
      <c r="D487" s="1" t="s">
        <v>169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">
      <c r="A488" s="2" t="s">
        <v>42</v>
      </c>
      <c r="B488" s="3" t="s">
        <v>43</v>
      </c>
      <c r="C488" s="1" t="s">
        <v>44</v>
      </c>
      <c r="D488" s="1" t="s">
        <v>169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">
      <c r="A489" s="2" t="s">
        <v>45</v>
      </c>
      <c r="B489" s="3" t="s">
        <v>46</v>
      </c>
      <c r="C489" s="1" t="s">
        <v>47</v>
      </c>
      <c r="D489" s="1" t="s">
        <v>169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">
      <c r="A490" s="2" t="s">
        <v>48</v>
      </c>
      <c r="B490" s="3" t="s">
        <v>49</v>
      </c>
      <c r="C490" s="1" t="s">
        <v>50</v>
      </c>
      <c r="D490" s="1" t="s">
        <v>169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">
      <c r="A491" s="2" t="s">
        <v>51</v>
      </c>
      <c r="B491" s="3" t="s">
        <v>52</v>
      </c>
      <c r="C491" s="1" t="s">
        <v>53</v>
      </c>
      <c r="D491" s="1" t="s">
        <v>169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">
      <c r="A492" s="2" t="s">
        <v>51</v>
      </c>
      <c r="B492" s="3" t="s">
        <v>52</v>
      </c>
      <c r="C492" s="1" t="s">
        <v>54</v>
      </c>
      <c r="D492" s="1" t="s">
        <v>169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">
      <c r="A493" s="2" t="s">
        <v>55</v>
      </c>
      <c r="B493" s="3" t="s">
        <v>56</v>
      </c>
      <c r="C493" s="1" t="s">
        <v>57</v>
      </c>
      <c r="D493" s="1" t="s">
        <v>169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">
      <c r="A494" s="2" t="s">
        <v>58</v>
      </c>
      <c r="B494" s="3" t="s">
        <v>59</v>
      </c>
      <c r="C494" s="1" t="s">
        <v>60</v>
      </c>
      <c r="D494" s="1" t="s">
        <v>169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">
      <c r="A495" s="2" t="s">
        <v>61</v>
      </c>
      <c r="B495" s="3" t="s">
        <v>62</v>
      </c>
      <c r="C495" s="1" t="s">
        <v>63</v>
      </c>
      <c r="D495" s="1" t="s">
        <v>169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">
      <c r="A496" s="2" t="s">
        <v>64</v>
      </c>
      <c r="B496" s="3" t="s">
        <v>65</v>
      </c>
      <c r="C496" s="1" t="s">
        <v>66</v>
      </c>
      <c r="D496" s="1" t="s">
        <v>169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">
      <c r="A497" s="2" t="s">
        <v>67</v>
      </c>
      <c r="B497" s="3" t="s">
        <v>68</v>
      </c>
      <c r="C497" s="1" t="s">
        <v>69</v>
      </c>
      <c r="D497" s="1" t="s">
        <v>169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">
      <c r="A498" s="2" t="s">
        <v>70</v>
      </c>
      <c r="B498" s="3" t="s">
        <v>71</v>
      </c>
      <c r="C498" s="1" t="s">
        <v>72</v>
      </c>
      <c r="D498" s="1" t="s">
        <v>169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">
      <c r="A499" s="2" t="s">
        <v>70</v>
      </c>
      <c r="B499" s="3" t="s">
        <v>71</v>
      </c>
      <c r="C499" s="1" t="s">
        <v>73</v>
      </c>
      <c r="D499" s="1" t="s">
        <v>169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">
      <c r="A500" s="2" t="s">
        <v>74</v>
      </c>
      <c r="B500" s="3" t="s">
        <v>75</v>
      </c>
      <c r="C500" s="1" t="s">
        <v>76</v>
      </c>
      <c r="D500" s="1" t="s">
        <v>169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">
      <c r="A501" s="2" t="s">
        <v>77</v>
      </c>
      <c r="B501" s="3" t="s">
        <v>78</v>
      </c>
      <c r="C501" s="1" t="s">
        <v>79</v>
      </c>
      <c r="D501" s="1" t="s">
        <v>169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">
      <c r="A502" s="2" t="s">
        <v>80</v>
      </c>
      <c r="B502" s="3" t="s">
        <v>81</v>
      </c>
      <c r="C502" s="1" t="s">
        <v>82</v>
      </c>
      <c r="D502" s="1" t="s">
        <v>169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">
      <c r="A503" s="2" t="s">
        <v>83</v>
      </c>
      <c r="B503" s="3" t="s">
        <v>84</v>
      </c>
      <c r="C503" s="1" t="s">
        <v>85</v>
      </c>
      <c r="D503" s="1" t="s">
        <v>169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">
      <c r="A504" s="2" t="s">
        <v>86</v>
      </c>
      <c r="B504" s="3" t="s">
        <v>87</v>
      </c>
      <c r="C504" s="1" t="s">
        <v>88</v>
      </c>
      <c r="D504" s="1" t="s">
        <v>169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">
      <c r="A505" s="2" t="s">
        <v>89</v>
      </c>
      <c r="B505" s="3" t="s">
        <v>90</v>
      </c>
      <c r="C505" s="1" t="s">
        <v>91</v>
      </c>
      <c r="D505" s="1" t="s">
        <v>169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">
      <c r="A506" s="2" t="s">
        <v>92</v>
      </c>
      <c r="B506" s="3" t="s">
        <v>93</v>
      </c>
      <c r="C506" s="1" t="s">
        <v>94</v>
      </c>
      <c r="D506" s="1" t="s">
        <v>169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">
      <c r="A507" s="2" t="s">
        <v>95</v>
      </c>
      <c r="B507" s="3" t="s">
        <v>96</v>
      </c>
      <c r="C507" s="1" t="s">
        <v>97</v>
      </c>
      <c r="D507" s="1" t="s">
        <v>169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">
      <c r="A508" s="2" t="s">
        <v>98</v>
      </c>
      <c r="B508" s="3" t="s">
        <v>99</v>
      </c>
      <c r="C508" s="1" t="s">
        <v>100</v>
      </c>
      <c r="D508" s="1" t="s">
        <v>169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">
      <c r="A509" s="2" t="s">
        <v>101</v>
      </c>
      <c r="B509" s="3" t="s">
        <v>102</v>
      </c>
      <c r="C509" s="1" t="s">
        <v>103</v>
      </c>
      <c r="D509" s="1" t="s">
        <v>169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">
      <c r="A510" s="2" t="s">
        <v>104</v>
      </c>
      <c r="B510" s="3" t="s">
        <v>105</v>
      </c>
      <c r="C510" s="1" t="s">
        <v>106</v>
      </c>
      <c r="D510" s="1" t="s">
        <v>169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">
      <c r="A511" s="2" t="s">
        <v>107</v>
      </c>
      <c r="B511" s="3" t="s">
        <v>108</v>
      </c>
      <c r="C511" s="1" t="s">
        <v>109</v>
      </c>
      <c r="D511" s="1" t="s">
        <v>169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">
      <c r="A512" s="2" t="s">
        <v>110</v>
      </c>
      <c r="B512" s="3" t="s">
        <v>111</v>
      </c>
      <c r="C512" s="1" t="s">
        <v>112</v>
      </c>
      <c r="D512" s="1" t="s">
        <v>169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">
      <c r="A513" s="2" t="s">
        <v>113</v>
      </c>
      <c r="B513" s="3" t="s">
        <v>114</v>
      </c>
      <c r="C513" s="1" t="s">
        <v>115</v>
      </c>
      <c r="D513" s="1" t="s">
        <v>169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">
      <c r="A514" s="2" t="s">
        <v>113</v>
      </c>
      <c r="B514" s="3" t="s">
        <v>114</v>
      </c>
      <c r="C514" s="1" t="s">
        <v>116</v>
      </c>
      <c r="D514" s="1" t="s">
        <v>169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3">
      <c r="A515" s="2" t="s">
        <v>113</v>
      </c>
      <c r="B515" s="3" t="s">
        <v>114</v>
      </c>
      <c r="C515" s="1" t="s">
        <v>117</v>
      </c>
      <c r="D515" s="1" t="s">
        <v>169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3">
      <c r="A516" s="2" t="s">
        <v>118</v>
      </c>
      <c r="B516" s="3" t="s">
        <v>119</v>
      </c>
      <c r="C516" s="1" t="s">
        <v>120</v>
      </c>
      <c r="D516" s="1" t="s">
        <v>169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">
      <c r="A517" s="2" t="s">
        <v>121</v>
      </c>
      <c r="B517" s="3" t="s">
        <v>122</v>
      </c>
      <c r="C517" s="1" t="s">
        <v>123</v>
      </c>
      <c r="D517" s="1" t="s">
        <v>169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">
      <c r="A518" s="2" t="s">
        <v>124</v>
      </c>
      <c r="B518" s="3" t="s">
        <v>125</v>
      </c>
      <c r="C518" s="1" t="s">
        <v>126</v>
      </c>
      <c r="D518" s="1" t="s">
        <v>169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">
      <c r="A519" s="2" t="s">
        <v>127</v>
      </c>
      <c r="B519" s="3" t="s">
        <v>128</v>
      </c>
      <c r="C519" s="1" t="s">
        <v>129</v>
      </c>
      <c r="D519" s="1" t="s">
        <v>169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">
      <c r="A520" s="2" t="s">
        <v>130</v>
      </c>
      <c r="B520" s="3" t="s">
        <v>131</v>
      </c>
      <c r="C520" s="1" t="s">
        <v>132</v>
      </c>
      <c r="D520" s="1" t="s">
        <v>169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">
      <c r="A521" s="2" t="s">
        <v>133</v>
      </c>
      <c r="B521" s="3" t="s">
        <v>134</v>
      </c>
      <c r="C521" s="1" t="s">
        <v>135</v>
      </c>
      <c r="D521" s="1" t="s">
        <v>169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">
      <c r="A522" s="2" t="s">
        <v>136</v>
      </c>
      <c r="B522" s="3" t="s">
        <v>137</v>
      </c>
      <c r="C522" s="1" t="s">
        <v>138</v>
      </c>
      <c r="D522" s="1" t="s">
        <v>169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">
      <c r="A523" s="2" t="s">
        <v>139</v>
      </c>
      <c r="B523" s="3" t="s">
        <v>140</v>
      </c>
      <c r="C523" s="1" t="s">
        <v>141</v>
      </c>
      <c r="D523" s="1" t="s">
        <v>169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">
      <c r="A524" s="2" t="s">
        <v>142</v>
      </c>
      <c r="B524" s="3" t="s">
        <v>143</v>
      </c>
      <c r="C524" s="1" t="s">
        <v>144</v>
      </c>
      <c r="D524" s="1" t="s">
        <v>169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">
      <c r="A525" s="2" t="s">
        <v>142</v>
      </c>
      <c r="B525" s="3" t="s">
        <v>143</v>
      </c>
      <c r="C525" s="1" t="s">
        <v>145</v>
      </c>
      <c r="D525" s="1" t="s">
        <v>169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">
      <c r="A526" s="2" t="s">
        <v>146</v>
      </c>
      <c r="B526" s="3" t="s">
        <v>147</v>
      </c>
      <c r="C526" s="1" t="s">
        <v>148</v>
      </c>
      <c r="D526" s="1" t="s">
        <v>169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">
      <c r="A527" s="2" t="s">
        <v>149</v>
      </c>
      <c r="B527" s="3" t="s">
        <v>150</v>
      </c>
      <c r="C527" s="1" t="s">
        <v>151</v>
      </c>
      <c r="D527" s="1" t="s">
        <v>169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">
      <c r="A528" s="2" t="s">
        <v>152</v>
      </c>
      <c r="B528" s="3" t="s">
        <v>153</v>
      </c>
      <c r="C528" s="1" t="s">
        <v>154</v>
      </c>
      <c r="D528" s="1" t="s">
        <v>169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">
      <c r="A529" s="2" t="s">
        <v>155</v>
      </c>
      <c r="B529" s="3" t="s">
        <v>156</v>
      </c>
      <c r="C529" s="1" t="s">
        <v>157</v>
      </c>
      <c r="D529" s="1" t="s">
        <v>169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">
      <c r="A530" s="2" t="s">
        <v>158</v>
      </c>
      <c r="B530" s="3" t="s">
        <v>159</v>
      </c>
      <c r="C530" s="1" t="s">
        <v>160</v>
      </c>
      <c r="D530" s="1" t="s">
        <v>169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">
      <c r="A531" s="2" t="s">
        <v>161</v>
      </c>
      <c r="B531" s="3" t="s">
        <v>162</v>
      </c>
      <c r="C531" s="1" t="s">
        <v>163</v>
      </c>
      <c r="D531" s="1" t="s">
        <v>169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">
      <c r="A532" s="2" t="s">
        <v>164</v>
      </c>
      <c r="B532" s="3" t="s">
        <v>165</v>
      </c>
      <c r="C532" s="1" t="s">
        <v>166</v>
      </c>
      <c r="D532" s="1" t="s">
        <v>169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">
      <c r="A533" s="2" t="s">
        <v>7</v>
      </c>
      <c r="B533" s="3" t="s">
        <v>8</v>
      </c>
      <c r="C533" s="1" t="s">
        <v>9</v>
      </c>
      <c r="D533" s="1" t="s">
        <v>170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">
      <c r="A534" s="2" t="s">
        <v>11</v>
      </c>
      <c r="B534" s="3" t="s">
        <v>12</v>
      </c>
      <c r="C534" s="1" t="s">
        <v>13</v>
      </c>
      <c r="D534" s="1" t="s">
        <v>170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">
      <c r="A535" s="2" t="s">
        <v>14</v>
      </c>
      <c r="B535" s="3" t="s">
        <v>15</v>
      </c>
      <c r="C535" s="1" t="s">
        <v>16</v>
      </c>
      <c r="D535" s="1" t="s">
        <v>170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">
      <c r="A536" s="2" t="s">
        <v>17</v>
      </c>
      <c r="B536" s="3" t="s">
        <v>18</v>
      </c>
      <c r="C536" s="1" t="s">
        <v>19</v>
      </c>
      <c r="D536" s="1" t="s">
        <v>170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">
      <c r="A537" s="2" t="s">
        <v>20</v>
      </c>
      <c r="B537" s="3" t="s">
        <v>21</v>
      </c>
      <c r="C537" s="1" t="s">
        <v>22</v>
      </c>
      <c r="D537" s="1" t="s">
        <v>170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">
      <c r="A538" s="2" t="s">
        <v>20</v>
      </c>
      <c r="B538" s="3" t="s">
        <v>21</v>
      </c>
      <c r="C538" s="1" t="s">
        <v>23</v>
      </c>
      <c r="D538" s="1" t="s">
        <v>170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">
      <c r="A539" s="2" t="s">
        <v>20</v>
      </c>
      <c r="B539" s="3" t="s">
        <v>21</v>
      </c>
      <c r="C539" s="1" t="s">
        <v>24</v>
      </c>
      <c r="D539" s="1" t="s">
        <v>170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">
      <c r="A540" s="2" t="s">
        <v>20</v>
      </c>
      <c r="B540" s="3" t="s">
        <v>21</v>
      </c>
      <c r="C540" s="1" t="s">
        <v>25</v>
      </c>
      <c r="D540" s="1" t="s">
        <v>170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">
      <c r="A541" s="2" t="s">
        <v>26</v>
      </c>
      <c r="B541" s="3" t="s">
        <v>27</v>
      </c>
      <c r="C541" s="1" t="s">
        <v>28</v>
      </c>
      <c r="D541" s="1" t="s">
        <v>170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">
      <c r="A542" s="2" t="s">
        <v>29</v>
      </c>
      <c r="B542" s="3" t="s">
        <v>30</v>
      </c>
      <c r="C542" s="1" t="s">
        <v>31</v>
      </c>
      <c r="D542" s="1" t="s">
        <v>170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">
      <c r="A543" s="2" t="s">
        <v>32</v>
      </c>
      <c r="B543" s="3" t="s">
        <v>33</v>
      </c>
      <c r="C543" s="1" t="s">
        <v>34</v>
      </c>
      <c r="D543" s="1" t="s">
        <v>170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">
      <c r="A544" s="2" t="s">
        <v>35</v>
      </c>
      <c r="B544" s="3" t="s">
        <v>36</v>
      </c>
      <c r="C544" s="1" t="s">
        <v>37</v>
      </c>
      <c r="D544" s="1" t="s">
        <v>170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">
      <c r="A545" s="2" t="s">
        <v>35</v>
      </c>
      <c r="B545" s="3" t="s">
        <v>36</v>
      </c>
      <c r="C545" s="1" t="s">
        <v>38</v>
      </c>
      <c r="D545" s="1" t="s">
        <v>170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">
      <c r="A546" s="2" t="s">
        <v>39</v>
      </c>
      <c r="B546" s="3" t="s">
        <v>40</v>
      </c>
      <c r="C546" s="1" t="s">
        <v>41</v>
      </c>
      <c r="D546" s="1" t="s">
        <v>170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">
      <c r="A547" s="2" t="s">
        <v>42</v>
      </c>
      <c r="B547" s="3" t="s">
        <v>43</v>
      </c>
      <c r="C547" s="1" t="s">
        <v>44</v>
      </c>
      <c r="D547" s="1" t="s">
        <v>170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">
      <c r="A548" s="2" t="s">
        <v>45</v>
      </c>
      <c r="B548" s="3" t="s">
        <v>46</v>
      </c>
      <c r="C548" s="1" t="s">
        <v>47</v>
      </c>
      <c r="D548" s="1" t="s">
        <v>170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">
      <c r="A549" s="2" t="s">
        <v>48</v>
      </c>
      <c r="B549" s="3" t="s">
        <v>49</v>
      </c>
      <c r="C549" s="1" t="s">
        <v>50</v>
      </c>
      <c r="D549" s="1" t="s">
        <v>170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">
      <c r="A550" s="2" t="s">
        <v>51</v>
      </c>
      <c r="B550" s="3" t="s">
        <v>52</v>
      </c>
      <c r="C550" s="1" t="s">
        <v>53</v>
      </c>
      <c r="D550" s="1" t="s">
        <v>170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">
      <c r="A551" s="2" t="s">
        <v>51</v>
      </c>
      <c r="B551" s="3" t="s">
        <v>52</v>
      </c>
      <c r="C551" s="1" t="s">
        <v>54</v>
      </c>
      <c r="D551" s="1" t="s">
        <v>170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">
      <c r="A552" s="2" t="s">
        <v>55</v>
      </c>
      <c r="B552" s="3" t="s">
        <v>56</v>
      </c>
      <c r="C552" s="1" t="s">
        <v>57</v>
      </c>
      <c r="D552" s="1" t="s">
        <v>170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">
      <c r="A553" s="2" t="s">
        <v>58</v>
      </c>
      <c r="B553" s="3" t="s">
        <v>59</v>
      </c>
      <c r="C553" s="1" t="s">
        <v>60</v>
      </c>
      <c r="D553" s="1" t="s">
        <v>170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">
      <c r="A554" s="2" t="s">
        <v>61</v>
      </c>
      <c r="B554" s="3" t="s">
        <v>62</v>
      </c>
      <c r="C554" s="1" t="s">
        <v>63</v>
      </c>
      <c r="D554" s="1" t="s">
        <v>170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">
      <c r="A555" s="2" t="s">
        <v>64</v>
      </c>
      <c r="B555" s="3" t="s">
        <v>65</v>
      </c>
      <c r="C555" s="1" t="s">
        <v>66</v>
      </c>
      <c r="D555" s="1" t="s">
        <v>170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">
      <c r="A556" s="2" t="s">
        <v>67</v>
      </c>
      <c r="B556" s="3" t="s">
        <v>68</v>
      </c>
      <c r="C556" s="1" t="s">
        <v>69</v>
      </c>
      <c r="D556" s="1" t="s">
        <v>170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">
      <c r="A557" s="2" t="s">
        <v>70</v>
      </c>
      <c r="B557" s="3" t="s">
        <v>71</v>
      </c>
      <c r="C557" s="1" t="s">
        <v>72</v>
      </c>
      <c r="D557" s="1" t="s">
        <v>170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">
      <c r="A558" s="2" t="s">
        <v>70</v>
      </c>
      <c r="B558" s="3" t="s">
        <v>71</v>
      </c>
      <c r="C558" s="1" t="s">
        <v>73</v>
      </c>
      <c r="D558" s="1" t="s">
        <v>170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">
      <c r="A559" s="2" t="s">
        <v>74</v>
      </c>
      <c r="B559" s="3" t="s">
        <v>75</v>
      </c>
      <c r="C559" s="1" t="s">
        <v>76</v>
      </c>
      <c r="D559" s="1" t="s">
        <v>170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">
      <c r="A560" s="2" t="s">
        <v>77</v>
      </c>
      <c r="B560" s="3" t="s">
        <v>78</v>
      </c>
      <c r="C560" s="1" t="s">
        <v>79</v>
      </c>
      <c r="D560" s="1" t="s">
        <v>170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">
      <c r="A561" s="2" t="s">
        <v>80</v>
      </c>
      <c r="B561" s="3" t="s">
        <v>81</v>
      </c>
      <c r="C561" s="1" t="s">
        <v>82</v>
      </c>
      <c r="D561" s="1" t="s">
        <v>170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">
      <c r="A562" s="2" t="s">
        <v>83</v>
      </c>
      <c r="B562" s="3" t="s">
        <v>84</v>
      </c>
      <c r="C562" s="1" t="s">
        <v>85</v>
      </c>
      <c r="D562" s="1" t="s">
        <v>170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">
      <c r="A563" s="2" t="s">
        <v>86</v>
      </c>
      <c r="B563" s="3" t="s">
        <v>87</v>
      </c>
      <c r="C563" s="1" t="s">
        <v>88</v>
      </c>
      <c r="D563" s="1" t="s">
        <v>170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">
      <c r="A564" s="2" t="s">
        <v>89</v>
      </c>
      <c r="B564" s="3" t="s">
        <v>90</v>
      </c>
      <c r="C564" s="1" t="s">
        <v>91</v>
      </c>
      <c r="D564" s="1" t="s">
        <v>170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">
      <c r="A565" s="2" t="s">
        <v>92</v>
      </c>
      <c r="B565" s="3" t="s">
        <v>93</v>
      </c>
      <c r="C565" s="1" t="s">
        <v>94</v>
      </c>
      <c r="D565" s="1" t="s">
        <v>170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">
      <c r="A566" s="2" t="s">
        <v>95</v>
      </c>
      <c r="B566" s="3" t="s">
        <v>96</v>
      </c>
      <c r="C566" s="1" t="s">
        <v>97</v>
      </c>
      <c r="D566" s="1" t="s">
        <v>170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">
      <c r="A567" s="2" t="s">
        <v>98</v>
      </c>
      <c r="B567" s="3" t="s">
        <v>99</v>
      </c>
      <c r="C567" s="1" t="s">
        <v>100</v>
      </c>
      <c r="D567" s="1" t="s">
        <v>170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">
      <c r="A568" s="2" t="s">
        <v>101</v>
      </c>
      <c r="B568" s="3" t="s">
        <v>102</v>
      </c>
      <c r="C568" s="1" t="s">
        <v>103</v>
      </c>
      <c r="D568" s="1" t="s">
        <v>170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">
      <c r="A569" s="2" t="s">
        <v>104</v>
      </c>
      <c r="B569" s="3" t="s">
        <v>105</v>
      </c>
      <c r="C569" s="1" t="s">
        <v>106</v>
      </c>
      <c r="D569" s="1" t="s">
        <v>170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">
      <c r="A570" s="2" t="s">
        <v>107</v>
      </c>
      <c r="B570" s="3" t="s">
        <v>108</v>
      </c>
      <c r="C570" s="1" t="s">
        <v>109</v>
      </c>
      <c r="D570" s="1" t="s">
        <v>170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">
      <c r="A571" s="2" t="s">
        <v>110</v>
      </c>
      <c r="B571" s="3" t="s">
        <v>111</v>
      </c>
      <c r="C571" s="1" t="s">
        <v>112</v>
      </c>
      <c r="D571" s="1" t="s">
        <v>170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">
      <c r="A572" s="2" t="s">
        <v>113</v>
      </c>
      <c r="B572" s="3" t="s">
        <v>114</v>
      </c>
      <c r="C572" s="1" t="s">
        <v>115</v>
      </c>
      <c r="D572" s="1" t="s">
        <v>170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">
      <c r="A573" s="2" t="s">
        <v>113</v>
      </c>
      <c r="B573" s="3" t="s">
        <v>114</v>
      </c>
      <c r="C573" s="1" t="s">
        <v>116</v>
      </c>
      <c r="D573" s="1" t="s">
        <v>170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">
      <c r="A574" s="2" t="s">
        <v>113</v>
      </c>
      <c r="B574" s="3" t="s">
        <v>114</v>
      </c>
      <c r="C574" s="1" t="s">
        <v>117</v>
      </c>
      <c r="D574" s="1" t="s">
        <v>170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">
      <c r="A575" s="2" t="s">
        <v>118</v>
      </c>
      <c r="B575" s="3" t="s">
        <v>119</v>
      </c>
      <c r="C575" s="1" t="s">
        <v>120</v>
      </c>
      <c r="D575" s="1" t="s">
        <v>170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">
      <c r="A576" s="2" t="s">
        <v>121</v>
      </c>
      <c r="B576" s="3" t="s">
        <v>122</v>
      </c>
      <c r="C576" s="1" t="s">
        <v>123</v>
      </c>
      <c r="D576" s="1" t="s">
        <v>170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">
      <c r="A577" s="2" t="s">
        <v>124</v>
      </c>
      <c r="B577" s="3" t="s">
        <v>125</v>
      </c>
      <c r="C577" s="1" t="s">
        <v>126</v>
      </c>
      <c r="D577" s="1" t="s">
        <v>170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">
      <c r="A578" s="2" t="s">
        <v>127</v>
      </c>
      <c r="B578" s="3" t="s">
        <v>128</v>
      </c>
      <c r="C578" s="1" t="s">
        <v>129</v>
      </c>
      <c r="D578" s="1" t="s">
        <v>170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3">
      <c r="A579" s="2" t="s">
        <v>130</v>
      </c>
      <c r="B579" s="3" t="s">
        <v>131</v>
      </c>
      <c r="C579" s="1" t="s">
        <v>132</v>
      </c>
      <c r="D579" s="1" t="s">
        <v>170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3">
      <c r="A580" s="2" t="s">
        <v>133</v>
      </c>
      <c r="B580" s="3" t="s">
        <v>134</v>
      </c>
      <c r="C580" s="1" t="s">
        <v>135</v>
      </c>
      <c r="D580" s="1" t="s">
        <v>170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">
      <c r="A581" s="2" t="s">
        <v>136</v>
      </c>
      <c r="B581" s="3" t="s">
        <v>137</v>
      </c>
      <c r="C581" s="1" t="s">
        <v>138</v>
      </c>
      <c r="D581" s="1" t="s">
        <v>170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">
      <c r="A582" s="2" t="s">
        <v>139</v>
      </c>
      <c r="B582" s="3" t="s">
        <v>140</v>
      </c>
      <c r="C582" s="1" t="s">
        <v>141</v>
      </c>
      <c r="D582" s="1" t="s">
        <v>170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">
      <c r="A583" s="2" t="s">
        <v>142</v>
      </c>
      <c r="B583" s="3" t="s">
        <v>143</v>
      </c>
      <c r="C583" s="1" t="s">
        <v>144</v>
      </c>
      <c r="D583" s="1" t="s">
        <v>170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">
      <c r="A584" s="2" t="s">
        <v>142</v>
      </c>
      <c r="B584" s="3" t="s">
        <v>143</v>
      </c>
      <c r="C584" s="1" t="s">
        <v>145</v>
      </c>
      <c r="D584" s="1" t="s">
        <v>170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">
      <c r="A585" s="2" t="s">
        <v>146</v>
      </c>
      <c r="B585" s="3" t="s">
        <v>147</v>
      </c>
      <c r="C585" s="1" t="s">
        <v>148</v>
      </c>
      <c r="D585" s="1" t="s">
        <v>170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">
      <c r="A586" s="2" t="s">
        <v>149</v>
      </c>
      <c r="B586" s="3" t="s">
        <v>150</v>
      </c>
      <c r="C586" s="1" t="s">
        <v>151</v>
      </c>
      <c r="D586" s="1" t="s">
        <v>170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">
      <c r="A587" s="2" t="s">
        <v>152</v>
      </c>
      <c r="B587" s="3" t="s">
        <v>153</v>
      </c>
      <c r="C587" s="1" t="s">
        <v>154</v>
      </c>
      <c r="D587" s="1" t="s">
        <v>170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">
      <c r="A588" s="2" t="s">
        <v>155</v>
      </c>
      <c r="B588" s="3" t="s">
        <v>156</v>
      </c>
      <c r="C588" s="1" t="s">
        <v>157</v>
      </c>
      <c r="D588" s="1" t="s">
        <v>170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">
      <c r="A589" s="2" t="s">
        <v>158</v>
      </c>
      <c r="B589" s="3" t="s">
        <v>159</v>
      </c>
      <c r="C589" s="1" t="s">
        <v>160</v>
      </c>
      <c r="D589" s="1" t="s">
        <v>170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">
      <c r="A590" s="2" t="s">
        <v>161</v>
      </c>
      <c r="B590" s="3" t="s">
        <v>162</v>
      </c>
      <c r="C590" s="1" t="s">
        <v>163</v>
      </c>
      <c r="D590" s="1" t="s">
        <v>170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">
      <c r="A591" s="2" t="s">
        <v>164</v>
      </c>
      <c r="B591" s="3" t="s">
        <v>165</v>
      </c>
      <c r="C591" s="1" t="s">
        <v>166</v>
      </c>
      <c r="D591" s="1" t="s">
        <v>170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">
      <c r="A592" s="2" t="s">
        <v>7</v>
      </c>
      <c r="B592" s="3" t="s">
        <v>8</v>
      </c>
      <c r="C592" s="1" t="s">
        <v>9</v>
      </c>
      <c r="D592" s="1" t="s">
        <v>10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">
      <c r="A593" s="2" t="s">
        <v>11</v>
      </c>
      <c r="B593" s="3" t="s">
        <v>12</v>
      </c>
      <c r="C593" s="1" t="s">
        <v>13</v>
      </c>
      <c r="D593" s="1" t="s">
        <v>10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">
      <c r="A594" s="2" t="s">
        <v>14</v>
      </c>
      <c r="B594" s="3" t="s">
        <v>15</v>
      </c>
      <c r="C594" s="1" t="s">
        <v>16</v>
      </c>
      <c r="D594" s="1" t="s">
        <v>10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">
      <c r="A595" s="2" t="s">
        <v>17</v>
      </c>
      <c r="B595" s="3" t="s">
        <v>18</v>
      </c>
      <c r="C595" s="1" t="s">
        <v>19</v>
      </c>
      <c r="D595" s="1" t="s">
        <v>10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">
      <c r="A596" s="2" t="s">
        <v>20</v>
      </c>
      <c r="B596" s="3" t="s">
        <v>21</v>
      </c>
      <c r="C596" s="1" t="s">
        <v>22</v>
      </c>
      <c r="D596" s="1" t="s">
        <v>10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">
      <c r="A597" s="2" t="s">
        <v>20</v>
      </c>
      <c r="B597" s="3" t="s">
        <v>21</v>
      </c>
      <c r="C597" s="1" t="s">
        <v>23</v>
      </c>
      <c r="D597" s="1" t="s">
        <v>10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">
      <c r="A598" s="2" t="s">
        <v>20</v>
      </c>
      <c r="B598" s="3" t="s">
        <v>21</v>
      </c>
      <c r="C598" s="1" t="s">
        <v>24</v>
      </c>
      <c r="D598" s="1" t="s">
        <v>10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">
      <c r="A599" s="2" t="s">
        <v>20</v>
      </c>
      <c r="B599" s="3" t="s">
        <v>21</v>
      </c>
      <c r="C599" s="1" t="s">
        <v>25</v>
      </c>
      <c r="D599" s="1" t="s">
        <v>10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">
      <c r="A600" s="2" t="s">
        <v>26</v>
      </c>
      <c r="B600" s="3" t="s">
        <v>27</v>
      </c>
      <c r="C600" s="1" t="s">
        <v>28</v>
      </c>
      <c r="D600" s="1" t="s">
        <v>10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">
      <c r="A601" s="2" t="s">
        <v>29</v>
      </c>
      <c r="B601" s="3" t="s">
        <v>30</v>
      </c>
      <c r="C601" s="1" t="s">
        <v>31</v>
      </c>
      <c r="D601" s="1" t="s">
        <v>10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">
      <c r="A602" s="2" t="s">
        <v>32</v>
      </c>
      <c r="B602" s="3" t="s">
        <v>33</v>
      </c>
      <c r="C602" s="1" t="s">
        <v>34</v>
      </c>
      <c r="D602" s="1" t="s">
        <v>10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">
      <c r="A603" s="2" t="s">
        <v>35</v>
      </c>
      <c r="B603" s="3" t="s">
        <v>36</v>
      </c>
      <c r="C603" s="1" t="s">
        <v>37</v>
      </c>
      <c r="D603" s="1" t="s">
        <v>10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">
      <c r="A604" s="2" t="s">
        <v>35</v>
      </c>
      <c r="B604" s="3" t="s">
        <v>36</v>
      </c>
      <c r="C604" s="1" t="s">
        <v>38</v>
      </c>
      <c r="D604" s="1" t="s">
        <v>10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">
      <c r="A605" s="2" t="s">
        <v>39</v>
      </c>
      <c r="B605" s="3" t="s">
        <v>40</v>
      </c>
      <c r="C605" s="1" t="s">
        <v>41</v>
      </c>
      <c r="D605" s="1" t="s">
        <v>10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">
      <c r="A606" s="2" t="s">
        <v>42</v>
      </c>
      <c r="B606" s="3" t="s">
        <v>43</v>
      </c>
      <c r="C606" s="1" t="s">
        <v>44</v>
      </c>
      <c r="D606" s="1" t="s">
        <v>10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">
      <c r="A607" s="2" t="s">
        <v>45</v>
      </c>
      <c r="B607" s="3" t="s">
        <v>46</v>
      </c>
      <c r="C607" s="1" t="s">
        <v>47</v>
      </c>
      <c r="D607" s="1" t="s">
        <v>10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">
      <c r="A608" s="2" t="s">
        <v>48</v>
      </c>
      <c r="B608" s="3" t="s">
        <v>49</v>
      </c>
      <c r="C608" s="1" t="s">
        <v>50</v>
      </c>
      <c r="D608" s="1" t="s">
        <v>10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">
      <c r="A609" s="2" t="s">
        <v>51</v>
      </c>
      <c r="B609" s="3" t="s">
        <v>52</v>
      </c>
      <c r="C609" s="1" t="s">
        <v>53</v>
      </c>
      <c r="D609" s="1" t="s">
        <v>10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">
      <c r="A610" s="2" t="s">
        <v>51</v>
      </c>
      <c r="B610" s="3" t="s">
        <v>52</v>
      </c>
      <c r="C610" s="1" t="s">
        <v>54</v>
      </c>
      <c r="D610" s="1" t="s">
        <v>10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">
      <c r="A611" s="2" t="s">
        <v>55</v>
      </c>
      <c r="B611" s="3" t="s">
        <v>56</v>
      </c>
      <c r="C611" s="1" t="s">
        <v>57</v>
      </c>
      <c r="D611" s="1" t="s">
        <v>10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">
      <c r="A612" s="2" t="s">
        <v>58</v>
      </c>
      <c r="B612" s="3" t="s">
        <v>59</v>
      </c>
      <c r="C612" s="1" t="s">
        <v>60</v>
      </c>
      <c r="D612" s="1" t="s">
        <v>10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">
      <c r="A613" s="2" t="s">
        <v>61</v>
      </c>
      <c r="B613" s="3" t="s">
        <v>62</v>
      </c>
      <c r="C613" s="1" t="s">
        <v>63</v>
      </c>
      <c r="D613" s="1" t="s">
        <v>10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">
      <c r="A614" s="2" t="s">
        <v>64</v>
      </c>
      <c r="B614" s="3" t="s">
        <v>65</v>
      </c>
      <c r="C614" s="1" t="s">
        <v>66</v>
      </c>
      <c r="D614" s="1" t="s">
        <v>10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">
      <c r="A615" s="2" t="s">
        <v>67</v>
      </c>
      <c r="B615" s="3" t="s">
        <v>68</v>
      </c>
      <c r="C615" s="1" t="s">
        <v>69</v>
      </c>
      <c r="D615" s="1" t="s">
        <v>10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">
      <c r="A616" s="2" t="s">
        <v>70</v>
      </c>
      <c r="B616" s="3" t="s">
        <v>71</v>
      </c>
      <c r="C616" s="1" t="s">
        <v>72</v>
      </c>
      <c r="D616" s="1" t="s">
        <v>10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">
      <c r="A617" s="2" t="s">
        <v>70</v>
      </c>
      <c r="B617" s="3" t="s">
        <v>71</v>
      </c>
      <c r="C617" s="1" t="s">
        <v>73</v>
      </c>
      <c r="D617" s="1" t="s">
        <v>10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">
      <c r="A618" s="2" t="s">
        <v>74</v>
      </c>
      <c r="B618" s="3" t="s">
        <v>75</v>
      </c>
      <c r="C618" s="1" t="s">
        <v>76</v>
      </c>
      <c r="D618" s="1" t="s">
        <v>10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">
      <c r="A619" s="2" t="s">
        <v>77</v>
      </c>
      <c r="B619" s="3" t="s">
        <v>78</v>
      </c>
      <c r="C619" s="1" t="s">
        <v>79</v>
      </c>
      <c r="D619" s="1" t="s">
        <v>10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">
      <c r="A620" s="2" t="s">
        <v>80</v>
      </c>
      <c r="B620" s="3" t="s">
        <v>81</v>
      </c>
      <c r="C620" s="1" t="s">
        <v>82</v>
      </c>
      <c r="D620" s="1" t="s">
        <v>10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">
      <c r="A621" s="2" t="s">
        <v>83</v>
      </c>
      <c r="B621" s="3" t="s">
        <v>84</v>
      </c>
      <c r="C621" s="1" t="s">
        <v>85</v>
      </c>
      <c r="D621" s="1" t="s">
        <v>10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">
      <c r="A622" s="2" t="s">
        <v>86</v>
      </c>
      <c r="B622" s="3" t="s">
        <v>87</v>
      </c>
      <c r="C622" s="1" t="s">
        <v>88</v>
      </c>
      <c r="D622" s="1" t="s">
        <v>10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">
      <c r="A623" s="2" t="s">
        <v>89</v>
      </c>
      <c r="B623" s="3" t="s">
        <v>90</v>
      </c>
      <c r="C623" s="1" t="s">
        <v>91</v>
      </c>
      <c r="D623" s="1" t="s">
        <v>10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">
      <c r="A624" s="2" t="s">
        <v>92</v>
      </c>
      <c r="B624" s="3" t="s">
        <v>93</v>
      </c>
      <c r="C624" s="1" t="s">
        <v>94</v>
      </c>
      <c r="D624" s="1" t="s">
        <v>10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">
      <c r="A625" s="2" t="s">
        <v>95</v>
      </c>
      <c r="B625" s="3" t="s">
        <v>96</v>
      </c>
      <c r="C625" s="1" t="s">
        <v>97</v>
      </c>
      <c r="D625" s="1" t="s">
        <v>10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">
      <c r="A626" s="2" t="s">
        <v>98</v>
      </c>
      <c r="B626" s="3" t="s">
        <v>99</v>
      </c>
      <c r="C626" s="1" t="s">
        <v>100</v>
      </c>
      <c r="D626" s="1" t="s">
        <v>10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">
      <c r="A627" s="2" t="s">
        <v>101</v>
      </c>
      <c r="B627" s="3" t="s">
        <v>102</v>
      </c>
      <c r="C627" s="1" t="s">
        <v>103</v>
      </c>
      <c r="D627" s="1" t="s">
        <v>10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">
      <c r="A628" s="2" t="s">
        <v>104</v>
      </c>
      <c r="B628" s="3" t="s">
        <v>105</v>
      </c>
      <c r="C628" s="1" t="s">
        <v>106</v>
      </c>
      <c r="D628" s="1" t="s">
        <v>10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">
      <c r="A629" s="2" t="s">
        <v>107</v>
      </c>
      <c r="B629" s="3" t="s">
        <v>108</v>
      </c>
      <c r="C629" s="1" t="s">
        <v>109</v>
      </c>
      <c r="D629" s="1" t="s">
        <v>10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">
      <c r="A630" s="2" t="s">
        <v>110</v>
      </c>
      <c r="B630" s="3" t="s">
        <v>111</v>
      </c>
      <c r="C630" s="1" t="s">
        <v>112</v>
      </c>
      <c r="D630" s="1" t="s">
        <v>10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">
      <c r="A631" s="2" t="s">
        <v>113</v>
      </c>
      <c r="B631" s="3" t="s">
        <v>114</v>
      </c>
      <c r="C631" s="1" t="s">
        <v>115</v>
      </c>
      <c r="D631" s="1" t="s">
        <v>10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">
      <c r="A632" s="2" t="s">
        <v>113</v>
      </c>
      <c r="B632" s="3" t="s">
        <v>114</v>
      </c>
      <c r="C632" s="1" t="s">
        <v>116</v>
      </c>
      <c r="D632" s="1" t="s">
        <v>10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">
      <c r="A633" s="2" t="s">
        <v>113</v>
      </c>
      <c r="B633" s="3" t="s">
        <v>114</v>
      </c>
      <c r="C633" s="1" t="s">
        <v>117</v>
      </c>
      <c r="D633" s="1" t="s">
        <v>10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">
      <c r="A634" s="2" t="s">
        <v>118</v>
      </c>
      <c r="B634" s="3" t="s">
        <v>119</v>
      </c>
      <c r="C634" s="1" t="s">
        <v>120</v>
      </c>
      <c r="D634" s="1" t="s">
        <v>10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">
      <c r="A635" s="2" t="s">
        <v>121</v>
      </c>
      <c r="B635" s="3" t="s">
        <v>122</v>
      </c>
      <c r="C635" s="1" t="s">
        <v>123</v>
      </c>
      <c r="D635" s="1" t="s">
        <v>10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">
      <c r="A636" s="2" t="s">
        <v>124</v>
      </c>
      <c r="B636" s="3" t="s">
        <v>125</v>
      </c>
      <c r="C636" s="1" t="s">
        <v>126</v>
      </c>
      <c r="D636" s="1" t="s">
        <v>10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">
      <c r="A637" s="2" t="s">
        <v>127</v>
      </c>
      <c r="B637" s="3" t="s">
        <v>128</v>
      </c>
      <c r="C637" s="1" t="s">
        <v>129</v>
      </c>
      <c r="D637" s="1" t="s">
        <v>10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">
      <c r="A638" s="2" t="s">
        <v>130</v>
      </c>
      <c r="B638" s="3" t="s">
        <v>131</v>
      </c>
      <c r="C638" s="1" t="s">
        <v>132</v>
      </c>
      <c r="D638" s="1" t="s">
        <v>10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">
      <c r="A639" s="2" t="s">
        <v>133</v>
      </c>
      <c r="B639" s="3" t="s">
        <v>134</v>
      </c>
      <c r="C639" s="1" t="s">
        <v>135</v>
      </c>
      <c r="D639" s="1" t="s">
        <v>10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">
      <c r="A640" s="2" t="s">
        <v>136</v>
      </c>
      <c r="B640" s="3" t="s">
        <v>137</v>
      </c>
      <c r="C640" s="1" t="s">
        <v>138</v>
      </c>
      <c r="D640" s="1" t="s">
        <v>10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">
      <c r="A641" s="2" t="s">
        <v>139</v>
      </c>
      <c r="B641" s="3" t="s">
        <v>140</v>
      </c>
      <c r="C641" s="1" t="s">
        <v>141</v>
      </c>
      <c r="D641" s="1" t="s">
        <v>10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">
      <c r="A642" s="2" t="s">
        <v>142</v>
      </c>
      <c r="B642" s="3" t="s">
        <v>143</v>
      </c>
      <c r="C642" s="1" t="s">
        <v>144</v>
      </c>
      <c r="D642" s="1" t="s">
        <v>10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3">
      <c r="A643" s="2" t="s">
        <v>142</v>
      </c>
      <c r="B643" s="3" t="s">
        <v>143</v>
      </c>
      <c r="C643" s="1" t="s">
        <v>145</v>
      </c>
      <c r="D643" s="1" t="s">
        <v>10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3">
      <c r="A644" s="2" t="s">
        <v>146</v>
      </c>
      <c r="B644" s="3" t="s">
        <v>147</v>
      </c>
      <c r="C644" s="1" t="s">
        <v>148</v>
      </c>
      <c r="D644" s="1" t="s">
        <v>10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">
      <c r="A645" s="2" t="s">
        <v>149</v>
      </c>
      <c r="B645" s="3" t="s">
        <v>150</v>
      </c>
      <c r="C645" s="1" t="s">
        <v>151</v>
      </c>
      <c r="D645" s="1" t="s">
        <v>10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">
      <c r="A646" s="2" t="s">
        <v>152</v>
      </c>
      <c r="B646" s="3" t="s">
        <v>153</v>
      </c>
      <c r="C646" s="1" t="s">
        <v>154</v>
      </c>
      <c r="D646" s="1" t="s">
        <v>10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">
      <c r="A647" s="2" t="s">
        <v>155</v>
      </c>
      <c r="B647" s="3" t="s">
        <v>156</v>
      </c>
      <c r="C647" s="1" t="s">
        <v>157</v>
      </c>
      <c r="D647" s="1" t="s">
        <v>10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">
      <c r="A648" s="2" t="s">
        <v>158</v>
      </c>
      <c r="B648" s="3" t="s">
        <v>159</v>
      </c>
      <c r="C648" s="1" t="s">
        <v>160</v>
      </c>
      <c r="D648" s="1" t="s">
        <v>10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">
      <c r="A649" s="2" t="s">
        <v>161</v>
      </c>
      <c r="B649" s="3" t="s">
        <v>162</v>
      </c>
      <c r="C649" s="1" t="s">
        <v>163</v>
      </c>
      <c r="D649" s="1" t="s">
        <v>10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">
      <c r="A650" s="2" t="s">
        <v>164</v>
      </c>
      <c r="B650" s="3" t="s">
        <v>165</v>
      </c>
      <c r="C650" s="1" t="s">
        <v>166</v>
      </c>
      <c r="D650" s="1" t="s">
        <v>10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">
      <c r="A651" s="2" t="s">
        <v>7</v>
      </c>
      <c r="B651" s="3" t="s">
        <v>8</v>
      </c>
      <c r="C651" s="1" t="s">
        <v>9</v>
      </c>
      <c r="D651" s="1" t="s">
        <v>167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">
      <c r="A652" s="2" t="s">
        <v>11</v>
      </c>
      <c r="B652" s="3" t="s">
        <v>12</v>
      </c>
      <c r="C652" s="1" t="s">
        <v>13</v>
      </c>
      <c r="D652" s="1" t="s">
        <v>167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">
      <c r="A653" s="2" t="s">
        <v>14</v>
      </c>
      <c r="B653" s="3" t="s">
        <v>15</v>
      </c>
      <c r="C653" s="1" t="s">
        <v>16</v>
      </c>
      <c r="D653" s="1" t="s">
        <v>167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">
      <c r="A654" s="2" t="s">
        <v>17</v>
      </c>
      <c r="B654" s="3" t="s">
        <v>18</v>
      </c>
      <c r="C654" s="1" t="s">
        <v>19</v>
      </c>
      <c r="D654" s="1" t="s">
        <v>167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">
      <c r="A655" s="2" t="s">
        <v>20</v>
      </c>
      <c r="B655" s="3" t="s">
        <v>21</v>
      </c>
      <c r="C655" s="1" t="s">
        <v>22</v>
      </c>
      <c r="D655" s="1" t="s">
        <v>167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">
      <c r="A656" s="2" t="s">
        <v>20</v>
      </c>
      <c r="B656" s="3" t="s">
        <v>21</v>
      </c>
      <c r="C656" s="1" t="s">
        <v>23</v>
      </c>
      <c r="D656" s="1" t="s">
        <v>167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">
      <c r="A657" s="2" t="s">
        <v>20</v>
      </c>
      <c r="B657" s="3" t="s">
        <v>21</v>
      </c>
      <c r="C657" s="1" t="s">
        <v>24</v>
      </c>
      <c r="D657" s="1" t="s">
        <v>167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">
      <c r="A658" s="2" t="s">
        <v>20</v>
      </c>
      <c r="B658" s="3" t="s">
        <v>21</v>
      </c>
      <c r="C658" s="1" t="s">
        <v>25</v>
      </c>
      <c r="D658" s="1" t="s">
        <v>167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">
      <c r="A659" s="2" t="s">
        <v>26</v>
      </c>
      <c r="B659" s="3" t="s">
        <v>27</v>
      </c>
      <c r="C659" s="1" t="s">
        <v>28</v>
      </c>
      <c r="D659" s="1" t="s">
        <v>167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">
      <c r="A660" s="2" t="s">
        <v>29</v>
      </c>
      <c r="B660" s="3" t="s">
        <v>30</v>
      </c>
      <c r="C660" s="1" t="s">
        <v>31</v>
      </c>
      <c r="D660" s="1" t="s">
        <v>167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">
      <c r="A661" s="2" t="s">
        <v>32</v>
      </c>
      <c r="B661" s="3" t="s">
        <v>33</v>
      </c>
      <c r="C661" s="1" t="s">
        <v>34</v>
      </c>
      <c r="D661" s="1" t="s">
        <v>167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">
      <c r="A662" s="2" t="s">
        <v>35</v>
      </c>
      <c r="B662" s="3" t="s">
        <v>36</v>
      </c>
      <c r="C662" s="1" t="s">
        <v>37</v>
      </c>
      <c r="D662" s="1" t="s">
        <v>167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">
      <c r="A663" s="2" t="s">
        <v>35</v>
      </c>
      <c r="B663" s="3" t="s">
        <v>36</v>
      </c>
      <c r="C663" s="1" t="s">
        <v>38</v>
      </c>
      <c r="D663" s="1" t="s">
        <v>167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">
      <c r="A664" s="2" t="s">
        <v>39</v>
      </c>
      <c r="B664" s="3" t="s">
        <v>40</v>
      </c>
      <c r="C664" s="1" t="s">
        <v>41</v>
      </c>
      <c r="D664" s="1" t="s">
        <v>167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">
      <c r="A665" s="2" t="s">
        <v>42</v>
      </c>
      <c r="B665" s="3" t="s">
        <v>43</v>
      </c>
      <c r="C665" s="1" t="s">
        <v>44</v>
      </c>
      <c r="D665" s="1" t="s">
        <v>167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">
      <c r="A666" s="2" t="s">
        <v>45</v>
      </c>
      <c r="B666" s="3" t="s">
        <v>46</v>
      </c>
      <c r="C666" s="1" t="s">
        <v>47</v>
      </c>
      <c r="D666" s="1" t="s">
        <v>167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">
      <c r="A667" s="2" t="s">
        <v>48</v>
      </c>
      <c r="B667" s="3" t="s">
        <v>49</v>
      </c>
      <c r="C667" s="1" t="s">
        <v>50</v>
      </c>
      <c r="D667" s="1" t="s">
        <v>167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">
      <c r="A668" s="2" t="s">
        <v>51</v>
      </c>
      <c r="B668" s="3" t="s">
        <v>52</v>
      </c>
      <c r="C668" s="1" t="s">
        <v>53</v>
      </c>
      <c r="D668" s="1" t="s">
        <v>167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">
      <c r="A669" s="2" t="s">
        <v>51</v>
      </c>
      <c r="B669" s="3" t="s">
        <v>52</v>
      </c>
      <c r="C669" s="1" t="s">
        <v>54</v>
      </c>
      <c r="D669" s="1" t="s">
        <v>167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">
      <c r="A670" s="2" t="s">
        <v>55</v>
      </c>
      <c r="B670" s="3" t="s">
        <v>56</v>
      </c>
      <c r="C670" s="1" t="s">
        <v>57</v>
      </c>
      <c r="D670" s="1" t="s">
        <v>167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">
      <c r="A671" s="2" t="s">
        <v>58</v>
      </c>
      <c r="B671" s="3" t="s">
        <v>59</v>
      </c>
      <c r="C671" s="1" t="s">
        <v>60</v>
      </c>
      <c r="D671" s="1" t="s">
        <v>167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">
      <c r="A672" s="2" t="s">
        <v>61</v>
      </c>
      <c r="B672" s="3" t="s">
        <v>62</v>
      </c>
      <c r="C672" s="1" t="s">
        <v>63</v>
      </c>
      <c r="D672" s="1" t="s">
        <v>167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">
      <c r="A673" s="2" t="s">
        <v>64</v>
      </c>
      <c r="B673" s="3" t="s">
        <v>65</v>
      </c>
      <c r="C673" s="1" t="s">
        <v>66</v>
      </c>
      <c r="D673" s="1" t="s">
        <v>167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">
      <c r="A674" s="2" t="s">
        <v>67</v>
      </c>
      <c r="B674" s="3" t="s">
        <v>68</v>
      </c>
      <c r="C674" s="1" t="s">
        <v>69</v>
      </c>
      <c r="D674" s="1" t="s">
        <v>167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">
      <c r="A675" s="2" t="s">
        <v>70</v>
      </c>
      <c r="B675" s="3" t="s">
        <v>71</v>
      </c>
      <c r="C675" s="1" t="s">
        <v>72</v>
      </c>
      <c r="D675" s="1" t="s">
        <v>167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">
      <c r="A676" s="2" t="s">
        <v>70</v>
      </c>
      <c r="B676" s="3" t="s">
        <v>71</v>
      </c>
      <c r="C676" s="1" t="s">
        <v>73</v>
      </c>
      <c r="D676" s="1" t="s">
        <v>167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">
      <c r="A677" s="2" t="s">
        <v>74</v>
      </c>
      <c r="B677" s="3" t="s">
        <v>75</v>
      </c>
      <c r="C677" s="1" t="s">
        <v>76</v>
      </c>
      <c r="D677" s="1" t="s">
        <v>167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">
      <c r="A678" s="2" t="s">
        <v>77</v>
      </c>
      <c r="B678" s="3" t="s">
        <v>78</v>
      </c>
      <c r="C678" s="1" t="s">
        <v>79</v>
      </c>
      <c r="D678" s="1" t="s">
        <v>167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">
      <c r="A679" s="2" t="s">
        <v>80</v>
      </c>
      <c r="B679" s="3" t="s">
        <v>81</v>
      </c>
      <c r="C679" s="1" t="s">
        <v>82</v>
      </c>
      <c r="D679" s="1" t="s">
        <v>167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">
      <c r="A680" s="2" t="s">
        <v>83</v>
      </c>
      <c r="B680" s="3" t="s">
        <v>84</v>
      </c>
      <c r="C680" s="1" t="s">
        <v>85</v>
      </c>
      <c r="D680" s="1" t="s">
        <v>167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">
      <c r="A681" s="2" t="s">
        <v>86</v>
      </c>
      <c r="B681" s="3" t="s">
        <v>87</v>
      </c>
      <c r="C681" s="1" t="s">
        <v>88</v>
      </c>
      <c r="D681" s="1" t="s">
        <v>167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">
      <c r="A682" s="2" t="s">
        <v>89</v>
      </c>
      <c r="B682" s="3" t="s">
        <v>90</v>
      </c>
      <c r="C682" s="1" t="s">
        <v>91</v>
      </c>
      <c r="D682" s="1" t="s">
        <v>167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">
      <c r="A683" s="2" t="s">
        <v>92</v>
      </c>
      <c r="B683" s="3" t="s">
        <v>93</v>
      </c>
      <c r="C683" s="1" t="s">
        <v>94</v>
      </c>
      <c r="D683" s="1" t="s">
        <v>167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">
      <c r="A684" s="2" t="s">
        <v>95</v>
      </c>
      <c r="B684" s="3" t="s">
        <v>96</v>
      </c>
      <c r="C684" s="1" t="s">
        <v>97</v>
      </c>
      <c r="D684" s="1" t="s">
        <v>167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">
      <c r="A685" s="2" t="s">
        <v>98</v>
      </c>
      <c r="B685" s="3" t="s">
        <v>99</v>
      </c>
      <c r="C685" s="1" t="s">
        <v>100</v>
      </c>
      <c r="D685" s="1" t="s">
        <v>167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">
      <c r="A686" s="2" t="s">
        <v>101</v>
      </c>
      <c r="B686" s="3" t="s">
        <v>102</v>
      </c>
      <c r="C686" s="1" t="s">
        <v>103</v>
      </c>
      <c r="D686" s="1" t="s">
        <v>167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">
      <c r="A687" s="2" t="s">
        <v>104</v>
      </c>
      <c r="B687" s="3" t="s">
        <v>105</v>
      </c>
      <c r="C687" s="1" t="s">
        <v>106</v>
      </c>
      <c r="D687" s="1" t="s">
        <v>167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">
      <c r="A688" s="2" t="s">
        <v>107</v>
      </c>
      <c r="B688" s="3" t="s">
        <v>108</v>
      </c>
      <c r="C688" s="1" t="s">
        <v>109</v>
      </c>
      <c r="D688" s="1" t="s">
        <v>167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">
      <c r="A689" s="2" t="s">
        <v>110</v>
      </c>
      <c r="B689" s="3" t="s">
        <v>111</v>
      </c>
      <c r="C689" s="1" t="s">
        <v>112</v>
      </c>
      <c r="D689" s="1" t="s">
        <v>167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">
      <c r="A690" s="2" t="s">
        <v>113</v>
      </c>
      <c r="B690" s="3" t="s">
        <v>114</v>
      </c>
      <c r="C690" s="1" t="s">
        <v>115</v>
      </c>
      <c r="D690" s="1" t="s">
        <v>167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">
      <c r="A691" s="2" t="s">
        <v>113</v>
      </c>
      <c r="B691" s="3" t="s">
        <v>114</v>
      </c>
      <c r="C691" s="1" t="s">
        <v>116</v>
      </c>
      <c r="D691" s="1" t="s">
        <v>167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">
      <c r="A692" s="2" t="s">
        <v>113</v>
      </c>
      <c r="B692" s="3" t="s">
        <v>114</v>
      </c>
      <c r="C692" s="1" t="s">
        <v>117</v>
      </c>
      <c r="D692" s="1" t="s">
        <v>167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">
      <c r="A693" s="2" t="s">
        <v>118</v>
      </c>
      <c r="B693" s="3" t="s">
        <v>119</v>
      </c>
      <c r="C693" s="1" t="s">
        <v>120</v>
      </c>
      <c r="D693" s="1" t="s">
        <v>167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">
      <c r="A694" s="2" t="s">
        <v>121</v>
      </c>
      <c r="B694" s="3" t="s">
        <v>122</v>
      </c>
      <c r="C694" s="1" t="s">
        <v>123</v>
      </c>
      <c r="D694" s="1" t="s">
        <v>167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">
      <c r="A695" s="2" t="s">
        <v>124</v>
      </c>
      <c r="B695" s="3" t="s">
        <v>125</v>
      </c>
      <c r="C695" s="1" t="s">
        <v>126</v>
      </c>
      <c r="D695" s="1" t="s">
        <v>167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">
      <c r="A696" s="2" t="s">
        <v>127</v>
      </c>
      <c r="B696" s="3" t="s">
        <v>128</v>
      </c>
      <c r="C696" s="1" t="s">
        <v>129</v>
      </c>
      <c r="D696" s="1" t="s">
        <v>167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">
      <c r="A697" s="2" t="s">
        <v>130</v>
      </c>
      <c r="B697" s="3" t="s">
        <v>131</v>
      </c>
      <c r="C697" s="1" t="s">
        <v>132</v>
      </c>
      <c r="D697" s="1" t="s">
        <v>167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">
      <c r="A698" s="2" t="s">
        <v>133</v>
      </c>
      <c r="B698" s="3" t="s">
        <v>134</v>
      </c>
      <c r="C698" s="1" t="s">
        <v>135</v>
      </c>
      <c r="D698" s="1" t="s">
        <v>167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">
      <c r="A699" s="2" t="s">
        <v>136</v>
      </c>
      <c r="B699" s="3" t="s">
        <v>137</v>
      </c>
      <c r="C699" s="1" t="s">
        <v>138</v>
      </c>
      <c r="D699" s="1" t="s">
        <v>167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">
      <c r="A700" s="2" t="s">
        <v>139</v>
      </c>
      <c r="B700" s="3" t="s">
        <v>140</v>
      </c>
      <c r="C700" s="1" t="s">
        <v>141</v>
      </c>
      <c r="D700" s="1" t="s">
        <v>167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">
      <c r="A701" s="2" t="s">
        <v>142</v>
      </c>
      <c r="B701" s="3" t="s">
        <v>143</v>
      </c>
      <c r="C701" s="1" t="s">
        <v>144</v>
      </c>
      <c r="D701" s="1" t="s">
        <v>167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">
      <c r="A702" s="2" t="s">
        <v>142</v>
      </c>
      <c r="B702" s="3" t="s">
        <v>143</v>
      </c>
      <c r="C702" s="1" t="s">
        <v>145</v>
      </c>
      <c r="D702" s="1" t="s">
        <v>167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">
      <c r="A703" s="2" t="s">
        <v>146</v>
      </c>
      <c r="B703" s="3" t="s">
        <v>147</v>
      </c>
      <c r="C703" s="1" t="s">
        <v>148</v>
      </c>
      <c r="D703" s="1" t="s">
        <v>167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">
      <c r="A704" s="2" t="s">
        <v>149</v>
      </c>
      <c r="B704" s="3" t="s">
        <v>150</v>
      </c>
      <c r="C704" s="1" t="s">
        <v>151</v>
      </c>
      <c r="D704" s="1" t="s">
        <v>167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">
      <c r="A705" s="2" t="s">
        <v>152</v>
      </c>
      <c r="B705" s="3" t="s">
        <v>153</v>
      </c>
      <c r="C705" s="1" t="s">
        <v>154</v>
      </c>
      <c r="D705" s="1" t="s">
        <v>167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">
      <c r="A706" s="2" t="s">
        <v>155</v>
      </c>
      <c r="B706" s="3" t="s">
        <v>156</v>
      </c>
      <c r="C706" s="1" t="s">
        <v>157</v>
      </c>
      <c r="D706" s="1" t="s">
        <v>167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3">
      <c r="A707" s="2" t="s">
        <v>158</v>
      </c>
      <c r="B707" s="3" t="s">
        <v>159</v>
      </c>
      <c r="C707" s="1" t="s">
        <v>160</v>
      </c>
      <c r="D707" s="1" t="s">
        <v>167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3">
      <c r="A708" s="2" t="s">
        <v>161</v>
      </c>
      <c r="B708" s="3" t="s">
        <v>162</v>
      </c>
      <c r="C708" s="1" t="s">
        <v>163</v>
      </c>
      <c r="D708" s="1" t="s">
        <v>167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">
      <c r="A709" s="2" t="s">
        <v>164</v>
      </c>
      <c r="B709" s="3" t="s">
        <v>165</v>
      </c>
      <c r="C709" s="1" t="s">
        <v>166</v>
      </c>
      <c r="D709" s="1" t="s">
        <v>167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">
      <c r="A710" s="2" t="s">
        <v>7</v>
      </c>
      <c r="B710" s="3" t="s">
        <v>8</v>
      </c>
      <c r="C710" s="1" t="s">
        <v>9</v>
      </c>
      <c r="D710" s="1" t="s">
        <v>168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">
      <c r="A711" s="2" t="s">
        <v>11</v>
      </c>
      <c r="B711" s="3" t="s">
        <v>12</v>
      </c>
      <c r="C711" s="1" t="s">
        <v>13</v>
      </c>
      <c r="D711" s="1" t="s">
        <v>168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">
      <c r="A712" s="2" t="s">
        <v>14</v>
      </c>
      <c r="B712" s="3" t="s">
        <v>15</v>
      </c>
      <c r="C712" s="1" t="s">
        <v>16</v>
      </c>
      <c r="D712" s="1" t="s">
        <v>168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">
      <c r="A713" s="2" t="s">
        <v>17</v>
      </c>
      <c r="B713" s="3" t="s">
        <v>18</v>
      </c>
      <c r="C713" s="1" t="s">
        <v>19</v>
      </c>
      <c r="D713" s="1" t="s">
        <v>168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">
      <c r="A714" s="2" t="s">
        <v>20</v>
      </c>
      <c r="B714" s="3" t="s">
        <v>21</v>
      </c>
      <c r="C714" s="1" t="s">
        <v>22</v>
      </c>
      <c r="D714" s="1" t="s">
        <v>168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">
      <c r="A715" s="2" t="s">
        <v>20</v>
      </c>
      <c r="B715" s="3" t="s">
        <v>21</v>
      </c>
      <c r="C715" s="1" t="s">
        <v>23</v>
      </c>
      <c r="D715" s="1" t="s">
        <v>168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">
      <c r="A716" s="2" t="s">
        <v>20</v>
      </c>
      <c r="B716" s="3" t="s">
        <v>21</v>
      </c>
      <c r="C716" s="1" t="s">
        <v>24</v>
      </c>
      <c r="D716" s="1" t="s">
        <v>168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">
      <c r="A717" s="2" t="s">
        <v>20</v>
      </c>
      <c r="B717" s="3" t="s">
        <v>21</v>
      </c>
      <c r="C717" s="1" t="s">
        <v>25</v>
      </c>
      <c r="D717" s="1" t="s">
        <v>168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">
      <c r="A718" s="2" t="s">
        <v>26</v>
      </c>
      <c r="B718" s="3" t="s">
        <v>27</v>
      </c>
      <c r="C718" s="1" t="s">
        <v>28</v>
      </c>
      <c r="D718" s="1" t="s">
        <v>168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">
      <c r="A719" s="2" t="s">
        <v>29</v>
      </c>
      <c r="B719" s="3" t="s">
        <v>30</v>
      </c>
      <c r="C719" s="1" t="s">
        <v>31</v>
      </c>
      <c r="D719" s="1" t="s">
        <v>168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">
      <c r="A720" s="2" t="s">
        <v>32</v>
      </c>
      <c r="B720" s="3" t="s">
        <v>33</v>
      </c>
      <c r="C720" s="1" t="s">
        <v>34</v>
      </c>
      <c r="D720" s="1" t="s">
        <v>168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">
      <c r="A721" s="2" t="s">
        <v>35</v>
      </c>
      <c r="B721" s="3" t="s">
        <v>36</v>
      </c>
      <c r="C721" s="1" t="s">
        <v>37</v>
      </c>
      <c r="D721" s="1" t="s">
        <v>168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">
      <c r="A722" s="2" t="s">
        <v>35</v>
      </c>
      <c r="B722" s="3" t="s">
        <v>36</v>
      </c>
      <c r="C722" s="1" t="s">
        <v>38</v>
      </c>
      <c r="D722" s="1" t="s">
        <v>168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">
      <c r="A723" s="2" t="s">
        <v>39</v>
      </c>
      <c r="B723" s="3" t="s">
        <v>40</v>
      </c>
      <c r="C723" s="1" t="s">
        <v>41</v>
      </c>
      <c r="D723" s="1" t="s">
        <v>168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">
      <c r="A724" s="2" t="s">
        <v>42</v>
      </c>
      <c r="B724" s="3" t="s">
        <v>43</v>
      </c>
      <c r="C724" s="1" t="s">
        <v>44</v>
      </c>
      <c r="D724" s="1" t="s">
        <v>168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">
      <c r="A725" s="2" t="s">
        <v>45</v>
      </c>
      <c r="B725" s="3" t="s">
        <v>46</v>
      </c>
      <c r="C725" s="1" t="s">
        <v>47</v>
      </c>
      <c r="D725" s="1" t="s">
        <v>168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">
      <c r="A726" s="2" t="s">
        <v>48</v>
      </c>
      <c r="B726" s="3" t="s">
        <v>49</v>
      </c>
      <c r="C726" s="1" t="s">
        <v>50</v>
      </c>
      <c r="D726" s="1" t="s">
        <v>168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">
      <c r="A727" s="2" t="s">
        <v>51</v>
      </c>
      <c r="B727" s="3" t="s">
        <v>52</v>
      </c>
      <c r="C727" s="1" t="s">
        <v>53</v>
      </c>
      <c r="D727" s="1" t="s">
        <v>168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">
      <c r="A728" s="2" t="s">
        <v>51</v>
      </c>
      <c r="B728" s="3" t="s">
        <v>52</v>
      </c>
      <c r="C728" s="1" t="s">
        <v>54</v>
      </c>
      <c r="D728" s="1" t="s">
        <v>168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">
      <c r="A729" s="2" t="s">
        <v>55</v>
      </c>
      <c r="B729" s="3" t="s">
        <v>56</v>
      </c>
      <c r="C729" s="1" t="s">
        <v>57</v>
      </c>
      <c r="D729" s="1" t="s">
        <v>168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">
      <c r="A730" s="2" t="s">
        <v>58</v>
      </c>
      <c r="B730" s="3" t="s">
        <v>59</v>
      </c>
      <c r="C730" s="1" t="s">
        <v>60</v>
      </c>
      <c r="D730" s="1" t="s">
        <v>168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">
      <c r="A731" s="2" t="s">
        <v>61</v>
      </c>
      <c r="B731" s="3" t="s">
        <v>62</v>
      </c>
      <c r="C731" s="1" t="s">
        <v>63</v>
      </c>
      <c r="D731" s="1" t="s">
        <v>168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">
      <c r="A732" s="2" t="s">
        <v>64</v>
      </c>
      <c r="B732" s="3" t="s">
        <v>65</v>
      </c>
      <c r="C732" s="1" t="s">
        <v>66</v>
      </c>
      <c r="D732" s="1" t="s">
        <v>168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">
      <c r="A733" s="2" t="s">
        <v>67</v>
      </c>
      <c r="B733" s="3" t="s">
        <v>68</v>
      </c>
      <c r="C733" s="1" t="s">
        <v>69</v>
      </c>
      <c r="D733" s="1" t="s">
        <v>168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">
      <c r="A734" s="2" t="s">
        <v>70</v>
      </c>
      <c r="B734" s="3" t="s">
        <v>71</v>
      </c>
      <c r="C734" s="1" t="s">
        <v>72</v>
      </c>
      <c r="D734" s="1" t="s">
        <v>168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">
      <c r="A735" s="2" t="s">
        <v>70</v>
      </c>
      <c r="B735" s="3" t="s">
        <v>71</v>
      </c>
      <c r="C735" s="1" t="s">
        <v>73</v>
      </c>
      <c r="D735" s="1" t="s">
        <v>168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">
      <c r="A736" s="2" t="s">
        <v>74</v>
      </c>
      <c r="B736" s="3" t="s">
        <v>75</v>
      </c>
      <c r="C736" s="1" t="s">
        <v>76</v>
      </c>
      <c r="D736" s="1" t="s">
        <v>168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">
      <c r="A737" s="2" t="s">
        <v>77</v>
      </c>
      <c r="B737" s="3" t="s">
        <v>78</v>
      </c>
      <c r="C737" s="1" t="s">
        <v>79</v>
      </c>
      <c r="D737" s="1" t="s">
        <v>168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">
      <c r="A738" s="2" t="s">
        <v>80</v>
      </c>
      <c r="B738" s="3" t="s">
        <v>81</v>
      </c>
      <c r="C738" s="1" t="s">
        <v>82</v>
      </c>
      <c r="D738" s="1" t="s">
        <v>168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">
      <c r="A739" s="2" t="s">
        <v>83</v>
      </c>
      <c r="B739" s="3" t="s">
        <v>84</v>
      </c>
      <c r="C739" s="1" t="s">
        <v>85</v>
      </c>
      <c r="D739" s="1" t="s">
        <v>168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">
      <c r="A740" s="2" t="s">
        <v>86</v>
      </c>
      <c r="B740" s="3" t="s">
        <v>87</v>
      </c>
      <c r="C740" s="1" t="s">
        <v>88</v>
      </c>
      <c r="D740" s="1" t="s">
        <v>168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">
      <c r="A741" s="2" t="s">
        <v>89</v>
      </c>
      <c r="B741" s="3" t="s">
        <v>90</v>
      </c>
      <c r="C741" s="1" t="s">
        <v>91</v>
      </c>
      <c r="D741" s="1" t="s">
        <v>168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">
      <c r="A742" s="2" t="s">
        <v>92</v>
      </c>
      <c r="B742" s="3" t="s">
        <v>93</v>
      </c>
      <c r="C742" s="1" t="s">
        <v>94</v>
      </c>
      <c r="D742" s="1" t="s">
        <v>168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">
      <c r="A743" s="2" t="s">
        <v>95</v>
      </c>
      <c r="B743" s="3" t="s">
        <v>96</v>
      </c>
      <c r="C743" s="1" t="s">
        <v>97</v>
      </c>
      <c r="D743" s="1" t="s">
        <v>168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">
      <c r="A744" s="2" t="s">
        <v>98</v>
      </c>
      <c r="B744" s="3" t="s">
        <v>99</v>
      </c>
      <c r="C744" s="1" t="s">
        <v>100</v>
      </c>
      <c r="D744" s="1" t="s">
        <v>168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">
      <c r="A745" s="2" t="s">
        <v>101</v>
      </c>
      <c r="B745" s="3" t="s">
        <v>102</v>
      </c>
      <c r="C745" s="1" t="s">
        <v>103</v>
      </c>
      <c r="D745" s="1" t="s">
        <v>168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">
      <c r="A746" s="2" t="s">
        <v>104</v>
      </c>
      <c r="B746" s="3" t="s">
        <v>105</v>
      </c>
      <c r="C746" s="1" t="s">
        <v>106</v>
      </c>
      <c r="D746" s="1" t="s">
        <v>168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">
      <c r="A747" s="2" t="s">
        <v>107</v>
      </c>
      <c r="B747" s="3" t="s">
        <v>108</v>
      </c>
      <c r="C747" s="1" t="s">
        <v>109</v>
      </c>
      <c r="D747" s="1" t="s">
        <v>168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">
      <c r="A748" s="2" t="s">
        <v>110</v>
      </c>
      <c r="B748" s="3" t="s">
        <v>111</v>
      </c>
      <c r="C748" s="1" t="s">
        <v>112</v>
      </c>
      <c r="D748" s="1" t="s">
        <v>168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">
      <c r="A749" s="2" t="s">
        <v>113</v>
      </c>
      <c r="B749" s="3" t="s">
        <v>114</v>
      </c>
      <c r="C749" s="1" t="s">
        <v>115</v>
      </c>
      <c r="D749" s="1" t="s">
        <v>168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">
      <c r="A750" s="2" t="s">
        <v>113</v>
      </c>
      <c r="B750" s="3" t="s">
        <v>114</v>
      </c>
      <c r="C750" s="1" t="s">
        <v>116</v>
      </c>
      <c r="D750" s="1" t="s">
        <v>168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">
      <c r="A751" s="2" t="s">
        <v>113</v>
      </c>
      <c r="B751" s="3" t="s">
        <v>114</v>
      </c>
      <c r="C751" s="1" t="s">
        <v>117</v>
      </c>
      <c r="D751" s="1" t="s">
        <v>168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">
      <c r="A752" s="2" t="s">
        <v>118</v>
      </c>
      <c r="B752" s="3" t="s">
        <v>119</v>
      </c>
      <c r="C752" s="1" t="s">
        <v>120</v>
      </c>
      <c r="D752" s="1" t="s">
        <v>168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">
      <c r="A753" s="2" t="s">
        <v>121</v>
      </c>
      <c r="B753" s="3" t="s">
        <v>122</v>
      </c>
      <c r="C753" s="1" t="s">
        <v>123</v>
      </c>
      <c r="D753" s="1" t="s">
        <v>168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">
      <c r="A754" s="2" t="s">
        <v>124</v>
      </c>
      <c r="B754" s="3" t="s">
        <v>125</v>
      </c>
      <c r="C754" s="1" t="s">
        <v>126</v>
      </c>
      <c r="D754" s="1" t="s">
        <v>168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">
      <c r="A755" s="2" t="s">
        <v>127</v>
      </c>
      <c r="B755" s="3" t="s">
        <v>128</v>
      </c>
      <c r="C755" s="1" t="s">
        <v>129</v>
      </c>
      <c r="D755" s="1" t="s">
        <v>168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">
      <c r="A756" s="2" t="s">
        <v>130</v>
      </c>
      <c r="B756" s="3" t="s">
        <v>131</v>
      </c>
      <c r="C756" s="1" t="s">
        <v>132</v>
      </c>
      <c r="D756" s="1" t="s">
        <v>168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">
      <c r="A757" s="2" t="s">
        <v>133</v>
      </c>
      <c r="B757" s="3" t="s">
        <v>134</v>
      </c>
      <c r="C757" s="1" t="s">
        <v>135</v>
      </c>
      <c r="D757" s="1" t="s">
        <v>168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">
      <c r="A758" s="2" t="s">
        <v>136</v>
      </c>
      <c r="B758" s="3" t="s">
        <v>137</v>
      </c>
      <c r="C758" s="1" t="s">
        <v>138</v>
      </c>
      <c r="D758" s="1" t="s">
        <v>168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">
      <c r="A759" s="2" t="s">
        <v>139</v>
      </c>
      <c r="B759" s="3" t="s">
        <v>140</v>
      </c>
      <c r="C759" s="1" t="s">
        <v>141</v>
      </c>
      <c r="D759" s="1" t="s">
        <v>168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">
      <c r="A760" s="2" t="s">
        <v>142</v>
      </c>
      <c r="B760" s="3" t="s">
        <v>143</v>
      </c>
      <c r="C760" s="1" t="s">
        <v>144</v>
      </c>
      <c r="D760" s="1" t="s">
        <v>168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">
      <c r="A761" s="2" t="s">
        <v>142</v>
      </c>
      <c r="B761" s="3" t="s">
        <v>143</v>
      </c>
      <c r="C761" s="1" t="s">
        <v>145</v>
      </c>
      <c r="D761" s="1" t="s">
        <v>168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">
      <c r="A762" s="2" t="s">
        <v>146</v>
      </c>
      <c r="B762" s="3" t="s">
        <v>147</v>
      </c>
      <c r="C762" s="1" t="s">
        <v>148</v>
      </c>
      <c r="D762" s="1" t="s">
        <v>168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">
      <c r="A763" s="2" t="s">
        <v>149</v>
      </c>
      <c r="B763" s="3" t="s">
        <v>150</v>
      </c>
      <c r="C763" s="1" t="s">
        <v>151</v>
      </c>
      <c r="D763" s="1" t="s">
        <v>168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">
      <c r="A764" s="2" t="s">
        <v>152</v>
      </c>
      <c r="B764" s="3" t="s">
        <v>153</v>
      </c>
      <c r="C764" s="1" t="s">
        <v>154</v>
      </c>
      <c r="D764" s="1" t="s">
        <v>168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">
      <c r="A765" s="2" t="s">
        <v>155</v>
      </c>
      <c r="B765" s="3" t="s">
        <v>156</v>
      </c>
      <c r="C765" s="1" t="s">
        <v>157</v>
      </c>
      <c r="D765" s="1" t="s">
        <v>168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">
      <c r="A766" s="2" t="s">
        <v>158</v>
      </c>
      <c r="B766" s="3" t="s">
        <v>159</v>
      </c>
      <c r="C766" s="1" t="s">
        <v>160</v>
      </c>
      <c r="D766" s="1" t="s">
        <v>168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">
      <c r="A767" s="2" t="s">
        <v>161</v>
      </c>
      <c r="B767" s="3" t="s">
        <v>162</v>
      </c>
      <c r="C767" s="1" t="s">
        <v>163</v>
      </c>
      <c r="D767" s="1" t="s">
        <v>168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">
      <c r="A768" s="2" t="s">
        <v>164</v>
      </c>
      <c r="B768" s="3" t="s">
        <v>165</v>
      </c>
      <c r="C768" s="1" t="s">
        <v>166</v>
      </c>
      <c r="D768" s="1" t="s">
        <v>168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">
      <c r="A769" s="2" t="s">
        <v>7</v>
      </c>
      <c r="B769" s="3" t="s">
        <v>8</v>
      </c>
      <c r="C769" s="1" t="s">
        <v>9</v>
      </c>
      <c r="D769" s="1" t="s">
        <v>169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">
      <c r="A770" s="2" t="s">
        <v>11</v>
      </c>
      <c r="B770" s="3" t="s">
        <v>12</v>
      </c>
      <c r="C770" s="1" t="s">
        <v>13</v>
      </c>
      <c r="D770" s="1" t="s">
        <v>169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3">
      <c r="A771" s="2" t="s">
        <v>14</v>
      </c>
      <c r="B771" s="3" t="s">
        <v>15</v>
      </c>
      <c r="C771" s="1" t="s">
        <v>16</v>
      </c>
      <c r="D771" s="1" t="s">
        <v>169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3">
      <c r="A772" s="2" t="s">
        <v>17</v>
      </c>
      <c r="B772" s="3" t="s">
        <v>18</v>
      </c>
      <c r="C772" s="1" t="s">
        <v>19</v>
      </c>
      <c r="D772" s="1" t="s">
        <v>169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">
      <c r="A773" s="2" t="s">
        <v>20</v>
      </c>
      <c r="B773" s="3" t="s">
        <v>21</v>
      </c>
      <c r="C773" s="1" t="s">
        <v>22</v>
      </c>
      <c r="D773" s="1" t="s">
        <v>169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">
      <c r="A774" s="2" t="s">
        <v>20</v>
      </c>
      <c r="B774" s="3" t="s">
        <v>21</v>
      </c>
      <c r="C774" s="1" t="s">
        <v>23</v>
      </c>
      <c r="D774" s="1" t="s">
        <v>169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">
      <c r="A775" s="2" t="s">
        <v>20</v>
      </c>
      <c r="B775" s="3" t="s">
        <v>21</v>
      </c>
      <c r="C775" s="1" t="s">
        <v>24</v>
      </c>
      <c r="D775" s="1" t="s">
        <v>169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">
      <c r="A776" s="2" t="s">
        <v>20</v>
      </c>
      <c r="B776" s="3" t="s">
        <v>21</v>
      </c>
      <c r="C776" s="1" t="s">
        <v>25</v>
      </c>
      <c r="D776" s="1" t="s">
        <v>169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">
      <c r="A777" s="2" t="s">
        <v>26</v>
      </c>
      <c r="B777" s="3" t="s">
        <v>27</v>
      </c>
      <c r="C777" s="1" t="s">
        <v>28</v>
      </c>
      <c r="D777" s="1" t="s">
        <v>169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">
      <c r="A778" s="2" t="s">
        <v>29</v>
      </c>
      <c r="B778" s="3" t="s">
        <v>30</v>
      </c>
      <c r="C778" s="1" t="s">
        <v>31</v>
      </c>
      <c r="D778" s="1" t="s">
        <v>169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">
      <c r="A779" s="2" t="s">
        <v>32</v>
      </c>
      <c r="B779" s="3" t="s">
        <v>33</v>
      </c>
      <c r="C779" s="1" t="s">
        <v>34</v>
      </c>
      <c r="D779" s="1" t="s">
        <v>169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">
      <c r="A780" s="2" t="s">
        <v>35</v>
      </c>
      <c r="B780" s="3" t="s">
        <v>36</v>
      </c>
      <c r="C780" s="1" t="s">
        <v>37</v>
      </c>
      <c r="D780" s="1" t="s">
        <v>169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">
      <c r="A781" s="2" t="s">
        <v>35</v>
      </c>
      <c r="B781" s="3" t="s">
        <v>36</v>
      </c>
      <c r="C781" s="1" t="s">
        <v>38</v>
      </c>
      <c r="D781" s="1" t="s">
        <v>169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">
      <c r="A782" s="2" t="s">
        <v>39</v>
      </c>
      <c r="B782" s="3" t="s">
        <v>40</v>
      </c>
      <c r="C782" s="1" t="s">
        <v>41</v>
      </c>
      <c r="D782" s="1" t="s">
        <v>169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">
      <c r="A783" s="2" t="s">
        <v>42</v>
      </c>
      <c r="B783" s="3" t="s">
        <v>43</v>
      </c>
      <c r="C783" s="1" t="s">
        <v>44</v>
      </c>
      <c r="D783" s="1" t="s">
        <v>169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">
      <c r="A784" s="2" t="s">
        <v>45</v>
      </c>
      <c r="B784" s="3" t="s">
        <v>46</v>
      </c>
      <c r="C784" s="1" t="s">
        <v>47</v>
      </c>
      <c r="D784" s="1" t="s">
        <v>169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">
      <c r="A785" s="2" t="s">
        <v>48</v>
      </c>
      <c r="B785" s="3" t="s">
        <v>49</v>
      </c>
      <c r="C785" s="1" t="s">
        <v>50</v>
      </c>
      <c r="D785" s="1" t="s">
        <v>169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">
      <c r="A786" s="2" t="s">
        <v>51</v>
      </c>
      <c r="B786" s="3" t="s">
        <v>52</v>
      </c>
      <c r="C786" s="1" t="s">
        <v>53</v>
      </c>
      <c r="D786" s="1" t="s">
        <v>169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">
      <c r="A787" s="2" t="s">
        <v>51</v>
      </c>
      <c r="B787" s="3" t="s">
        <v>52</v>
      </c>
      <c r="C787" s="1" t="s">
        <v>54</v>
      </c>
      <c r="D787" s="1" t="s">
        <v>169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">
      <c r="A788" s="2" t="s">
        <v>55</v>
      </c>
      <c r="B788" s="3" t="s">
        <v>56</v>
      </c>
      <c r="C788" s="1" t="s">
        <v>57</v>
      </c>
      <c r="D788" s="1" t="s">
        <v>169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">
      <c r="A789" s="2" t="s">
        <v>58</v>
      </c>
      <c r="B789" s="3" t="s">
        <v>59</v>
      </c>
      <c r="C789" s="1" t="s">
        <v>60</v>
      </c>
      <c r="D789" s="1" t="s">
        <v>169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">
      <c r="A790" s="2" t="s">
        <v>61</v>
      </c>
      <c r="B790" s="3" t="s">
        <v>62</v>
      </c>
      <c r="C790" s="1" t="s">
        <v>63</v>
      </c>
      <c r="D790" s="1" t="s">
        <v>169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">
      <c r="A791" s="2" t="s">
        <v>64</v>
      </c>
      <c r="B791" s="3" t="s">
        <v>65</v>
      </c>
      <c r="C791" s="1" t="s">
        <v>66</v>
      </c>
      <c r="D791" s="1" t="s">
        <v>169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">
      <c r="A792" s="2" t="s">
        <v>67</v>
      </c>
      <c r="B792" s="3" t="s">
        <v>68</v>
      </c>
      <c r="C792" s="1" t="s">
        <v>69</v>
      </c>
      <c r="D792" s="1" t="s">
        <v>169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">
      <c r="A793" s="2" t="s">
        <v>70</v>
      </c>
      <c r="B793" s="3" t="s">
        <v>71</v>
      </c>
      <c r="C793" s="1" t="s">
        <v>72</v>
      </c>
      <c r="D793" s="1" t="s">
        <v>169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">
      <c r="A794" s="2" t="s">
        <v>70</v>
      </c>
      <c r="B794" s="3" t="s">
        <v>71</v>
      </c>
      <c r="C794" s="1" t="s">
        <v>73</v>
      </c>
      <c r="D794" s="1" t="s">
        <v>169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">
      <c r="A795" s="2" t="s">
        <v>74</v>
      </c>
      <c r="B795" s="3" t="s">
        <v>75</v>
      </c>
      <c r="C795" s="1" t="s">
        <v>76</v>
      </c>
      <c r="D795" s="1" t="s">
        <v>169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">
      <c r="A796" s="2" t="s">
        <v>77</v>
      </c>
      <c r="B796" s="3" t="s">
        <v>78</v>
      </c>
      <c r="C796" s="1" t="s">
        <v>79</v>
      </c>
      <c r="D796" s="1" t="s">
        <v>169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">
      <c r="A797" s="2" t="s">
        <v>80</v>
      </c>
      <c r="B797" s="3" t="s">
        <v>81</v>
      </c>
      <c r="C797" s="1" t="s">
        <v>82</v>
      </c>
      <c r="D797" s="1" t="s">
        <v>169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">
      <c r="A798" s="2" t="s">
        <v>83</v>
      </c>
      <c r="B798" s="3" t="s">
        <v>84</v>
      </c>
      <c r="C798" s="1" t="s">
        <v>85</v>
      </c>
      <c r="D798" s="1" t="s">
        <v>169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">
      <c r="A799" s="2" t="s">
        <v>86</v>
      </c>
      <c r="B799" s="3" t="s">
        <v>87</v>
      </c>
      <c r="C799" s="1" t="s">
        <v>88</v>
      </c>
      <c r="D799" s="1" t="s">
        <v>169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">
      <c r="A800" s="2" t="s">
        <v>89</v>
      </c>
      <c r="B800" s="3" t="s">
        <v>90</v>
      </c>
      <c r="C800" s="1" t="s">
        <v>91</v>
      </c>
      <c r="D800" s="1" t="s">
        <v>169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">
      <c r="A801" s="2" t="s">
        <v>92</v>
      </c>
      <c r="B801" s="3" t="s">
        <v>93</v>
      </c>
      <c r="C801" s="1" t="s">
        <v>94</v>
      </c>
      <c r="D801" s="1" t="s">
        <v>169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">
      <c r="A802" s="2" t="s">
        <v>95</v>
      </c>
      <c r="B802" s="3" t="s">
        <v>96</v>
      </c>
      <c r="C802" s="1" t="s">
        <v>97</v>
      </c>
      <c r="D802" s="1" t="s">
        <v>169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">
      <c r="A803" s="2" t="s">
        <v>98</v>
      </c>
      <c r="B803" s="3" t="s">
        <v>99</v>
      </c>
      <c r="C803" s="1" t="s">
        <v>100</v>
      </c>
      <c r="D803" s="1" t="s">
        <v>169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">
      <c r="A804" s="2" t="s">
        <v>101</v>
      </c>
      <c r="B804" s="3" t="s">
        <v>102</v>
      </c>
      <c r="C804" s="1" t="s">
        <v>103</v>
      </c>
      <c r="D804" s="1" t="s">
        <v>169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">
      <c r="A805" s="2" t="s">
        <v>104</v>
      </c>
      <c r="B805" s="3" t="s">
        <v>105</v>
      </c>
      <c r="C805" s="1" t="s">
        <v>106</v>
      </c>
      <c r="D805" s="1" t="s">
        <v>169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">
      <c r="A806" s="2" t="s">
        <v>107</v>
      </c>
      <c r="B806" s="3" t="s">
        <v>108</v>
      </c>
      <c r="C806" s="1" t="s">
        <v>109</v>
      </c>
      <c r="D806" s="1" t="s">
        <v>169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">
      <c r="A807" s="2" t="s">
        <v>110</v>
      </c>
      <c r="B807" s="3" t="s">
        <v>111</v>
      </c>
      <c r="C807" s="1" t="s">
        <v>112</v>
      </c>
      <c r="D807" s="1" t="s">
        <v>169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">
      <c r="A808" s="2" t="s">
        <v>113</v>
      </c>
      <c r="B808" s="3" t="s">
        <v>114</v>
      </c>
      <c r="C808" s="1" t="s">
        <v>115</v>
      </c>
      <c r="D808" s="1" t="s">
        <v>169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">
      <c r="A809" s="2" t="s">
        <v>113</v>
      </c>
      <c r="B809" s="3" t="s">
        <v>114</v>
      </c>
      <c r="C809" s="1" t="s">
        <v>116</v>
      </c>
      <c r="D809" s="1" t="s">
        <v>169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">
      <c r="A810" s="2" t="s">
        <v>113</v>
      </c>
      <c r="B810" s="3" t="s">
        <v>114</v>
      </c>
      <c r="C810" s="1" t="s">
        <v>117</v>
      </c>
      <c r="D810" s="1" t="s">
        <v>169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">
      <c r="A811" s="2" t="s">
        <v>118</v>
      </c>
      <c r="B811" s="3" t="s">
        <v>119</v>
      </c>
      <c r="C811" s="1" t="s">
        <v>120</v>
      </c>
      <c r="D811" s="1" t="s">
        <v>169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">
      <c r="A812" s="2" t="s">
        <v>121</v>
      </c>
      <c r="B812" s="3" t="s">
        <v>122</v>
      </c>
      <c r="C812" s="1" t="s">
        <v>123</v>
      </c>
      <c r="D812" s="1" t="s">
        <v>169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">
      <c r="A813" s="2" t="s">
        <v>124</v>
      </c>
      <c r="B813" s="3" t="s">
        <v>125</v>
      </c>
      <c r="C813" s="1" t="s">
        <v>126</v>
      </c>
      <c r="D813" s="1" t="s">
        <v>169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">
      <c r="A814" s="2" t="s">
        <v>127</v>
      </c>
      <c r="B814" s="3" t="s">
        <v>128</v>
      </c>
      <c r="C814" s="1" t="s">
        <v>129</v>
      </c>
      <c r="D814" s="1" t="s">
        <v>169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">
      <c r="A815" s="2" t="s">
        <v>130</v>
      </c>
      <c r="B815" s="3" t="s">
        <v>131</v>
      </c>
      <c r="C815" s="1" t="s">
        <v>132</v>
      </c>
      <c r="D815" s="1" t="s">
        <v>169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">
      <c r="A816" s="2" t="s">
        <v>133</v>
      </c>
      <c r="B816" s="3" t="s">
        <v>134</v>
      </c>
      <c r="C816" s="1" t="s">
        <v>135</v>
      </c>
      <c r="D816" s="1" t="s">
        <v>169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">
      <c r="A817" s="2" t="s">
        <v>136</v>
      </c>
      <c r="B817" s="3" t="s">
        <v>137</v>
      </c>
      <c r="C817" s="1" t="s">
        <v>138</v>
      </c>
      <c r="D817" s="1" t="s">
        <v>169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">
      <c r="A818" s="2" t="s">
        <v>139</v>
      </c>
      <c r="B818" s="3" t="s">
        <v>140</v>
      </c>
      <c r="C818" s="1" t="s">
        <v>141</v>
      </c>
      <c r="D818" s="1" t="s">
        <v>169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">
      <c r="A819" s="2" t="s">
        <v>142</v>
      </c>
      <c r="B819" s="3" t="s">
        <v>143</v>
      </c>
      <c r="C819" s="1" t="s">
        <v>144</v>
      </c>
      <c r="D819" s="1" t="s">
        <v>169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">
      <c r="A820" s="2" t="s">
        <v>142</v>
      </c>
      <c r="B820" s="3" t="s">
        <v>143</v>
      </c>
      <c r="C820" s="1" t="s">
        <v>145</v>
      </c>
      <c r="D820" s="1" t="s">
        <v>169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">
      <c r="A821" s="2" t="s">
        <v>146</v>
      </c>
      <c r="B821" s="3" t="s">
        <v>147</v>
      </c>
      <c r="C821" s="1" t="s">
        <v>148</v>
      </c>
      <c r="D821" s="1" t="s">
        <v>169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">
      <c r="A822" s="2" t="s">
        <v>149</v>
      </c>
      <c r="B822" s="3" t="s">
        <v>150</v>
      </c>
      <c r="C822" s="1" t="s">
        <v>151</v>
      </c>
      <c r="D822" s="1" t="s">
        <v>169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">
      <c r="A823" s="2" t="s">
        <v>152</v>
      </c>
      <c r="B823" s="3" t="s">
        <v>153</v>
      </c>
      <c r="C823" s="1" t="s">
        <v>154</v>
      </c>
      <c r="D823" s="1" t="s">
        <v>169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">
      <c r="A824" s="2" t="s">
        <v>155</v>
      </c>
      <c r="B824" s="3" t="s">
        <v>156</v>
      </c>
      <c r="C824" s="1" t="s">
        <v>157</v>
      </c>
      <c r="D824" s="1" t="s">
        <v>169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">
      <c r="A825" s="2" t="s">
        <v>158</v>
      </c>
      <c r="B825" s="3" t="s">
        <v>159</v>
      </c>
      <c r="C825" s="1" t="s">
        <v>160</v>
      </c>
      <c r="D825" s="1" t="s">
        <v>169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">
      <c r="A826" s="2" t="s">
        <v>161</v>
      </c>
      <c r="B826" s="3" t="s">
        <v>162</v>
      </c>
      <c r="C826" s="1" t="s">
        <v>163</v>
      </c>
      <c r="D826" s="1" t="s">
        <v>169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">
      <c r="A827" s="2" t="s">
        <v>164</v>
      </c>
      <c r="B827" s="3" t="s">
        <v>165</v>
      </c>
      <c r="C827" s="1" t="s">
        <v>166</v>
      </c>
      <c r="D827" s="1" t="s">
        <v>169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">
      <c r="A828" s="2" t="s">
        <v>7</v>
      </c>
      <c r="B828" s="3" t="s">
        <v>8</v>
      </c>
      <c r="C828" s="1" t="s">
        <v>9</v>
      </c>
      <c r="D828" s="1" t="s">
        <v>170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">
      <c r="A829" s="2" t="s">
        <v>11</v>
      </c>
      <c r="B829" s="3" t="s">
        <v>12</v>
      </c>
      <c r="C829" s="1" t="s">
        <v>13</v>
      </c>
      <c r="D829" s="1" t="s">
        <v>170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">
      <c r="A830" s="2" t="s">
        <v>14</v>
      </c>
      <c r="B830" s="3" t="s">
        <v>15</v>
      </c>
      <c r="C830" s="1" t="s">
        <v>16</v>
      </c>
      <c r="D830" s="1" t="s">
        <v>170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">
      <c r="A831" s="2" t="s">
        <v>17</v>
      </c>
      <c r="B831" s="3" t="s">
        <v>18</v>
      </c>
      <c r="C831" s="1" t="s">
        <v>19</v>
      </c>
      <c r="D831" s="1" t="s">
        <v>170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">
      <c r="A832" s="2" t="s">
        <v>20</v>
      </c>
      <c r="B832" s="3" t="s">
        <v>21</v>
      </c>
      <c r="C832" s="1" t="s">
        <v>22</v>
      </c>
      <c r="D832" s="1" t="s">
        <v>170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">
      <c r="A833" s="2" t="s">
        <v>20</v>
      </c>
      <c r="B833" s="3" t="s">
        <v>21</v>
      </c>
      <c r="C833" s="1" t="s">
        <v>23</v>
      </c>
      <c r="D833" s="1" t="s">
        <v>170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">
      <c r="A834" s="2" t="s">
        <v>20</v>
      </c>
      <c r="B834" s="3" t="s">
        <v>21</v>
      </c>
      <c r="C834" s="1" t="s">
        <v>24</v>
      </c>
      <c r="D834" s="1" t="s">
        <v>170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3">
      <c r="A835" s="2" t="s">
        <v>20</v>
      </c>
      <c r="B835" s="3" t="s">
        <v>21</v>
      </c>
      <c r="C835" s="1" t="s">
        <v>25</v>
      </c>
      <c r="D835" s="1" t="s">
        <v>170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3">
      <c r="A836" s="2" t="s">
        <v>26</v>
      </c>
      <c r="B836" s="3" t="s">
        <v>27</v>
      </c>
      <c r="C836" s="1" t="s">
        <v>28</v>
      </c>
      <c r="D836" s="1" t="s">
        <v>170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">
      <c r="A837" s="2" t="s">
        <v>29</v>
      </c>
      <c r="B837" s="3" t="s">
        <v>30</v>
      </c>
      <c r="C837" s="1" t="s">
        <v>31</v>
      </c>
      <c r="D837" s="1" t="s">
        <v>170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">
      <c r="A838" s="2" t="s">
        <v>32</v>
      </c>
      <c r="B838" s="3" t="s">
        <v>33</v>
      </c>
      <c r="C838" s="1" t="s">
        <v>34</v>
      </c>
      <c r="D838" s="1" t="s">
        <v>170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">
      <c r="A839" s="2" t="s">
        <v>35</v>
      </c>
      <c r="B839" s="3" t="s">
        <v>36</v>
      </c>
      <c r="C839" s="1" t="s">
        <v>37</v>
      </c>
      <c r="D839" s="1" t="s">
        <v>170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">
      <c r="A840" s="2" t="s">
        <v>35</v>
      </c>
      <c r="B840" s="3" t="s">
        <v>36</v>
      </c>
      <c r="C840" s="1" t="s">
        <v>38</v>
      </c>
      <c r="D840" s="1" t="s">
        <v>170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">
      <c r="A841" s="2" t="s">
        <v>39</v>
      </c>
      <c r="B841" s="3" t="s">
        <v>40</v>
      </c>
      <c r="C841" s="1" t="s">
        <v>41</v>
      </c>
      <c r="D841" s="1" t="s">
        <v>170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">
      <c r="A842" s="2" t="s">
        <v>42</v>
      </c>
      <c r="B842" s="3" t="s">
        <v>43</v>
      </c>
      <c r="C842" s="1" t="s">
        <v>44</v>
      </c>
      <c r="D842" s="1" t="s">
        <v>170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">
      <c r="A843" s="2" t="s">
        <v>45</v>
      </c>
      <c r="B843" s="3" t="s">
        <v>46</v>
      </c>
      <c r="C843" s="1" t="s">
        <v>47</v>
      </c>
      <c r="D843" s="1" t="s">
        <v>170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">
      <c r="A844" s="2" t="s">
        <v>48</v>
      </c>
      <c r="B844" s="3" t="s">
        <v>49</v>
      </c>
      <c r="C844" s="1" t="s">
        <v>50</v>
      </c>
      <c r="D844" s="1" t="s">
        <v>170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">
      <c r="A845" s="2" t="s">
        <v>51</v>
      </c>
      <c r="B845" s="3" t="s">
        <v>52</v>
      </c>
      <c r="C845" s="1" t="s">
        <v>53</v>
      </c>
      <c r="D845" s="1" t="s">
        <v>170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">
      <c r="A846" s="2" t="s">
        <v>51</v>
      </c>
      <c r="B846" s="3" t="s">
        <v>52</v>
      </c>
      <c r="C846" s="1" t="s">
        <v>54</v>
      </c>
      <c r="D846" s="1" t="s">
        <v>170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">
      <c r="A847" s="2" t="s">
        <v>55</v>
      </c>
      <c r="B847" s="3" t="s">
        <v>56</v>
      </c>
      <c r="C847" s="1" t="s">
        <v>57</v>
      </c>
      <c r="D847" s="1" t="s">
        <v>170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">
      <c r="A848" s="2" t="s">
        <v>58</v>
      </c>
      <c r="B848" s="3" t="s">
        <v>59</v>
      </c>
      <c r="C848" s="1" t="s">
        <v>60</v>
      </c>
      <c r="D848" s="1" t="s">
        <v>170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">
      <c r="A849" s="2" t="s">
        <v>61</v>
      </c>
      <c r="B849" s="3" t="s">
        <v>62</v>
      </c>
      <c r="C849" s="1" t="s">
        <v>63</v>
      </c>
      <c r="D849" s="1" t="s">
        <v>170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">
      <c r="A850" s="2" t="s">
        <v>64</v>
      </c>
      <c r="B850" s="3" t="s">
        <v>65</v>
      </c>
      <c r="C850" s="1" t="s">
        <v>66</v>
      </c>
      <c r="D850" s="1" t="s">
        <v>170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">
      <c r="A851" s="2" t="s">
        <v>67</v>
      </c>
      <c r="B851" s="3" t="s">
        <v>68</v>
      </c>
      <c r="C851" s="1" t="s">
        <v>69</v>
      </c>
      <c r="D851" s="1" t="s">
        <v>170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">
      <c r="A852" s="2" t="s">
        <v>70</v>
      </c>
      <c r="B852" s="3" t="s">
        <v>71</v>
      </c>
      <c r="C852" s="1" t="s">
        <v>72</v>
      </c>
      <c r="D852" s="1" t="s">
        <v>170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">
      <c r="A853" s="2" t="s">
        <v>70</v>
      </c>
      <c r="B853" s="3" t="s">
        <v>71</v>
      </c>
      <c r="C853" s="1" t="s">
        <v>73</v>
      </c>
      <c r="D853" s="1" t="s">
        <v>170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">
      <c r="A854" s="2" t="s">
        <v>74</v>
      </c>
      <c r="B854" s="3" t="s">
        <v>75</v>
      </c>
      <c r="C854" s="1" t="s">
        <v>76</v>
      </c>
      <c r="D854" s="1" t="s">
        <v>170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">
      <c r="A855" s="2" t="s">
        <v>77</v>
      </c>
      <c r="B855" s="3" t="s">
        <v>78</v>
      </c>
      <c r="C855" s="1" t="s">
        <v>79</v>
      </c>
      <c r="D855" s="1" t="s">
        <v>170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">
      <c r="A856" s="2" t="s">
        <v>80</v>
      </c>
      <c r="B856" s="3" t="s">
        <v>81</v>
      </c>
      <c r="C856" s="1" t="s">
        <v>82</v>
      </c>
      <c r="D856" s="1" t="s">
        <v>170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">
      <c r="A857" s="2" t="s">
        <v>83</v>
      </c>
      <c r="B857" s="3" t="s">
        <v>84</v>
      </c>
      <c r="C857" s="1" t="s">
        <v>85</v>
      </c>
      <c r="D857" s="1" t="s">
        <v>170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">
      <c r="A858" s="2" t="s">
        <v>86</v>
      </c>
      <c r="B858" s="3" t="s">
        <v>87</v>
      </c>
      <c r="C858" s="1" t="s">
        <v>88</v>
      </c>
      <c r="D858" s="1" t="s">
        <v>170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">
      <c r="A859" s="2" t="s">
        <v>89</v>
      </c>
      <c r="B859" s="3" t="s">
        <v>90</v>
      </c>
      <c r="C859" s="1" t="s">
        <v>91</v>
      </c>
      <c r="D859" s="1" t="s">
        <v>170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">
      <c r="A860" s="2" t="s">
        <v>92</v>
      </c>
      <c r="B860" s="3" t="s">
        <v>93</v>
      </c>
      <c r="C860" s="1" t="s">
        <v>94</v>
      </c>
      <c r="D860" s="1" t="s">
        <v>170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">
      <c r="A861" s="2" t="s">
        <v>95</v>
      </c>
      <c r="B861" s="3" t="s">
        <v>96</v>
      </c>
      <c r="C861" s="1" t="s">
        <v>97</v>
      </c>
      <c r="D861" s="1" t="s">
        <v>170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">
      <c r="A862" s="2" t="s">
        <v>98</v>
      </c>
      <c r="B862" s="3" t="s">
        <v>99</v>
      </c>
      <c r="C862" s="1" t="s">
        <v>100</v>
      </c>
      <c r="D862" s="1" t="s">
        <v>170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">
      <c r="A863" s="2" t="s">
        <v>101</v>
      </c>
      <c r="B863" s="3" t="s">
        <v>102</v>
      </c>
      <c r="C863" s="1" t="s">
        <v>103</v>
      </c>
      <c r="D863" s="1" t="s">
        <v>170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">
      <c r="A864" s="2" t="s">
        <v>104</v>
      </c>
      <c r="B864" s="3" t="s">
        <v>105</v>
      </c>
      <c r="C864" s="1" t="s">
        <v>106</v>
      </c>
      <c r="D864" s="1" t="s">
        <v>170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">
      <c r="A865" s="2" t="s">
        <v>107</v>
      </c>
      <c r="B865" s="3" t="s">
        <v>108</v>
      </c>
      <c r="C865" s="1" t="s">
        <v>109</v>
      </c>
      <c r="D865" s="1" t="s">
        <v>170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">
      <c r="A866" s="2" t="s">
        <v>110</v>
      </c>
      <c r="B866" s="3" t="s">
        <v>111</v>
      </c>
      <c r="C866" s="1" t="s">
        <v>112</v>
      </c>
      <c r="D866" s="1" t="s">
        <v>170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">
      <c r="A867" s="2" t="s">
        <v>113</v>
      </c>
      <c r="B867" s="3" t="s">
        <v>114</v>
      </c>
      <c r="C867" s="1" t="s">
        <v>115</v>
      </c>
      <c r="D867" s="1" t="s">
        <v>170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">
      <c r="A868" s="2" t="s">
        <v>113</v>
      </c>
      <c r="B868" s="3" t="s">
        <v>114</v>
      </c>
      <c r="C868" s="1" t="s">
        <v>116</v>
      </c>
      <c r="D868" s="1" t="s">
        <v>170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">
      <c r="A869" s="2" t="s">
        <v>113</v>
      </c>
      <c r="B869" s="3" t="s">
        <v>114</v>
      </c>
      <c r="C869" s="1" t="s">
        <v>117</v>
      </c>
      <c r="D869" s="1" t="s">
        <v>170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">
      <c r="A870" s="2" t="s">
        <v>118</v>
      </c>
      <c r="B870" s="3" t="s">
        <v>119</v>
      </c>
      <c r="C870" s="1" t="s">
        <v>120</v>
      </c>
      <c r="D870" s="1" t="s">
        <v>170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">
      <c r="A871" s="2" t="s">
        <v>121</v>
      </c>
      <c r="B871" s="3" t="s">
        <v>122</v>
      </c>
      <c r="C871" s="1" t="s">
        <v>123</v>
      </c>
      <c r="D871" s="1" t="s">
        <v>170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">
      <c r="A872" s="2" t="s">
        <v>124</v>
      </c>
      <c r="B872" s="3" t="s">
        <v>125</v>
      </c>
      <c r="C872" s="1" t="s">
        <v>126</v>
      </c>
      <c r="D872" s="1" t="s">
        <v>170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">
      <c r="A873" s="2" t="s">
        <v>127</v>
      </c>
      <c r="B873" s="3" t="s">
        <v>128</v>
      </c>
      <c r="C873" s="1" t="s">
        <v>129</v>
      </c>
      <c r="D873" s="1" t="s">
        <v>170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">
      <c r="A874" s="2" t="s">
        <v>130</v>
      </c>
      <c r="B874" s="3" t="s">
        <v>131</v>
      </c>
      <c r="C874" s="1" t="s">
        <v>132</v>
      </c>
      <c r="D874" s="1" t="s">
        <v>170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">
      <c r="A875" s="2" t="s">
        <v>133</v>
      </c>
      <c r="B875" s="3" t="s">
        <v>134</v>
      </c>
      <c r="C875" s="1" t="s">
        <v>135</v>
      </c>
      <c r="D875" s="1" t="s">
        <v>170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">
      <c r="A876" s="2" t="s">
        <v>136</v>
      </c>
      <c r="B876" s="3" t="s">
        <v>137</v>
      </c>
      <c r="C876" s="1" t="s">
        <v>138</v>
      </c>
      <c r="D876" s="1" t="s">
        <v>170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">
      <c r="A877" s="2" t="s">
        <v>139</v>
      </c>
      <c r="B877" s="3" t="s">
        <v>140</v>
      </c>
      <c r="C877" s="1" t="s">
        <v>141</v>
      </c>
      <c r="D877" s="1" t="s">
        <v>170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">
      <c r="A878" s="2" t="s">
        <v>142</v>
      </c>
      <c r="B878" s="3" t="s">
        <v>143</v>
      </c>
      <c r="C878" s="1" t="s">
        <v>144</v>
      </c>
      <c r="D878" s="1" t="s">
        <v>170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">
      <c r="A879" s="2" t="s">
        <v>142</v>
      </c>
      <c r="B879" s="3" t="s">
        <v>143</v>
      </c>
      <c r="C879" s="1" t="s">
        <v>145</v>
      </c>
      <c r="D879" s="1" t="s">
        <v>170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">
      <c r="A880" s="2" t="s">
        <v>146</v>
      </c>
      <c r="B880" s="3" t="s">
        <v>147</v>
      </c>
      <c r="C880" s="1" t="s">
        <v>148</v>
      </c>
      <c r="D880" s="1" t="s">
        <v>170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">
      <c r="A881" s="2" t="s">
        <v>149</v>
      </c>
      <c r="B881" s="3" t="s">
        <v>150</v>
      </c>
      <c r="C881" s="1" t="s">
        <v>151</v>
      </c>
      <c r="D881" s="1" t="s">
        <v>170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">
      <c r="A882" s="2" t="s">
        <v>152</v>
      </c>
      <c r="B882" s="3" t="s">
        <v>153</v>
      </c>
      <c r="C882" s="1" t="s">
        <v>154</v>
      </c>
      <c r="D882" s="1" t="s">
        <v>170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">
      <c r="A883" s="2" t="s">
        <v>155</v>
      </c>
      <c r="B883" s="3" t="s">
        <v>156</v>
      </c>
      <c r="C883" s="1" t="s">
        <v>157</v>
      </c>
      <c r="D883" s="1" t="s">
        <v>170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">
      <c r="A884" s="2" t="s">
        <v>158</v>
      </c>
      <c r="B884" s="3" t="s">
        <v>159</v>
      </c>
      <c r="C884" s="1" t="s">
        <v>160</v>
      </c>
      <c r="D884" s="1" t="s">
        <v>170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">
      <c r="A885" s="2" t="s">
        <v>161</v>
      </c>
      <c r="B885" s="3" t="s">
        <v>162</v>
      </c>
      <c r="C885" s="1" t="s">
        <v>163</v>
      </c>
      <c r="D885" s="1" t="s">
        <v>170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">
      <c r="A886" s="2" t="s">
        <v>164</v>
      </c>
      <c r="B886" s="3" t="s">
        <v>165</v>
      </c>
      <c r="C886" s="1" t="s">
        <v>166</v>
      </c>
      <c r="D886" s="1" t="s">
        <v>170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C49C-264F-40A2-994F-1F07B6B6F91D}">
  <sheetPr codeName="Sayfa3"/>
  <dimension ref="A1:AC50"/>
  <sheetViews>
    <sheetView topLeftCell="C21" zoomScale="82" zoomScaleNormal="82" workbookViewId="0">
      <selection activeCell="K40" sqref="K40:Q46"/>
    </sheetView>
  </sheetViews>
  <sheetFormatPr defaultRowHeight="14.4" x14ac:dyDescent="0.3"/>
  <cols>
    <col min="1" max="1" width="15.33203125" customWidth="1"/>
    <col min="2" max="2" width="18" style="7" customWidth="1"/>
    <col min="7" max="7" width="13.5546875" customWidth="1"/>
    <col min="8" max="8" width="15" bestFit="1" customWidth="1"/>
    <col min="11" max="17" width="13.109375" customWidth="1"/>
    <col min="20" max="20" width="17.21875" customWidth="1"/>
    <col min="28" max="28" width="8.88671875" customWidth="1"/>
    <col min="29" max="29" width="1.5546875" customWidth="1"/>
  </cols>
  <sheetData>
    <row r="1" spans="1:29" x14ac:dyDescent="0.3">
      <c r="A1" t="str" cm="1">
        <f t="array" ref="A1:A50">_xlfn.UNIQUE(Tablo1[STATE])</f>
        <v>Alaska</v>
      </c>
      <c r="B1" s="7">
        <f>SUMIFS(DATA!$E:$E,DATA!$B:$B,A1,DATA!$H:$H,$C$1)</f>
        <v>2899136</v>
      </c>
      <c r="C1">
        <f>Dashboard!A1</f>
        <v>2020</v>
      </c>
      <c r="D1" cm="1">
        <f t="array" ref="D1:D3">_xlfn.UNIQUE(Tablo1[YEAR])</f>
        <v>2020</v>
      </c>
      <c r="G1" t="str" cm="1">
        <f t="array" ref="G1:G5">_xlfn.UNIQUE(Tablo1[PRODUCTS])</f>
        <v>MERCEDES</v>
      </c>
      <c r="H1" s="7">
        <f>SUMIFS(DATA!$E:$E,DATA!$D:$D,$G$1,DATA!$H:$H,$C$1)</f>
        <v>30171771</v>
      </c>
      <c r="L1" cm="1">
        <f t="array" ref="L1:N1">TRANSPOSE(_xlfn._xlws.SORT(_xlfn.UNIQUE(Tablo1[YEAR])))</f>
        <v>2018</v>
      </c>
      <c r="M1">
        <v>2019</v>
      </c>
      <c r="N1">
        <v>2020</v>
      </c>
      <c r="O1" t="s">
        <v>175</v>
      </c>
      <c r="T1" t="str">
        <f>Dashboard!X4</f>
        <v>Louisiana</v>
      </c>
    </row>
    <row r="2" spans="1:29" x14ac:dyDescent="0.3">
      <c r="A2" t="str">
        <v>Alabama</v>
      </c>
      <c r="B2" s="7">
        <f>SUMIFS(DATA!$E:$E,DATA!$B:$B,A2,DATA!$H:$H,$C$1)</f>
        <v>2636273</v>
      </c>
      <c r="D2">
        <v>2019</v>
      </c>
      <c r="G2" t="str">
        <v>BMW</v>
      </c>
      <c r="H2" s="7">
        <f>SUMIFS(DATA!$E:$E,DATA!$D:$D,G2,DATA!$H:$H,$C$1)</f>
        <v>17788458</v>
      </c>
      <c r="K2" t="str" cm="1">
        <f t="array" ref="K2:K6">_xlfn.UNIQUE(Tablo1[PRODUCTS])</f>
        <v>MERCEDES</v>
      </c>
      <c r="L2" s="7">
        <f>SUMIFS(DATA!$E:$E,DATA!$D:$D,$K2,DATA!$H:$H,L$1)</f>
        <v>11651494.895999998</v>
      </c>
      <c r="M2" s="7">
        <f>SUMIFS(DATA!$E:$E,DATA!$D:$D,$K2,DATA!$H:$H,M$1)</f>
        <v>17119042.839000005</v>
      </c>
      <c r="N2" s="7">
        <f>SUMIFS(DATA!$E:$E,DATA!$D:$D,$K2,DATA!$H:$H,N$1)</f>
        <v>30171771</v>
      </c>
      <c r="O2" s="15">
        <f>SUM(L2:N2)</f>
        <v>58942308.734999999</v>
      </c>
    </row>
    <row r="3" spans="1:29" x14ac:dyDescent="0.3">
      <c r="A3" t="str">
        <v>Arkansas</v>
      </c>
      <c r="B3" s="7">
        <f>SUMIFS(DATA!$E:$E,DATA!$B:$B,A3,DATA!$H:$H,$C$1)</f>
        <v>1831950</v>
      </c>
      <c r="D3">
        <v>2018</v>
      </c>
      <c r="G3" t="str">
        <v>FORD</v>
      </c>
      <c r="H3" s="7">
        <f>SUMIFS(DATA!$E:$E,DATA!$D:$D,G3,DATA!$H:$H,$C$1)</f>
        <v>38563077</v>
      </c>
      <c r="K3" t="str">
        <v>BMW</v>
      </c>
      <c r="L3" s="7">
        <f>SUMIFS(DATA!$E:$E,DATA!$D:$D,$K3,DATA!$H:$H,L$1)</f>
        <v>7830346.9702500002</v>
      </c>
      <c r="M3" s="7">
        <f>SUMIFS(DATA!$E:$E,DATA!$D:$D,$K3,DATA!$H:$H,M$1)</f>
        <v>9696997.8989999983</v>
      </c>
      <c r="N3" s="7">
        <f>SUMIFS(DATA!$E:$E,DATA!$D:$D,$K3,DATA!$H:$H,N$1)</f>
        <v>17788458</v>
      </c>
      <c r="O3" s="15">
        <f t="shared" ref="O3:O6" si="0">SUM(L3:N3)</f>
        <v>35315802.86925</v>
      </c>
    </row>
    <row r="4" spans="1:29" x14ac:dyDescent="0.3">
      <c r="A4" t="str">
        <v>Arizona</v>
      </c>
      <c r="B4" s="7">
        <f>SUMIFS(DATA!$E:$E,DATA!$B:$B,A4,DATA!$H:$H,$C$1)</f>
        <v>2526149</v>
      </c>
      <c r="G4" t="str">
        <v>MAZDA</v>
      </c>
      <c r="H4" s="7">
        <f>SUMIFS(DATA!$E:$E,DATA!$D:$D,G4,DATA!$H:$H,$C$1)</f>
        <v>22939296</v>
      </c>
      <c r="K4" t="str">
        <v>FORD</v>
      </c>
      <c r="L4" s="7">
        <f>SUMIFS(DATA!$E:$E,DATA!$D:$D,$K4,DATA!$H:$H,L$1)</f>
        <v>16905078.695250001</v>
      </c>
      <c r="M4" s="7">
        <f>SUMIFS(DATA!$E:$E,DATA!$D:$D,$K4,DATA!$H:$H,M$1)</f>
        <v>21034718.774999991</v>
      </c>
      <c r="N4" s="7">
        <f>SUMIFS(DATA!$E:$E,DATA!$D:$D,$K4,DATA!$H:$H,N$1)</f>
        <v>38563077</v>
      </c>
      <c r="O4" s="15">
        <f t="shared" si="0"/>
        <v>76502874.470249996</v>
      </c>
      <c r="T4" t="str" cm="1">
        <f t="array" ref="T4">_xlfn.UNIQUE(_xlfn._xlws.FILTER(Tablo1[SELLERS],Tablo1[STATE]=T1))</f>
        <v>Mark Men</v>
      </c>
    </row>
    <row r="5" spans="1:29" x14ac:dyDescent="0.3">
      <c r="A5" t="str">
        <v>California</v>
      </c>
      <c r="B5" s="7">
        <f>SUMIFS(DATA!$E:$E,DATA!$B:$B,A5,DATA!$H:$H,$C$1)</f>
        <v>10972323</v>
      </c>
      <c r="G5" t="str">
        <v>CHEVROLET</v>
      </c>
      <c r="H5" s="7">
        <f>SUMIFS(DATA!$E:$E,DATA!$D:$D,G5,DATA!$H:$H,$C$1)</f>
        <v>35219513</v>
      </c>
      <c r="K5" t="str">
        <v>MAZDA</v>
      </c>
      <c r="L5" s="7">
        <f>SUMIFS(DATA!$E:$E,DATA!$D:$D,$K5,DATA!$H:$H,L$1)</f>
        <v>10361173.481999997</v>
      </c>
      <c r="M5" s="7">
        <f>SUMIFS(DATA!$E:$E,DATA!$D:$D,$K5,DATA!$H:$H,M$1)</f>
        <v>12920499.387000004</v>
      </c>
      <c r="N5" s="7">
        <f>SUMIFS(DATA!$E:$E,DATA!$D:$D,$K5,DATA!$H:$H,N$1)</f>
        <v>22939296</v>
      </c>
      <c r="O5" s="15">
        <f t="shared" si="0"/>
        <v>46220968.869000003</v>
      </c>
    </row>
    <row r="6" spans="1:29" x14ac:dyDescent="0.3">
      <c r="A6" t="str">
        <v>Colorado</v>
      </c>
      <c r="B6" s="7">
        <f>SUMIFS(DATA!$E:$E,DATA!$B:$B,A6,DATA!$H:$H,$C$1)</f>
        <v>888256</v>
      </c>
      <c r="K6" t="str">
        <v>CHEVROLET</v>
      </c>
      <c r="L6" s="7">
        <f>SUMIFS(DATA!$E:$E,DATA!$D:$D,$K6,DATA!$H:$H,L$1)</f>
        <v>15846811.008750001</v>
      </c>
      <c r="M6" s="7">
        <f>SUMIFS(DATA!$E:$E,DATA!$D:$D,$K6,DATA!$H:$H,M$1)</f>
        <v>20032255.052999999</v>
      </c>
      <c r="N6" s="7">
        <f>SUMIFS(DATA!$E:$E,DATA!$D:$D,$K6,DATA!$H:$H,N$1)</f>
        <v>35219513</v>
      </c>
      <c r="O6" s="15">
        <f t="shared" si="0"/>
        <v>71098579.061749995</v>
      </c>
    </row>
    <row r="7" spans="1:29" x14ac:dyDescent="0.3">
      <c r="A7" t="str">
        <v>Connecticut</v>
      </c>
      <c r="B7" s="7">
        <f>SUMIFS(DATA!$E:$E,DATA!$B:$B,A7,DATA!$H:$H,$C$1)</f>
        <v>3035829</v>
      </c>
      <c r="L7" s="7"/>
      <c r="M7" s="7"/>
      <c r="N7" s="7"/>
    </row>
    <row r="8" spans="1:29" x14ac:dyDescent="0.3">
      <c r="A8" t="str">
        <v>Delaware</v>
      </c>
      <c r="B8" s="7">
        <f>SUMIFS(DATA!$E:$E,DATA!$B:$B,A8,DATA!$H:$H,$C$1)</f>
        <v>2206928</v>
      </c>
    </row>
    <row r="9" spans="1:29" x14ac:dyDescent="0.3">
      <c r="A9" t="str">
        <v>Florida</v>
      </c>
      <c r="B9" s="7">
        <f>SUMIFS(DATA!$E:$E,DATA!$B:$B,A9,DATA!$H:$H,$C$1)</f>
        <v>4542661</v>
      </c>
    </row>
    <row r="10" spans="1:29" x14ac:dyDescent="0.3">
      <c r="A10" t="str">
        <v>Georgia</v>
      </c>
      <c r="B10" s="7">
        <f>SUMIFS(DATA!$E:$E,DATA!$B:$B,A10,DATA!$H:$H,$C$1)</f>
        <v>3258445</v>
      </c>
    </row>
    <row r="11" spans="1:29" x14ac:dyDescent="0.3">
      <c r="A11" t="str">
        <v>Hawaii</v>
      </c>
      <c r="B11" s="7">
        <f>SUMIFS(DATA!$E:$E,DATA!$B:$B,A11,DATA!$H:$H,$C$1)</f>
        <v>3871160</v>
      </c>
    </row>
    <row r="12" spans="1:29" x14ac:dyDescent="0.3">
      <c r="A12" t="str">
        <v>Iowa</v>
      </c>
      <c r="B12" s="7">
        <f>SUMIFS(DATA!$E:$E,DATA!$B:$B,A12,DATA!$H:$H,$C$1)</f>
        <v>1994189</v>
      </c>
    </row>
    <row r="13" spans="1:29" x14ac:dyDescent="0.3">
      <c r="A13" t="str">
        <v>Idaho</v>
      </c>
      <c r="B13" s="7">
        <f>SUMIFS(DATA!$E:$E,DATA!$B:$B,A13,DATA!$H:$H,$C$1)</f>
        <v>2706888</v>
      </c>
      <c r="G13" t="s">
        <v>172</v>
      </c>
      <c r="H13" s="7">
        <f>SUMIFS(DATA!E:E,DATA!H:H,C1)</f>
        <v>144682115</v>
      </c>
      <c r="L13" t="str">
        <f>Dashboard!X2</f>
        <v>Delaware</v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3">
      <c r="A14" t="str">
        <v>Illinois</v>
      </c>
      <c r="B14" s="7">
        <f>SUMIFS(DATA!$E:$E,DATA!$B:$B,A14,DATA!$H:$H,$C$1)</f>
        <v>4966333</v>
      </c>
      <c r="G14" t="s">
        <v>173</v>
      </c>
      <c r="H14" s="7">
        <f>SUMIFS(DATA!F:F,DATA!H:H,C1)</f>
        <v>110504039.55000001</v>
      </c>
      <c r="L14" t="str">
        <f>Dashboard!X3</f>
        <v>2018</v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3">
      <c r="A15" t="str">
        <v>Indiana</v>
      </c>
      <c r="B15" s="7">
        <f>SUMIFS(DATA!$E:$E,DATA!$B:$B,A15,DATA!$H:$H,$C$1)</f>
        <v>2837341</v>
      </c>
      <c r="H15" s="14">
        <f>H13/H14</f>
        <v>1.3092925434145362</v>
      </c>
      <c r="L15" s="23" t="s">
        <v>176</v>
      </c>
      <c r="M15" s="23" t="s">
        <v>177</v>
      </c>
      <c r="N15" s="27" t="s">
        <v>174</v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3">
      <c r="A16" t="str">
        <v>Kansas</v>
      </c>
      <c r="B16" s="7">
        <f>SUMIFS(DATA!$E:$E,DATA!$B:$B,A16,DATA!$H:$H,$C$1)</f>
        <v>1791519</v>
      </c>
      <c r="G16" t="s">
        <v>174</v>
      </c>
      <c r="H16" s="13">
        <f>IF(H15&gt;1,1,H15)</f>
        <v>1</v>
      </c>
      <c r="K16" s="24" t="str" cm="1">
        <f t="array" ref="K16:K20">_xlfn.UNIQUE(Tablo1[PRODUCTS])</f>
        <v>MERCEDES</v>
      </c>
      <c r="L16" s="22">
        <f>SUMIFS(DATA!$E:$E,DATA!$B:$B,$L$13,DATA!$H:$H,$L$14,DATA!$D:$D,parametreler!$K16)</f>
        <v>198851.76</v>
      </c>
      <c r="M16" s="22">
        <f>SUMIFS(DATA!$F:$F,DATA!$B:$B,$L$13,DATA!$H:$H,$L$14,DATA!$D:$D,parametreler!$K16)</f>
        <v>248564.7</v>
      </c>
      <c r="N16" s="28">
        <f>M16/L16</f>
        <v>1.25</v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3">
      <c r="A17" t="str">
        <v>Kentucky</v>
      </c>
      <c r="B17" s="7">
        <f>SUMIFS(DATA!$E:$E,DATA!$B:$B,A17,DATA!$H:$H,$C$1)</f>
        <v>2677176</v>
      </c>
      <c r="K17" s="25" t="str">
        <v>BMW</v>
      </c>
      <c r="L17" s="26">
        <f>SUMIFS(DATA!$E:$E,DATA!$B:$B,$L$13,DATA!$H:$H,$L$14,DATA!$D:$D,parametreler!$K17)</f>
        <v>16692.884999999998</v>
      </c>
      <c r="M17" s="26">
        <f>SUMIFS(DATA!$F:$F,DATA!$B:$B,$L$13,DATA!$H:$H,$L$14,DATA!$D:$D,parametreler!$K17)</f>
        <v>42111.596250000002</v>
      </c>
      <c r="N17" s="29">
        <f t="shared" ref="N17:N20" si="1">M17/L17</f>
        <v>2.5227272727272729</v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3">
      <c r="A18" t="str">
        <v>Louisiana</v>
      </c>
      <c r="B18" s="7">
        <f>SUMIFS(DATA!$E:$E,DATA!$B:$B,A18,DATA!$H:$H,$C$1)</f>
        <v>1935469</v>
      </c>
      <c r="K18" s="24" t="str">
        <v>FORD</v>
      </c>
      <c r="L18" s="22">
        <f>SUMIFS(DATA!$E:$E,DATA!$B:$B,$L$13,DATA!$H:$H,$L$14,DATA!$D:$D,parametreler!$K18)</f>
        <v>66400.735499999995</v>
      </c>
      <c r="M18" s="22">
        <f>SUMIFS(DATA!$F:$F,DATA!$B:$B,$L$13,DATA!$H:$H,$L$14,DATA!$D:$D,parametreler!$K18)</f>
        <v>62070.252749999992</v>
      </c>
      <c r="N18" s="28">
        <f t="shared" si="1"/>
        <v>0.93478260869565211</v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3">
      <c r="A19" t="str">
        <v>Massachusetts</v>
      </c>
      <c r="B19" s="7">
        <f>SUMIFS(DATA!$E:$E,DATA!$B:$B,A19,DATA!$H:$H,$C$1)</f>
        <v>2301207</v>
      </c>
      <c r="K19" s="25" t="str">
        <v>MAZDA</v>
      </c>
      <c r="L19" s="26">
        <f>SUMIFS(DATA!$E:$E,DATA!$B:$B,$L$13,DATA!$H:$H,$L$14,DATA!$D:$D,parametreler!$K19)</f>
        <v>292704.85349999997</v>
      </c>
      <c r="M19" s="26">
        <f>SUMIFS(DATA!$F:$F,DATA!$B:$B,$L$13,DATA!$H:$H,$L$14,DATA!$D:$D,parametreler!$K19)</f>
        <v>98743.806000000011</v>
      </c>
      <c r="N19" s="29">
        <f t="shared" si="1"/>
        <v>0.33734939759036153</v>
      </c>
    </row>
    <row r="20" spans="1:29" x14ac:dyDescent="0.3">
      <c r="A20" t="str">
        <v>Maryland</v>
      </c>
      <c r="B20" s="7">
        <f>SUMIFS(DATA!$E:$E,DATA!$B:$B,A20,DATA!$H:$H,$C$1)</f>
        <v>6207221</v>
      </c>
      <c r="K20" s="24" t="str">
        <v>CHEVROLET</v>
      </c>
      <c r="L20" s="22">
        <f>SUMIFS(DATA!$E:$E,DATA!$B:$B,$L$13,DATA!$H:$H,$L$14,DATA!$D:$D,parametreler!$K20)</f>
        <v>161006.56875000001</v>
      </c>
      <c r="M20" s="22">
        <f>SUMIFS(DATA!$F:$F,DATA!$B:$B,$L$13,DATA!$H:$H,$L$14,DATA!$D:$D,parametreler!$K20)</f>
        <v>656906.80050000001</v>
      </c>
      <c r="N20" s="28">
        <f t="shared" si="1"/>
        <v>4.08</v>
      </c>
    </row>
    <row r="21" spans="1:29" x14ac:dyDescent="0.3">
      <c r="A21" t="str">
        <v>Maine</v>
      </c>
      <c r="B21" s="7">
        <f>SUMIFS(DATA!$E:$E,DATA!$B:$B,A21,DATA!$H:$H,$C$1)</f>
        <v>3021391</v>
      </c>
    </row>
    <row r="22" spans="1:29" x14ac:dyDescent="0.3">
      <c r="A22" t="str">
        <v>Michigan</v>
      </c>
      <c r="B22" s="7">
        <f>SUMIFS(DATA!$E:$E,DATA!$B:$B,A22,DATA!$H:$H,$C$1)</f>
        <v>1754451</v>
      </c>
    </row>
    <row r="23" spans="1:29" x14ac:dyDescent="0.3">
      <c r="A23" t="str">
        <v>Minnesota</v>
      </c>
      <c r="B23" s="7">
        <f>SUMIFS(DATA!$E:$E,DATA!$B:$B,A23,DATA!$H:$H,$C$1)</f>
        <v>1134946</v>
      </c>
    </row>
    <row r="24" spans="1:29" x14ac:dyDescent="0.3">
      <c r="A24" t="str">
        <v>Missouri</v>
      </c>
      <c r="B24" s="7">
        <f>SUMIFS(DATA!$E:$E,DATA!$B:$B,A24,DATA!$H:$H,$C$1)</f>
        <v>1790127</v>
      </c>
      <c r="L24" t="str">
        <f>Dashboard!X6</f>
        <v>2018</v>
      </c>
    </row>
    <row r="25" spans="1:29" x14ac:dyDescent="0.3">
      <c r="A25" t="str">
        <v>Mississippi</v>
      </c>
      <c r="B25" s="7">
        <f>SUMIFS(DATA!$E:$E,DATA!$B:$B,A25,DATA!$H:$H,$C$1)</f>
        <v>3334251</v>
      </c>
      <c r="L25" t="str">
        <f>Dashboard!X5</f>
        <v>Mark Men</v>
      </c>
    </row>
    <row r="26" spans="1:29" x14ac:dyDescent="0.3">
      <c r="A26" t="str">
        <v>Montana</v>
      </c>
      <c r="B26" s="7">
        <f>SUMIFS(DATA!$E:$E,DATA!$B:$B,A26,DATA!$H:$H,$C$1)</f>
        <v>2960507</v>
      </c>
      <c r="L26" s="30" t="s">
        <v>176</v>
      </c>
      <c r="M26" s="30" t="s">
        <v>177</v>
      </c>
      <c r="N26" s="31" t="s">
        <v>174</v>
      </c>
    </row>
    <row r="27" spans="1:29" ht="15.6" x14ac:dyDescent="0.3">
      <c r="A27" t="str">
        <v>North Carolina</v>
      </c>
      <c r="B27" s="7">
        <f>SUMIFS(DATA!$E:$E,DATA!$B:$B,A27,DATA!$H:$H,$C$1)</f>
        <v>1904021</v>
      </c>
      <c r="K27" s="24" t="str" cm="1">
        <f t="array" ref="K27:K31">_xlfn.UNIQUE(Tablo1[PRODUCTS])</f>
        <v>MERCEDES</v>
      </c>
      <c r="L27" s="32">
        <f>SUMIFS(DATA!$E:$E,DATA!$C:$C,$L$25,DATA!$D:$D,$K27,DATA!$H:$H,parametreler!$L$24)</f>
        <v>207497.29499999998</v>
      </c>
      <c r="M27" s="32">
        <f>SUMIFS(DATA!$F:$F,DATA!$C:$C,$L$25,DATA!$D:$D,$K27,DATA!$H:$H,parametreler!$L$24)</f>
        <v>154220.96250000002</v>
      </c>
      <c r="N27" s="33">
        <f>L27/M27</f>
        <v>1.3454545454545452</v>
      </c>
      <c r="O27" s="14">
        <f>IF(N27&gt;1,1,N27)</f>
        <v>1</v>
      </c>
    </row>
    <row r="28" spans="1:29" ht="15.6" x14ac:dyDescent="0.3">
      <c r="A28" t="str">
        <v>North Dakota</v>
      </c>
      <c r="B28" s="7">
        <f>SUMIFS(DATA!$E:$E,DATA!$B:$B,A28,DATA!$H:$H,$C$1)</f>
        <v>1655540</v>
      </c>
      <c r="K28" s="25" t="str">
        <v>BMW</v>
      </c>
      <c r="L28" s="34">
        <f>SUMIFS(DATA!$E:$E,DATA!$C:$C,$L$25,DATA!$D:$D,$K28,DATA!$H:$H,parametreler!$L$24)</f>
        <v>120319.02000000002</v>
      </c>
      <c r="M28" s="34">
        <f>SUMIFS(DATA!$F:$F,DATA!$C:$C,$L$25,DATA!$D:$D,$K28,DATA!$H:$H,parametreler!$L$24)</f>
        <v>183486.50550000003</v>
      </c>
      <c r="N28" s="35">
        <f t="shared" ref="N28:N31" si="2">L28/M28</f>
        <v>0.65573770491803274</v>
      </c>
      <c r="O28" s="14">
        <f t="shared" ref="O28:O31" si="3">IF(N28&gt;1,1,N28)</f>
        <v>0.65573770491803274</v>
      </c>
    </row>
    <row r="29" spans="1:29" ht="15.6" x14ac:dyDescent="0.3">
      <c r="A29" t="str">
        <v>Nebraska</v>
      </c>
      <c r="B29" s="7">
        <f>SUMIFS(DATA!$E:$E,DATA!$B:$B,A29,DATA!$H:$H,$C$1)</f>
        <v>1974259</v>
      </c>
      <c r="K29" s="24" t="str">
        <v>FORD</v>
      </c>
      <c r="L29" s="32">
        <f>SUMIFS(DATA!$E:$E,DATA!$C:$C,$L$25,DATA!$D:$D,$K29,DATA!$H:$H,parametreler!$L$24)</f>
        <v>587778.4709999999</v>
      </c>
      <c r="M29" s="32">
        <f>SUMIFS(DATA!$F:$F,DATA!$C:$C,$L$25,DATA!$D:$D,$K29,DATA!$H:$H,parametreler!$L$24)</f>
        <v>659751.34499999997</v>
      </c>
      <c r="N29" s="33">
        <f t="shared" si="2"/>
        <v>0.89090909090909076</v>
      </c>
      <c r="O29" s="14">
        <f t="shared" si="3"/>
        <v>0.89090909090909076</v>
      </c>
    </row>
    <row r="30" spans="1:29" ht="15.6" x14ac:dyDescent="0.3">
      <c r="A30" t="str">
        <v>New Hampshire</v>
      </c>
      <c r="B30" s="7">
        <f>SUMIFS(DATA!$E:$E,DATA!$B:$B,A30,DATA!$H:$H,$C$1)</f>
        <v>2672686</v>
      </c>
      <c r="K30" s="25" t="str">
        <v>MAZDA</v>
      </c>
      <c r="L30" s="34">
        <f>SUMIFS(DATA!$E:$E,DATA!$C:$C,$L$25,DATA!$D:$D,$K30,DATA!$H:$H,parametreler!$L$24)</f>
        <v>29429.810999999998</v>
      </c>
      <c r="M30" s="34">
        <f>SUMIFS(DATA!$F:$F,DATA!$C:$C,$L$25,DATA!$D:$D,$K30,DATA!$H:$H,parametreler!$L$24)</f>
        <v>37107.152999999998</v>
      </c>
      <c r="N30" s="35">
        <f t="shared" si="2"/>
        <v>0.7931034482758621</v>
      </c>
      <c r="O30" s="14">
        <f t="shared" si="3"/>
        <v>0.7931034482758621</v>
      </c>
    </row>
    <row r="31" spans="1:29" ht="15.6" x14ac:dyDescent="0.3">
      <c r="A31" t="str">
        <v>New Jersey</v>
      </c>
      <c r="B31" s="7">
        <f>SUMIFS(DATA!$E:$E,DATA!$B:$B,A31,DATA!$H:$H,$C$1)</f>
        <v>1909473</v>
      </c>
      <c r="K31" s="24" t="str">
        <v>CHEVROLET</v>
      </c>
      <c r="L31" s="32">
        <f>SUMIFS(DATA!$E:$E,DATA!$C:$C,$L$25,DATA!$D:$D,$K31,DATA!$H:$H,parametreler!$L$24)</f>
        <v>51346.183499999999</v>
      </c>
      <c r="M31" s="32">
        <f>SUMIFS(DATA!$F:$F,DATA!$C:$C,$L$25,DATA!$D:$D,$K31,DATA!$H:$H,parametreler!$L$24)</f>
        <v>90269.903250000003</v>
      </c>
      <c r="N31" s="33">
        <f t="shared" si="2"/>
        <v>0.5688073394495412</v>
      </c>
      <c r="O31" s="14">
        <f t="shared" si="3"/>
        <v>0.5688073394495412</v>
      </c>
    </row>
    <row r="32" spans="1:29" x14ac:dyDescent="0.3">
      <c r="A32" t="str">
        <v>New Mexico</v>
      </c>
      <c r="B32" s="7">
        <f>SUMIFS(DATA!$E:$E,DATA!$B:$B,A32,DATA!$H:$H,$C$1)</f>
        <v>2318516</v>
      </c>
    </row>
    <row r="33" spans="1:17" x14ac:dyDescent="0.3">
      <c r="A33" t="str">
        <v>Nevada</v>
      </c>
      <c r="B33" s="7">
        <f>SUMIFS(DATA!$E:$E,DATA!$B:$B,A33,DATA!$H:$H,$C$1)</f>
        <v>3541121</v>
      </c>
    </row>
    <row r="34" spans="1:17" x14ac:dyDescent="0.3">
      <c r="A34" t="str">
        <v>New York</v>
      </c>
      <c r="B34" s="7">
        <f>SUMIFS(DATA!$E:$E,DATA!$B:$B,A34,DATA!$H:$H,$C$1)</f>
        <v>8179059</v>
      </c>
    </row>
    <row r="35" spans="1:17" x14ac:dyDescent="0.3">
      <c r="A35" t="str">
        <v>Ohio</v>
      </c>
      <c r="B35" s="7">
        <f>SUMIFS(DATA!$E:$E,DATA!$B:$B,A35,DATA!$H:$H,$C$1)</f>
        <v>2472853</v>
      </c>
    </row>
    <row r="36" spans="1:17" x14ac:dyDescent="0.3">
      <c r="A36" t="str">
        <v>Oklahoma</v>
      </c>
      <c r="B36" s="7">
        <f>SUMIFS(DATA!$E:$E,DATA!$B:$B,A36,DATA!$H:$H,$C$1)</f>
        <v>2081464</v>
      </c>
    </row>
    <row r="37" spans="1:17" x14ac:dyDescent="0.3">
      <c r="A37" t="str">
        <v>Oregon</v>
      </c>
      <c r="B37" s="7">
        <f>SUMIFS(DATA!$E:$E,DATA!$B:$B,A37,DATA!$H:$H,$C$1)</f>
        <v>1838693</v>
      </c>
    </row>
    <row r="38" spans="1:17" x14ac:dyDescent="0.3">
      <c r="A38" t="str">
        <v>Pennsylvania</v>
      </c>
      <c r="B38" s="7">
        <f>SUMIFS(DATA!$E:$E,DATA!$B:$B,A38,DATA!$H:$H,$C$1)</f>
        <v>3747920</v>
      </c>
    </row>
    <row r="39" spans="1:17" x14ac:dyDescent="0.3">
      <c r="A39" t="str">
        <v>Rhode Island</v>
      </c>
      <c r="B39" s="7">
        <f>SUMIFS(DATA!$E:$E,DATA!$B:$B,A39,DATA!$H:$H,$C$1)</f>
        <v>1827276</v>
      </c>
      <c r="L39" t="str">
        <f>L25</f>
        <v>Mark Men</v>
      </c>
    </row>
    <row r="40" spans="1:17" x14ac:dyDescent="0.3">
      <c r="A40" t="str">
        <v>South Carolina</v>
      </c>
      <c r="B40" s="7">
        <f>SUMIFS(DATA!$E:$E,DATA!$B:$B,A40,DATA!$H:$H,$C$1)</f>
        <v>2804853</v>
      </c>
      <c r="L40" s="38">
        <v>2018</v>
      </c>
      <c r="M40" s="39"/>
      <c r="N40" s="38">
        <v>2019</v>
      </c>
      <c r="O40" s="39"/>
      <c r="P40" s="38">
        <v>2020</v>
      </c>
      <c r="Q40" s="39"/>
    </row>
    <row r="41" spans="1:17" x14ac:dyDescent="0.3">
      <c r="A41" t="str">
        <v>South Dakota</v>
      </c>
      <c r="B41" s="7">
        <f>SUMIFS(DATA!$E:$E,DATA!$B:$B,A41,DATA!$H:$H,$C$1)</f>
        <v>2289533</v>
      </c>
      <c r="L41" s="23" t="s">
        <v>176</v>
      </c>
      <c r="M41" s="23" t="s">
        <v>177</v>
      </c>
      <c r="N41" s="23" t="s">
        <v>176</v>
      </c>
      <c r="O41" s="23" t="s">
        <v>177</v>
      </c>
      <c r="P41" s="23" t="s">
        <v>176</v>
      </c>
      <c r="Q41" s="23" t="s">
        <v>177</v>
      </c>
    </row>
    <row r="42" spans="1:17" x14ac:dyDescent="0.3">
      <c r="A42" t="str">
        <v>Tennessee</v>
      </c>
      <c r="B42" s="7">
        <f>SUMIFS(DATA!$E:$E,DATA!$B:$B,A42,DATA!$H:$H,$C$1)</f>
        <v>3533810</v>
      </c>
      <c r="K42" s="24" t="str" cm="1">
        <f t="array" ref="K42:K46">_xlfn.UNIQUE(Tablo1[PRODUCTS])</f>
        <v>MERCEDES</v>
      </c>
      <c r="L42" s="36">
        <f>SUMIFS(DATA!$E:$E,DATA!$C:$C,$L$39,DATA!$D:$D,$K42,DATA!$H:$H,parametreler!$L$40)</f>
        <v>207497.29499999998</v>
      </c>
      <c r="M42" s="36">
        <f>SUMIFS(DATA!$F:$F,DATA!$C:$C,$L$39,DATA!$D:$D,$K42,DATA!$H:$H,parametreler!$L$40)</f>
        <v>154220.96250000002</v>
      </c>
      <c r="N42" s="36">
        <f>SUMIFS(DATA!$E:$E,DATA!$C:$C,$L$39,DATA!$D:$D,$K42,DATA!$H:$H,parametreler!$N$40)</f>
        <v>265446.99</v>
      </c>
      <c r="O42" s="36">
        <f>SUMIFS(DATA!$F:$F,DATA!$C:$C,$L$39,DATA!$D:$D,$K42,DATA!$H:$H,$N$40)</f>
        <v>235537.47</v>
      </c>
      <c r="P42" s="36">
        <f>SUMIFS(DATA!$E:$E,DATA!$C:$C,$L$39,DATA!$D:$D,$K42,DATA!$H:$H,parametreler!$P$40)</f>
        <v>415410</v>
      </c>
      <c r="Q42" s="36">
        <f>SUMIFS(DATA!$F:$F,DATA!$C:$C,$L$39,DATA!$D:$D,$K42,DATA!$H:$H,$P$40)</f>
        <v>162009.9</v>
      </c>
    </row>
    <row r="43" spans="1:17" x14ac:dyDescent="0.3">
      <c r="A43" t="str">
        <v>Texas</v>
      </c>
      <c r="B43" s="7">
        <f>SUMIFS(DATA!$E:$E,DATA!$B:$B,A43,DATA!$H:$H,$C$1)</f>
        <v>5379781</v>
      </c>
      <c r="K43" s="25" t="str">
        <v>BMW</v>
      </c>
      <c r="L43" s="37">
        <f>SUMIFS(DATA!$E:$E,DATA!$C:$C,$L$39,DATA!$D:$D,$K43,DATA!$H:$H,parametreler!$L$40)</f>
        <v>120319.02000000002</v>
      </c>
      <c r="M43" s="37">
        <f>SUMIFS(DATA!$F:$F,DATA!$C:$C,$L$39,DATA!$D:$D,$K43,DATA!$H:$H,parametreler!$L$40)</f>
        <v>183486.50550000003</v>
      </c>
      <c r="N43" s="36">
        <f>SUMIFS(DATA!$E:$E,DATA!$C:$C,$L$39,DATA!$D:$D,$K43,DATA!$H:$H,parametreler!$N$40)</f>
        <v>156414.72600000002</v>
      </c>
      <c r="O43" s="37">
        <f>SUMIFS(DATA!$F:$F,DATA!$C:$C,$L$39,DATA!$D:$D,$K43,DATA!$H:$H,$N$40)</f>
        <v>441169.74000000005</v>
      </c>
      <c r="P43" s="36">
        <f>SUMIFS(DATA!$E:$E,DATA!$C:$C,$L$39,DATA!$D:$D,$K43,DATA!$H:$H,parametreler!$P$40)</f>
        <v>445626</v>
      </c>
      <c r="Q43" s="37">
        <f>SUMIFS(DATA!$F:$F,DATA!$C:$C,$L$39,DATA!$D:$D,$K43,DATA!$H:$H,$P$40)</f>
        <v>231725.52000000002</v>
      </c>
    </row>
    <row r="44" spans="1:17" x14ac:dyDescent="0.3">
      <c r="A44" t="str">
        <v>Utah</v>
      </c>
      <c r="B44" s="7">
        <f>SUMIFS(DATA!$E:$E,DATA!$B:$B,A44,DATA!$H:$H,$C$1)</f>
        <v>2192215</v>
      </c>
      <c r="K44" s="24" t="str">
        <v>FORD</v>
      </c>
      <c r="L44" s="36">
        <f>SUMIFS(DATA!$E:$E,DATA!$C:$C,$L$39,DATA!$D:$D,$K44,DATA!$H:$H,parametreler!$L$40)</f>
        <v>587778.4709999999</v>
      </c>
      <c r="M44" s="36">
        <f>SUMIFS(DATA!$F:$F,DATA!$C:$C,$L$39,DATA!$D:$D,$K44,DATA!$H:$H,parametreler!$L$40)</f>
        <v>659751.34499999997</v>
      </c>
      <c r="N44" s="36">
        <f>SUMIFS(DATA!$E:$E,DATA!$C:$C,$L$39,DATA!$D:$D,$K44,DATA!$H:$H,parametreler!$N$40)</f>
        <v>695737.78200000001</v>
      </c>
      <c r="O44" s="36">
        <f>SUMIFS(DATA!$F:$F,DATA!$C:$C,$L$39,DATA!$D:$D,$K44,DATA!$H:$H,$N$40)</f>
        <v>903659.41799999983</v>
      </c>
      <c r="P44" s="36">
        <f>SUMIFS(DATA!$E:$E,DATA!$C:$C,$L$39,DATA!$D:$D,$K44,DATA!$H:$H,parametreler!$P$40)</f>
        <v>888554</v>
      </c>
      <c r="Q44" s="36">
        <f>SUMIFS(DATA!$F:$F,DATA!$C:$C,$L$39,DATA!$D:$D,$K44,DATA!$H:$H,$P$40)</f>
        <v>275451.74</v>
      </c>
    </row>
    <row r="45" spans="1:17" x14ac:dyDescent="0.3">
      <c r="A45" t="str">
        <v>Virginia</v>
      </c>
      <c r="B45" s="7">
        <f>SUMIFS(DATA!$E:$E,DATA!$B:$B,A45,DATA!$H:$H,$C$1)</f>
        <v>1948100</v>
      </c>
      <c r="K45" s="25" t="str">
        <v>MAZDA</v>
      </c>
      <c r="L45" s="37">
        <f>SUMIFS(DATA!$E:$E,DATA!$C:$C,$L$39,DATA!$D:$D,$K45,DATA!$H:$H,parametreler!$L$40)</f>
        <v>29429.810999999998</v>
      </c>
      <c r="M45" s="37">
        <f>SUMIFS(DATA!$F:$F,DATA!$C:$C,$L$39,DATA!$D:$D,$K45,DATA!$H:$H,parametreler!$L$40)</f>
        <v>37107.152999999998</v>
      </c>
      <c r="N45" s="36">
        <f>SUMIFS(DATA!$E:$E,DATA!$C:$C,$L$39,DATA!$D:$D,$K45,DATA!$H:$H,parametreler!$N$40)</f>
        <v>29571.984000000004</v>
      </c>
      <c r="O45" s="37">
        <f>SUMIFS(DATA!$F:$F,DATA!$C:$C,$L$39,DATA!$D:$D,$K45,DATA!$H:$H,$N$40)</f>
        <v>66536.964000000007</v>
      </c>
      <c r="P45" s="36">
        <f>SUMIFS(DATA!$E:$E,DATA!$C:$C,$L$39,DATA!$D:$D,$K45,DATA!$H:$H,parametreler!$P$40)</f>
        <v>63188</v>
      </c>
      <c r="Q45" s="37">
        <f>SUMIFS(DATA!$F:$F,DATA!$C:$C,$L$39,DATA!$D:$D,$K45,DATA!$H:$H,$P$40)</f>
        <v>61292.36</v>
      </c>
    </row>
    <row r="46" spans="1:17" x14ac:dyDescent="0.3">
      <c r="A46" t="str">
        <v>Vermont</v>
      </c>
      <c r="B46" s="7">
        <f>SUMIFS(DATA!$E:$E,DATA!$B:$B,A46,DATA!$H:$H,$C$1)</f>
        <v>2059510</v>
      </c>
      <c r="K46" s="24" t="str">
        <v>CHEVROLET</v>
      </c>
      <c r="L46" s="36">
        <f>SUMIFS(DATA!$E:$E,DATA!$C:$C,$L$39,DATA!$D:$D,$K46,DATA!$H:$H,parametreler!$L$40)</f>
        <v>51346.183499999999</v>
      </c>
      <c r="M46" s="36">
        <f>SUMIFS(DATA!$F:$F,DATA!$C:$C,$L$39,DATA!$D:$D,$K46,DATA!$H:$H,parametreler!$L$40)</f>
        <v>90269.903250000003</v>
      </c>
      <c r="N46" s="36">
        <f>SUMIFS(DATA!$E:$E,DATA!$C:$C,$L$39,DATA!$D:$D,$K46,DATA!$H:$H,parametreler!$N$40)</f>
        <v>62940.483</v>
      </c>
      <c r="O46" s="36">
        <f>SUMIFS(DATA!$F:$F,DATA!$C:$C,$L$39,DATA!$D:$D,$K46,DATA!$H:$H,$N$40)</f>
        <v>41960.322000000007</v>
      </c>
      <c r="P46" s="36">
        <f>SUMIFS(DATA!$E:$E,DATA!$C:$C,$L$39,DATA!$D:$D,$K46,DATA!$H:$H,parametreler!$P$40)</f>
        <v>122691</v>
      </c>
      <c r="Q46" s="36">
        <f>SUMIFS(DATA!$F:$F,DATA!$C:$C,$L$39,DATA!$D:$D,$K46,DATA!$H:$H,$P$40)</f>
        <v>53984.04</v>
      </c>
    </row>
    <row r="47" spans="1:17" x14ac:dyDescent="0.3">
      <c r="A47" t="str">
        <v>Washington</v>
      </c>
      <c r="B47" s="7">
        <f>SUMIFS(DATA!$E:$E,DATA!$B:$B,A47,DATA!$H:$H,$C$1)</f>
        <v>1858701</v>
      </c>
    </row>
    <row r="48" spans="1:17" x14ac:dyDescent="0.3">
      <c r="A48" t="str">
        <v>Wisconsin</v>
      </c>
      <c r="B48" s="7">
        <f>SUMIFS(DATA!$E:$E,DATA!$B:$B,A48,DATA!$H:$H,$C$1)</f>
        <v>2226269</v>
      </c>
    </row>
    <row r="49" spans="1:2" x14ac:dyDescent="0.3">
      <c r="A49" t="str">
        <v>West Virginia</v>
      </c>
      <c r="B49" s="7">
        <f>SUMIFS(DATA!$E:$E,DATA!$B:$B,A49,DATA!$H:$H,$C$1)</f>
        <v>1731385</v>
      </c>
    </row>
    <row r="50" spans="1:2" x14ac:dyDescent="0.3">
      <c r="A50" t="str">
        <v>Wyoming</v>
      </c>
      <c r="B50" s="7">
        <f>SUMIFS(DATA!$E:$E,DATA!$B:$B,A50,DATA!$H:$H,$C$1)</f>
        <v>2452951</v>
      </c>
    </row>
  </sheetData>
  <mergeCells count="3">
    <mergeCell ref="L40:M40"/>
    <mergeCell ref="N40:O40"/>
    <mergeCell ref="P40:Q40"/>
  </mergeCells>
  <conditionalFormatting sqref="N42:N46">
    <cfRule type="expression" dxfId="3" priority="4" stopIfTrue="1">
      <formula>$N42&gt;$L42</formula>
    </cfRule>
    <cfRule type="expression" dxfId="2" priority="3" stopIfTrue="1">
      <formula>$L42&gt;=$N42</formula>
    </cfRule>
  </conditionalFormatting>
  <conditionalFormatting sqref="P42:P46">
    <cfRule type="expression" dxfId="1" priority="1" stopIfTrue="1">
      <formula>$N42&gt;=$P42</formula>
    </cfRule>
    <cfRule type="expression" dxfId="0" priority="2" stopIfTrue="1">
      <formula>$P42&gt;$LN2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7D4F4-9F50-4EC2-9E8E-A18E3D8D9603}">
  <sheetPr codeName="Sayfa1"/>
  <dimension ref="A1:AH40"/>
  <sheetViews>
    <sheetView showGridLines="0" showRowColHeaders="0" tabSelected="1" zoomScale="81" zoomScaleNormal="81" workbookViewId="0">
      <selection activeCell="X28" sqref="X28"/>
    </sheetView>
  </sheetViews>
  <sheetFormatPr defaultColWidth="0" defaultRowHeight="14.4" zeroHeight="1" x14ac:dyDescent="0.3"/>
  <cols>
    <col min="1" max="24" width="8.88671875" customWidth="1"/>
    <col min="25" max="25" width="23.88671875" hidden="1" customWidth="1"/>
    <col min="26" max="33" width="8.88671875" hidden="1" customWidth="1"/>
    <col min="34" max="34" width="13.88671875" hidden="1" customWidth="1"/>
    <col min="35" max="16384" width="8.88671875" hidden="1"/>
  </cols>
  <sheetData>
    <row r="1" spans="1:24" x14ac:dyDescent="0.3">
      <c r="A1" s="8">
        <v>2020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10"/>
    </row>
    <row r="2" spans="1:24" x14ac:dyDescent="0.3">
      <c r="A2" s="11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2" t="s">
        <v>33</v>
      </c>
    </row>
    <row r="3" spans="1:24" x14ac:dyDescent="0.3">
      <c r="A3" s="11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2" t="s">
        <v>178</v>
      </c>
    </row>
    <row r="4" spans="1:24" x14ac:dyDescent="0.3">
      <c r="A4" s="11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2" t="s">
        <v>65</v>
      </c>
    </row>
    <row r="5" spans="1:24" x14ac:dyDescent="0.3">
      <c r="A5" s="11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2" t="s">
        <v>66</v>
      </c>
    </row>
    <row r="6" spans="1:24" x14ac:dyDescent="0.3">
      <c r="A6" s="11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2" t="s">
        <v>178</v>
      </c>
    </row>
    <row r="7" spans="1:24" x14ac:dyDescent="0.3">
      <c r="A7" s="11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2"/>
    </row>
    <row r="8" spans="1:24" x14ac:dyDescent="0.3">
      <c r="A8" s="11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2"/>
    </row>
    <row r="9" spans="1:24" x14ac:dyDescent="0.3">
      <c r="A9" s="11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2"/>
    </row>
    <row r="10" spans="1:24" x14ac:dyDescent="0.3">
      <c r="A10" s="11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2"/>
    </row>
    <row r="11" spans="1:24" x14ac:dyDescent="0.3">
      <c r="A11" s="1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2"/>
    </row>
    <row r="12" spans="1:24" x14ac:dyDescent="0.3">
      <c r="A12" s="11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2"/>
    </row>
    <row r="13" spans="1:24" x14ac:dyDescent="0.3">
      <c r="A13" s="11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2"/>
    </row>
    <row r="14" spans="1:24" x14ac:dyDescent="0.3">
      <c r="A14" s="11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2"/>
    </row>
    <row r="15" spans="1:24" x14ac:dyDescent="0.3">
      <c r="A15" s="11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2"/>
    </row>
    <row r="16" spans="1:24" x14ac:dyDescent="0.3">
      <c r="A16" s="11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2"/>
    </row>
    <row r="17" spans="1:28" x14ac:dyDescent="0.3">
      <c r="A17" s="11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2"/>
    </row>
    <row r="18" spans="1:28" x14ac:dyDescent="0.3">
      <c r="A18" s="11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2"/>
    </row>
    <row r="19" spans="1:28" x14ac:dyDescent="0.3">
      <c r="A19" s="11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2"/>
    </row>
    <row r="20" spans="1:28" x14ac:dyDescent="0.3">
      <c r="A20" s="11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7">
        <f>parametreler!H15</f>
        <v>1.3092925434145362</v>
      </c>
      <c r="T20" s="16"/>
      <c r="U20" s="16"/>
      <c r="V20" s="16"/>
      <c r="W20" s="16"/>
      <c r="X20" s="12"/>
    </row>
    <row r="21" spans="1:28" x14ac:dyDescent="0.3">
      <c r="A21" s="11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8">
        <f>parametreler!H16</f>
        <v>1</v>
      </c>
      <c r="T21" s="16"/>
      <c r="U21" s="16"/>
      <c r="V21" s="16"/>
      <c r="W21" s="16"/>
      <c r="X21" s="12"/>
    </row>
    <row r="22" spans="1:28" x14ac:dyDescent="0.3">
      <c r="A22" s="11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2"/>
    </row>
    <row r="23" spans="1:28" x14ac:dyDescent="0.3">
      <c r="A23" s="1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2"/>
      <c r="AB23">
        <v>262</v>
      </c>
    </row>
    <row r="24" spans="1:28" x14ac:dyDescent="0.3">
      <c r="A24" s="11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2"/>
    </row>
    <row r="25" spans="1:28" x14ac:dyDescent="0.3">
      <c r="A25" s="1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2"/>
    </row>
    <row r="26" spans="1:28" x14ac:dyDescent="0.3">
      <c r="A26" s="11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2"/>
    </row>
    <row r="27" spans="1:28" x14ac:dyDescent="0.3">
      <c r="A27" s="11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2"/>
    </row>
    <row r="28" spans="1:28" x14ac:dyDescent="0.3">
      <c r="A28" s="11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2"/>
    </row>
    <row r="29" spans="1:28" x14ac:dyDescent="0.3">
      <c r="A29" s="11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2"/>
    </row>
    <row r="30" spans="1:28" x14ac:dyDescent="0.3">
      <c r="A30" s="11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2"/>
    </row>
    <row r="31" spans="1:28" x14ac:dyDescent="0.3">
      <c r="A31" s="11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2"/>
    </row>
    <row r="32" spans="1:28" x14ac:dyDescent="0.3">
      <c r="A32" s="11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2"/>
    </row>
    <row r="33" spans="1:24" x14ac:dyDescent="0.3">
      <c r="A33" s="11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2"/>
    </row>
    <row r="34" spans="1:24" x14ac:dyDescent="0.3">
      <c r="A34" s="11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2"/>
    </row>
    <row r="35" spans="1:24" x14ac:dyDescent="0.3">
      <c r="A35" s="11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2"/>
    </row>
    <row r="36" spans="1:24" x14ac:dyDescent="0.3">
      <c r="A36" s="11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2"/>
    </row>
    <row r="37" spans="1:24" x14ac:dyDescent="0.3">
      <c r="A37" s="11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2"/>
    </row>
    <row r="38" spans="1:24" x14ac:dyDescent="0.3">
      <c r="A38" s="11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2"/>
    </row>
    <row r="39" spans="1:24" x14ac:dyDescent="0.3">
      <c r="A39" s="11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2"/>
    </row>
    <row r="40" spans="1:24" ht="15" thickBot="1" x14ac:dyDescent="0.3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6" r:id="rId3" name="ComboBox2">
          <controlPr defaultSize="0" autoLine="0" linkedCell="X3" listFillRange="donemler" r:id="rId4">
            <anchor moveWithCells="1">
              <from>
                <xdr:col>6</xdr:col>
                <xdr:colOff>91440</xdr:colOff>
                <xdr:row>5</xdr:row>
                <xdr:rowOff>167640</xdr:rowOff>
              </from>
              <to>
                <xdr:col>8</xdr:col>
                <xdr:colOff>571500</xdr:colOff>
                <xdr:row>7</xdr:row>
                <xdr:rowOff>114300</xdr:rowOff>
              </to>
            </anchor>
          </controlPr>
        </control>
      </mc:Choice>
      <mc:Fallback>
        <control shapeId="5126" r:id="rId3" name="ComboBox2"/>
      </mc:Fallback>
    </mc:AlternateContent>
    <mc:AlternateContent xmlns:mc="http://schemas.openxmlformats.org/markup-compatibility/2006">
      <mc:Choice Requires="x14">
        <control shapeId="5125" r:id="rId5" name="ComboBox1">
          <controlPr defaultSize="0" autoLine="0" linkedCell="X2" listFillRange="bolgeler" r:id="rId6">
            <anchor moveWithCells="1">
              <from>
                <xdr:col>6</xdr:col>
                <xdr:colOff>91440</xdr:colOff>
                <xdr:row>3</xdr:row>
                <xdr:rowOff>167640</xdr:rowOff>
              </from>
              <to>
                <xdr:col>8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5125" r:id="rId5" name="ComboBox1"/>
      </mc:Fallback>
    </mc:AlternateContent>
    <mc:AlternateContent xmlns:mc="http://schemas.openxmlformats.org/markup-compatibility/2006">
      <mc:Choice Requires="x14">
        <control shapeId="5124" r:id="rId7" name="ListBox1">
          <controlPr defaultSize="0" autoLine="0" autoPict="0" linkedCell="A1" listFillRange="donemler" r:id="rId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365760</xdr:colOff>
                <xdr:row>5</xdr:row>
                <xdr:rowOff>175260</xdr:rowOff>
              </to>
            </anchor>
          </controlPr>
        </control>
      </mc:Choice>
      <mc:Fallback>
        <control shapeId="5124" r:id="rId7" name="ListBox1"/>
      </mc:Fallback>
    </mc:AlternateContent>
    <mc:AlternateContent xmlns:mc="http://schemas.openxmlformats.org/markup-compatibility/2006">
      <mc:Choice Requires="x14">
        <control shapeId="5137" r:id="rId9" name="ListBox2">
          <controlPr defaultSize="0" autoLine="0" linkedCell="X4" listFillRange="bolgeler" r:id="rId10">
            <anchor moveWithCells="1">
              <from>
                <xdr:col>1</xdr:col>
                <xdr:colOff>335280</xdr:colOff>
                <xdr:row>5</xdr:row>
                <xdr:rowOff>76200</xdr:rowOff>
              </from>
              <to>
                <xdr:col>3</xdr:col>
                <xdr:colOff>563880</xdr:colOff>
                <xdr:row>29</xdr:row>
                <xdr:rowOff>60960</xdr:rowOff>
              </to>
            </anchor>
          </controlPr>
        </control>
      </mc:Choice>
      <mc:Fallback>
        <control shapeId="5137" r:id="rId9" name="ListBox2"/>
      </mc:Fallback>
    </mc:AlternateContent>
    <mc:AlternateContent xmlns:mc="http://schemas.openxmlformats.org/markup-compatibility/2006">
      <mc:Choice Requires="x14">
        <control shapeId="5141" r:id="rId11" name="ListBox4">
          <controlPr defaultSize="0" autoLine="0" linkedCell="X5" listFillRange="dinamik_satici" r:id="rId12">
            <anchor moveWithCells="1">
              <from>
                <xdr:col>1</xdr:col>
                <xdr:colOff>335280</xdr:colOff>
                <xdr:row>29</xdr:row>
                <xdr:rowOff>76200</xdr:rowOff>
              </from>
              <to>
                <xdr:col>3</xdr:col>
                <xdr:colOff>563880</xdr:colOff>
                <xdr:row>33</xdr:row>
                <xdr:rowOff>137160</xdr:rowOff>
              </to>
            </anchor>
          </controlPr>
        </control>
      </mc:Choice>
      <mc:Fallback>
        <control shapeId="5141" r:id="rId11" name="ListBox4"/>
      </mc:Fallback>
    </mc:AlternateContent>
    <mc:AlternateContent xmlns:mc="http://schemas.openxmlformats.org/markup-compatibility/2006">
      <mc:Choice Requires="x14">
        <control shapeId="5145" r:id="rId13" name="ComboBox3">
          <controlPr defaultSize="0" autoLine="0" linkedCell="X6" listFillRange="donemler" r:id="rId14">
            <anchor moveWithCells="1">
              <from>
                <xdr:col>4</xdr:col>
                <xdr:colOff>403860</xdr:colOff>
                <xdr:row>5</xdr:row>
                <xdr:rowOff>76200</xdr:rowOff>
              </from>
              <to>
                <xdr:col>7</xdr:col>
                <xdr:colOff>251460</xdr:colOff>
                <xdr:row>7</xdr:row>
                <xdr:rowOff>53340</xdr:rowOff>
              </to>
            </anchor>
          </controlPr>
        </control>
      </mc:Choice>
      <mc:Fallback>
        <control shapeId="5145" r:id="rId13" name="Combo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A510F-316E-4AC3-87A6-55DD6CAB9DD2}">
  <sheetPr codeName="Sayfa4"/>
  <dimension ref="A1:C61"/>
  <sheetViews>
    <sheetView workbookViewId="0"/>
  </sheetViews>
  <sheetFormatPr defaultColWidth="9.109375" defaultRowHeight="99.9" customHeight="1" x14ac:dyDescent="0.3"/>
  <cols>
    <col min="1" max="1" width="4.109375" style="2" bestFit="1" customWidth="1"/>
    <col min="2" max="2" width="15.33203125" style="3" bestFit="1" customWidth="1"/>
    <col min="3" max="3" width="21" style="3" bestFit="1" customWidth="1"/>
    <col min="4" max="4" width="22.88671875" style="2" customWidth="1"/>
    <col min="5" max="16384" width="9.109375" style="2"/>
  </cols>
  <sheetData>
    <row r="1" spans="1:3" ht="15" customHeight="1" x14ac:dyDescent="0.3"/>
    <row r="2" spans="1:3" ht="15" customHeight="1" x14ac:dyDescent="0.3"/>
    <row r="3" spans="1:3" ht="99.9" customHeight="1" x14ac:dyDescent="0.3">
      <c r="A3" s="2" t="s">
        <v>7</v>
      </c>
      <c r="B3" s="3" t="s">
        <v>8</v>
      </c>
      <c r="C3" s="3" t="s">
        <v>9</v>
      </c>
    </row>
    <row r="4" spans="1:3" ht="99.9" customHeight="1" x14ac:dyDescent="0.3">
      <c r="A4" s="2" t="s">
        <v>11</v>
      </c>
      <c r="B4" s="3" t="s">
        <v>12</v>
      </c>
      <c r="C4" s="3" t="s">
        <v>13</v>
      </c>
    </row>
    <row r="5" spans="1:3" ht="99.9" customHeight="1" x14ac:dyDescent="0.3">
      <c r="A5" s="2" t="s">
        <v>14</v>
      </c>
      <c r="B5" s="3" t="s">
        <v>15</v>
      </c>
      <c r="C5" s="3" t="s">
        <v>16</v>
      </c>
    </row>
    <row r="6" spans="1:3" ht="99.9" customHeight="1" x14ac:dyDescent="0.3">
      <c r="A6" s="2" t="s">
        <v>17</v>
      </c>
      <c r="B6" s="3" t="s">
        <v>18</v>
      </c>
      <c r="C6" s="3" t="s">
        <v>19</v>
      </c>
    </row>
    <row r="7" spans="1:3" ht="99.9" customHeight="1" x14ac:dyDescent="0.3">
      <c r="A7" s="2" t="s">
        <v>20</v>
      </c>
      <c r="B7" s="3" t="s">
        <v>21</v>
      </c>
      <c r="C7" s="3" t="s">
        <v>22</v>
      </c>
    </row>
    <row r="8" spans="1:3" ht="99.9" customHeight="1" x14ac:dyDescent="0.3">
      <c r="A8" s="2" t="s">
        <v>20</v>
      </c>
      <c r="B8" s="3" t="s">
        <v>21</v>
      </c>
      <c r="C8" s="3" t="s">
        <v>23</v>
      </c>
    </row>
    <row r="9" spans="1:3" ht="99.9" customHeight="1" x14ac:dyDescent="0.3">
      <c r="A9" s="2" t="s">
        <v>20</v>
      </c>
      <c r="B9" s="3" t="s">
        <v>21</v>
      </c>
      <c r="C9" s="3" t="s">
        <v>24</v>
      </c>
    </row>
    <row r="10" spans="1:3" ht="99.9" customHeight="1" x14ac:dyDescent="0.3">
      <c r="A10" s="2" t="s">
        <v>20</v>
      </c>
      <c r="B10" s="3" t="s">
        <v>21</v>
      </c>
      <c r="C10" s="3" t="s">
        <v>25</v>
      </c>
    </row>
    <row r="11" spans="1:3" ht="99.9" customHeight="1" x14ac:dyDescent="0.3">
      <c r="A11" s="2" t="s">
        <v>26</v>
      </c>
      <c r="B11" s="3" t="s">
        <v>27</v>
      </c>
      <c r="C11" s="3" t="s">
        <v>28</v>
      </c>
    </row>
    <row r="12" spans="1:3" ht="99.9" customHeight="1" x14ac:dyDescent="0.3">
      <c r="A12" s="2" t="s">
        <v>29</v>
      </c>
      <c r="B12" s="3" t="s">
        <v>30</v>
      </c>
      <c r="C12" s="3" t="s">
        <v>31</v>
      </c>
    </row>
    <row r="13" spans="1:3" ht="99.9" customHeight="1" x14ac:dyDescent="0.3">
      <c r="A13" s="2" t="s">
        <v>32</v>
      </c>
      <c r="B13" s="3" t="s">
        <v>33</v>
      </c>
      <c r="C13" s="3" t="s">
        <v>34</v>
      </c>
    </row>
    <row r="14" spans="1:3" ht="99.9" customHeight="1" x14ac:dyDescent="0.3">
      <c r="A14" s="2" t="s">
        <v>35</v>
      </c>
      <c r="B14" s="3" t="s">
        <v>36</v>
      </c>
      <c r="C14" s="3" t="s">
        <v>37</v>
      </c>
    </row>
    <row r="15" spans="1:3" ht="99.9" customHeight="1" x14ac:dyDescent="0.3">
      <c r="A15" s="2" t="s">
        <v>35</v>
      </c>
      <c r="B15" s="3" t="s">
        <v>36</v>
      </c>
      <c r="C15" s="3" t="s">
        <v>38</v>
      </c>
    </row>
    <row r="16" spans="1:3" ht="99.9" customHeight="1" x14ac:dyDescent="0.3">
      <c r="A16" s="2" t="s">
        <v>39</v>
      </c>
      <c r="B16" s="3" t="s">
        <v>40</v>
      </c>
      <c r="C16" s="3" t="s">
        <v>41</v>
      </c>
    </row>
    <row r="17" spans="1:3" ht="99.9" customHeight="1" x14ac:dyDescent="0.3">
      <c r="A17" s="2" t="s">
        <v>42</v>
      </c>
      <c r="B17" s="3" t="s">
        <v>43</v>
      </c>
      <c r="C17" s="3" t="s">
        <v>44</v>
      </c>
    </row>
    <row r="18" spans="1:3" ht="99.9" customHeight="1" x14ac:dyDescent="0.3">
      <c r="A18" s="2" t="s">
        <v>45</v>
      </c>
      <c r="B18" s="3" t="s">
        <v>46</v>
      </c>
      <c r="C18" s="3" t="s">
        <v>47</v>
      </c>
    </row>
    <row r="19" spans="1:3" ht="99.9" customHeight="1" x14ac:dyDescent="0.3">
      <c r="A19" s="2" t="s">
        <v>48</v>
      </c>
      <c r="B19" s="3" t="s">
        <v>49</v>
      </c>
      <c r="C19" s="3" t="s">
        <v>50</v>
      </c>
    </row>
    <row r="20" spans="1:3" ht="99.9" customHeight="1" x14ac:dyDescent="0.3">
      <c r="A20" s="2" t="s">
        <v>51</v>
      </c>
      <c r="B20" s="3" t="s">
        <v>52</v>
      </c>
      <c r="C20" s="3" t="s">
        <v>53</v>
      </c>
    </row>
    <row r="21" spans="1:3" ht="99.9" customHeight="1" x14ac:dyDescent="0.3">
      <c r="A21" s="2" t="s">
        <v>51</v>
      </c>
      <c r="B21" s="3" t="s">
        <v>52</v>
      </c>
      <c r="C21" s="3" t="s">
        <v>54</v>
      </c>
    </row>
    <row r="22" spans="1:3" ht="99.9" customHeight="1" x14ac:dyDescent="0.3">
      <c r="A22" s="2" t="s">
        <v>55</v>
      </c>
      <c r="B22" s="3" t="s">
        <v>56</v>
      </c>
      <c r="C22" s="3" t="s">
        <v>57</v>
      </c>
    </row>
    <row r="23" spans="1:3" ht="99.9" customHeight="1" x14ac:dyDescent="0.3">
      <c r="A23" s="2" t="s">
        <v>58</v>
      </c>
      <c r="B23" s="3" t="s">
        <v>59</v>
      </c>
      <c r="C23" s="3" t="s">
        <v>60</v>
      </c>
    </row>
    <row r="24" spans="1:3" ht="99.9" customHeight="1" x14ac:dyDescent="0.3">
      <c r="A24" s="2" t="s">
        <v>61</v>
      </c>
      <c r="B24" s="3" t="s">
        <v>62</v>
      </c>
      <c r="C24" s="3" t="s">
        <v>63</v>
      </c>
    </row>
    <row r="25" spans="1:3" ht="99.9" customHeight="1" x14ac:dyDescent="0.3">
      <c r="A25" s="2" t="s">
        <v>64</v>
      </c>
      <c r="B25" s="3" t="s">
        <v>65</v>
      </c>
      <c r="C25" s="3" t="s">
        <v>66</v>
      </c>
    </row>
    <row r="26" spans="1:3" ht="99.9" customHeight="1" x14ac:dyDescent="0.3">
      <c r="A26" s="2" t="s">
        <v>67</v>
      </c>
      <c r="B26" s="3" t="s">
        <v>68</v>
      </c>
      <c r="C26" s="3" t="s">
        <v>69</v>
      </c>
    </row>
    <row r="27" spans="1:3" ht="99.9" customHeight="1" x14ac:dyDescent="0.3">
      <c r="A27" s="2" t="s">
        <v>70</v>
      </c>
      <c r="B27" s="3" t="s">
        <v>71</v>
      </c>
      <c r="C27" s="3" t="s">
        <v>72</v>
      </c>
    </row>
    <row r="28" spans="1:3" ht="99.9" customHeight="1" x14ac:dyDescent="0.3">
      <c r="A28" s="2" t="s">
        <v>70</v>
      </c>
      <c r="B28" s="3" t="s">
        <v>71</v>
      </c>
      <c r="C28" s="3" t="s">
        <v>73</v>
      </c>
    </row>
    <row r="29" spans="1:3" ht="99.9" customHeight="1" x14ac:dyDescent="0.3">
      <c r="A29" s="2" t="s">
        <v>74</v>
      </c>
      <c r="B29" s="3" t="s">
        <v>75</v>
      </c>
      <c r="C29" s="3" t="s">
        <v>76</v>
      </c>
    </row>
    <row r="30" spans="1:3" ht="99.9" customHeight="1" x14ac:dyDescent="0.3">
      <c r="A30" s="2" t="s">
        <v>77</v>
      </c>
      <c r="B30" s="3" t="s">
        <v>78</v>
      </c>
      <c r="C30" s="3" t="s">
        <v>79</v>
      </c>
    </row>
    <row r="31" spans="1:3" ht="99.9" customHeight="1" x14ac:dyDescent="0.3">
      <c r="A31" s="2" t="s">
        <v>80</v>
      </c>
      <c r="B31" s="3" t="s">
        <v>81</v>
      </c>
      <c r="C31" s="3" t="s">
        <v>82</v>
      </c>
    </row>
    <row r="32" spans="1:3" ht="99.9" customHeight="1" x14ac:dyDescent="0.3">
      <c r="A32" s="2" t="s">
        <v>83</v>
      </c>
      <c r="B32" s="3" t="s">
        <v>84</v>
      </c>
      <c r="C32" s="3" t="s">
        <v>85</v>
      </c>
    </row>
    <row r="33" spans="1:3" ht="99.9" customHeight="1" x14ac:dyDescent="0.3">
      <c r="A33" s="2" t="s">
        <v>86</v>
      </c>
      <c r="B33" s="3" t="s">
        <v>87</v>
      </c>
      <c r="C33" s="3" t="s">
        <v>88</v>
      </c>
    </row>
    <row r="34" spans="1:3" ht="99.9" customHeight="1" x14ac:dyDescent="0.3">
      <c r="A34" s="2" t="s">
        <v>89</v>
      </c>
      <c r="B34" s="3" t="s">
        <v>90</v>
      </c>
      <c r="C34" s="3" t="s">
        <v>91</v>
      </c>
    </row>
    <row r="35" spans="1:3" ht="99.9" customHeight="1" x14ac:dyDescent="0.3">
      <c r="A35" s="2" t="s">
        <v>92</v>
      </c>
      <c r="B35" s="3" t="s">
        <v>93</v>
      </c>
      <c r="C35" s="3" t="s">
        <v>94</v>
      </c>
    </row>
    <row r="36" spans="1:3" ht="99.9" customHeight="1" x14ac:dyDescent="0.3">
      <c r="A36" s="2" t="s">
        <v>95</v>
      </c>
      <c r="B36" s="3" t="s">
        <v>96</v>
      </c>
      <c r="C36" s="3" t="s">
        <v>97</v>
      </c>
    </row>
    <row r="37" spans="1:3" ht="99.9" customHeight="1" x14ac:dyDescent="0.3">
      <c r="A37" s="2" t="s">
        <v>98</v>
      </c>
      <c r="B37" s="3" t="s">
        <v>99</v>
      </c>
      <c r="C37" s="3" t="s">
        <v>100</v>
      </c>
    </row>
    <row r="38" spans="1:3" ht="99.9" customHeight="1" x14ac:dyDescent="0.3">
      <c r="A38" s="2" t="s">
        <v>101</v>
      </c>
      <c r="B38" s="3" t="s">
        <v>102</v>
      </c>
      <c r="C38" s="3" t="s">
        <v>103</v>
      </c>
    </row>
    <row r="39" spans="1:3" ht="99.9" customHeight="1" x14ac:dyDescent="0.3">
      <c r="A39" s="2" t="s">
        <v>104</v>
      </c>
      <c r="B39" s="3" t="s">
        <v>105</v>
      </c>
      <c r="C39" s="3" t="s">
        <v>106</v>
      </c>
    </row>
    <row r="40" spans="1:3" ht="99.9" customHeight="1" x14ac:dyDescent="0.3">
      <c r="A40" s="2" t="s">
        <v>107</v>
      </c>
      <c r="B40" s="3" t="s">
        <v>108</v>
      </c>
      <c r="C40" s="3" t="s">
        <v>109</v>
      </c>
    </row>
    <row r="41" spans="1:3" ht="99.9" customHeight="1" x14ac:dyDescent="0.3">
      <c r="A41" s="2" t="s">
        <v>110</v>
      </c>
      <c r="B41" s="3" t="s">
        <v>111</v>
      </c>
      <c r="C41" s="3" t="s">
        <v>112</v>
      </c>
    </row>
    <row r="42" spans="1:3" ht="99.9" customHeight="1" x14ac:dyDescent="0.3">
      <c r="A42" s="2" t="s">
        <v>113</v>
      </c>
      <c r="B42" s="3" t="s">
        <v>114</v>
      </c>
      <c r="C42" s="3" t="s">
        <v>115</v>
      </c>
    </row>
    <row r="43" spans="1:3" ht="99.9" customHeight="1" x14ac:dyDescent="0.3">
      <c r="A43" s="2" t="s">
        <v>113</v>
      </c>
      <c r="B43" s="3" t="s">
        <v>114</v>
      </c>
      <c r="C43" s="3" t="s">
        <v>116</v>
      </c>
    </row>
    <row r="44" spans="1:3" ht="99.9" customHeight="1" x14ac:dyDescent="0.3">
      <c r="A44" s="2" t="s">
        <v>113</v>
      </c>
      <c r="B44" s="3" t="s">
        <v>114</v>
      </c>
      <c r="C44" s="3" t="s">
        <v>117</v>
      </c>
    </row>
    <row r="45" spans="1:3" ht="99.9" customHeight="1" x14ac:dyDescent="0.3">
      <c r="A45" s="2" t="s">
        <v>118</v>
      </c>
      <c r="B45" s="3" t="s">
        <v>119</v>
      </c>
      <c r="C45" s="3" t="s">
        <v>120</v>
      </c>
    </row>
    <row r="46" spans="1:3" ht="99.9" customHeight="1" x14ac:dyDescent="0.3">
      <c r="A46" s="2" t="s">
        <v>121</v>
      </c>
      <c r="B46" s="3" t="s">
        <v>122</v>
      </c>
      <c r="C46" s="3" t="s">
        <v>123</v>
      </c>
    </row>
    <row r="47" spans="1:3" ht="99.9" customHeight="1" x14ac:dyDescent="0.3">
      <c r="A47" s="2" t="s">
        <v>124</v>
      </c>
      <c r="B47" s="3" t="s">
        <v>125</v>
      </c>
      <c r="C47" s="3" t="s">
        <v>126</v>
      </c>
    </row>
    <row r="48" spans="1:3" ht="99.9" customHeight="1" x14ac:dyDescent="0.3">
      <c r="A48" s="2" t="s">
        <v>127</v>
      </c>
      <c r="B48" s="3" t="s">
        <v>128</v>
      </c>
      <c r="C48" s="3" t="s">
        <v>129</v>
      </c>
    </row>
    <row r="49" spans="1:3" ht="99.9" customHeight="1" x14ac:dyDescent="0.3">
      <c r="A49" s="2" t="s">
        <v>130</v>
      </c>
      <c r="B49" s="3" t="s">
        <v>131</v>
      </c>
      <c r="C49" s="3" t="s">
        <v>132</v>
      </c>
    </row>
    <row r="50" spans="1:3" ht="99.9" customHeight="1" x14ac:dyDescent="0.3">
      <c r="A50" s="2" t="s">
        <v>133</v>
      </c>
      <c r="B50" s="3" t="s">
        <v>134</v>
      </c>
      <c r="C50" s="3" t="s">
        <v>135</v>
      </c>
    </row>
    <row r="51" spans="1:3" ht="99.9" customHeight="1" x14ac:dyDescent="0.3">
      <c r="A51" s="2" t="s">
        <v>136</v>
      </c>
      <c r="B51" s="3" t="s">
        <v>137</v>
      </c>
      <c r="C51" s="3" t="s">
        <v>138</v>
      </c>
    </row>
    <row r="52" spans="1:3" ht="99.9" customHeight="1" x14ac:dyDescent="0.3">
      <c r="A52" s="2" t="s">
        <v>139</v>
      </c>
      <c r="B52" s="3" t="s">
        <v>140</v>
      </c>
      <c r="C52" s="3" t="s">
        <v>141</v>
      </c>
    </row>
    <row r="53" spans="1:3" ht="99.9" customHeight="1" x14ac:dyDescent="0.3">
      <c r="A53" s="2" t="s">
        <v>142</v>
      </c>
      <c r="B53" s="3" t="s">
        <v>143</v>
      </c>
      <c r="C53" s="3" t="s">
        <v>144</v>
      </c>
    </row>
    <row r="54" spans="1:3" ht="99.9" customHeight="1" x14ac:dyDescent="0.3">
      <c r="A54" s="2" t="s">
        <v>142</v>
      </c>
      <c r="B54" s="3" t="s">
        <v>143</v>
      </c>
      <c r="C54" s="3" t="s">
        <v>145</v>
      </c>
    </row>
    <row r="55" spans="1:3" ht="99.9" customHeight="1" x14ac:dyDescent="0.3">
      <c r="A55" s="2" t="s">
        <v>146</v>
      </c>
      <c r="B55" s="3" t="s">
        <v>147</v>
      </c>
      <c r="C55" s="3" t="s">
        <v>148</v>
      </c>
    </row>
    <row r="56" spans="1:3" ht="99.9" customHeight="1" x14ac:dyDescent="0.3">
      <c r="A56" s="2" t="s">
        <v>149</v>
      </c>
      <c r="B56" s="3" t="s">
        <v>150</v>
      </c>
      <c r="C56" s="3" t="s">
        <v>151</v>
      </c>
    </row>
    <row r="57" spans="1:3" ht="99.9" customHeight="1" x14ac:dyDescent="0.3">
      <c r="A57" s="2" t="s">
        <v>152</v>
      </c>
      <c r="B57" s="3" t="s">
        <v>153</v>
      </c>
      <c r="C57" s="3" t="s">
        <v>154</v>
      </c>
    </row>
    <row r="58" spans="1:3" ht="99.9" customHeight="1" x14ac:dyDescent="0.3">
      <c r="A58" s="2" t="s">
        <v>155</v>
      </c>
      <c r="B58" s="3" t="s">
        <v>156</v>
      </c>
      <c r="C58" s="3" t="s">
        <v>157</v>
      </c>
    </row>
    <row r="59" spans="1:3" ht="99.9" customHeight="1" x14ac:dyDescent="0.3">
      <c r="A59" s="2" t="s">
        <v>158</v>
      </c>
      <c r="B59" s="3" t="s">
        <v>159</v>
      </c>
      <c r="C59" s="3" t="s">
        <v>160</v>
      </c>
    </row>
    <row r="60" spans="1:3" ht="99.9" customHeight="1" x14ac:dyDescent="0.3">
      <c r="A60" s="2" t="s">
        <v>161</v>
      </c>
      <c r="B60" s="3" t="s">
        <v>162</v>
      </c>
      <c r="C60" s="3" t="s">
        <v>163</v>
      </c>
    </row>
    <row r="61" spans="1:3" ht="99.9" customHeight="1" x14ac:dyDescent="0.3">
      <c r="A61" s="2" t="s">
        <v>164</v>
      </c>
      <c r="B61" s="3" t="s">
        <v>165</v>
      </c>
      <c r="C61" s="3" t="s">
        <v>166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FADAF-664C-42B1-8091-BBA8DF8508BC}">
  <sheetPr codeName="Sayfa5"/>
  <dimension ref="A1"/>
  <sheetViews>
    <sheetView workbookViewId="0"/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Dashboard</vt:lpstr>
      <vt:lpstr>Sellers</vt:lpstr>
      <vt:lpstr>images</vt:lpstr>
      <vt:lpstr>bolgeler</vt:lpstr>
      <vt:lpstr>donemler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YASEMİN ŞİRECİ</dc:creator>
  <cp:lastModifiedBy>YASEMİN ŞİRECİ</cp:lastModifiedBy>
  <dcterms:created xsi:type="dcterms:W3CDTF">2025-10-21T07:32:05Z</dcterms:created>
  <dcterms:modified xsi:type="dcterms:W3CDTF">2025-11-04T12:56:11Z</dcterms:modified>
</cp:coreProperties>
</file>