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731fe\Desktop\Yaser\Codes\"/>
    </mc:Choice>
  </mc:AlternateContent>
  <bookViews>
    <workbookView xWindow="0" yWindow="2400" windowWidth="24000" windowHeight="9135" activeTab="1"/>
  </bookViews>
  <sheets>
    <sheet name="3M_Values" sheetId="8" r:id="rId1"/>
    <sheet name="6M_Values" sheetId="9" r:id="rId2"/>
    <sheet name="1Y_Values" sheetId="10" r:id="rId3"/>
    <sheet name="3M_Formulas" sheetId="7" r:id="rId4"/>
    <sheet name="6M_Formulas" sheetId="6" r:id="rId5"/>
    <sheet name="1Y_Formula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9" l="1"/>
  <c r="D22" i="5" l="1"/>
  <c r="B35" i="7" l="1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13" i="6"/>
  <c r="B12" i="6"/>
  <c r="B11" i="6"/>
  <c r="B10" i="6"/>
  <c r="B9" i="6"/>
  <c r="B8" i="6"/>
  <c r="B7" i="6"/>
  <c r="B6" i="6"/>
  <c r="B5" i="6"/>
  <c r="B4" i="6"/>
  <c r="B26" i="5"/>
  <c r="B25" i="5"/>
  <c r="B22" i="5"/>
  <c r="B14" i="5"/>
  <c r="B15" i="5"/>
  <c r="B16" i="5"/>
  <c r="B17" i="5"/>
  <c r="B18" i="5"/>
  <c r="B19" i="5"/>
  <c r="B20" i="5"/>
  <c r="B21" i="5"/>
  <c r="B23" i="5"/>
  <c r="B24" i="5"/>
  <c r="B13" i="5"/>
  <c r="B12" i="5"/>
  <c r="B11" i="5"/>
  <c r="B10" i="5"/>
  <c r="B9" i="5"/>
  <c r="B8" i="5"/>
  <c r="B7" i="5"/>
  <c r="B6" i="5"/>
  <c r="B5" i="5"/>
  <c r="B4" i="5"/>
  <c r="G26" i="5"/>
  <c r="G26" i="7"/>
  <c r="G12" i="5"/>
  <c r="G9" i="6"/>
  <c r="G16" i="6"/>
  <c r="G34" i="6"/>
  <c r="G8" i="6"/>
  <c r="G42" i="6"/>
  <c r="G28" i="7"/>
  <c r="G38" i="6"/>
  <c r="G5" i="6"/>
  <c r="G12" i="6"/>
  <c r="D11" i="7" a="1"/>
  <c r="G20" i="6"/>
  <c r="G30" i="6"/>
  <c r="G40" i="6"/>
  <c r="G16" i="7"/>
  <c r="G24" i="6"/>
  <c r="G32" i="6"/>
  <c r="D11" i="6" a="1"/>
  <c r="G28" i="6"/>
  <c r="G22" i="5"/>
  <c r="G18" i="6"/>
  <c r="G22" i="6"/>
  <c r="G36" i="6"/>
  <c r="G24" i="5"/>
  <c r="G14" i="6"/>
  <c r="G26" i="6"/>
  <c r="G30" i="7"/>
  <c r="E11" i="6" l="1"/>
  <c r="D11" i="7"/>
  <c r="E11" i="7"/>
  <c r="D11" i="6"/>
  <c r="F26" i="5"/>
  <c r="F24" i="5"/>
  <c r="F25" i="5"/>
  <c r="F22" i="5"/>
  <c r="F14" i="5"/>
  <c r="F18" i="5"/>
  <c r="F23" i="5"/>
  <c r="F16" i="5"/>
  <c r="F20" i="5"/>
  <c r="F17" i="5"/>
  <c r="F21" i="5"/>
  <c r="F13" i="5"/>
  <c r="F15" i="5"/>
  <c r="F19" i="5"/>
  <c r="D8" i="5" a="1"/>
  <c r="D4" i="5" a="1"/>
  <c r="D10" i="5" a="1"/>
  <c r="D12" i="5" a="1"/>
  <c r="D7" i="5" a="1"/>
  <c r="D6" i="5" a="1"/>
  <c r="D5" i="5" a="1"/>
  <c r="D11" i="5" a="1"/>
  <c r="D9" i="5" a="1"/>
  <c r="D9" i="6" a="1"/>
  <c r="G13" i="5"/>
  <c r="D5" i="6" a="1"/>
  <c r="G17" i="5"/>
  <c r="G39" i="6"/>
  <c r="G10" i="6"/>
  <c r="G7" i="7"/>
  <c r="G7" i="6"/>
  <c r="G31" i="7"/>
  <c r="D5" i="7" a="1"/>
  <c r="G27" i="6"/>
  <c r="D9" i="7" a="1"/>
  <c r="G12" i="7"/>
  <c r="D12" i="7" a="1"/>
  <c r="G25" i="7"/>
  <c r="D10" i="7" a="1"/>
  <c r="G9" i="7"/>
  <c r="G37" i="6"/>
  <c r="G19" i="6"/>
  <c r="G20" i="5"/>
  <c r="G35" i="7"/>
  <c r="D12" i="6" a="1"/>
  <c r="G16" i="5"/>
  <c r="G21" i="6"/>
  <c r="G6" i="7"/>
  <c r="G19" i="5"/>
  <c r="G19" i="7"/>
  <c r="D7" i="7" a="1"/>
  <c r="G11" i="5"/>
  <c r="G23" i="5"/>
  <c r="G10" i="5"/>
  <c r="G5" i="5"/>
  <c r="G14" i="5"/>
  <c r="G15" i="7"/>
  <c r="G20" i="7"/>
  <c r="G23" i="7"/>
  <c r="D7" i="6" a="1"/>
  <c r="G10" i="7"/>
  <c r="G29" i="6"/>
  <c r="G8" i="7"/>
  <c r="G14" i="7"/>
  <c r="G43" i="6"/>
  <c r="G13" i="6"/>
  <c r="G35" i="6"/>
  <c r="G27" i="7"/>
  <c r="D8" i="7" a="1"/>
  <c r="G29" i="7"/>
  <c r="D4" i="7" a="1"/>
  <c r="G34" i="7"/>
  <c r="G6" i="6"/>
  <c r="G25" i="6"/>
  <c r="G4" i="7"/>
  <c r="G17" i="6"/>
  <c r="G15" i="6"/>
  <c r="G33" i="6"/>
  <c r="G18" i="7"/>
  <c r="G32" i="7"/>
  <c r="G17" i="7"/>
  <c r="D4" i="6" a="1"/>
  <c r="G22" i="7"/>
  <c r="G25" i="5"/>
  <c r="G11" i="7"/>
  <c r="G7" i="5"/>
  <c r="D8" i="6" a="1"/>
  <c r="G13" i="7"/>
  <c r="G21" i="5"/>
  <c r="G21" i="7"/>
  <c r="D6" i="7" a="1"/>
  <c r="G5" i="7"/>
  <c r="G8" i="5"/>
  <c r="G24" i="7"/>
  <c r="G15" i="5"/>
  <c r="G4" i="5"/>
  <c r="G6" i="5"/>
  <c r="G41" i="6"/>
  <c r="G18" i="5"/>
  <c r="G31" i="6"/>
  <c r="D6" i="6" a="1"/>
  <c r="G23" i="6"/>
  <c r="G9" i="5"/>
  <c r="G4" i="6"/>
  <c r="D10" i="6" a="1"/>
  <c r="G11" i="6"/>
  <c r="G33" i="7"/>
  <c r="E8" i="6" l="1"/>
  <c r="E12" i="7"/>
  <c r="E7" i="6"/>
  <c r="D7" i="6"/>
  <c r="E7" i="7"/>
  <c r="D7" i="7"/>
  <c r="E4" i="6"/>
  <c r="D4" i="6"/>
  <c r="E4" i="7"/>
  <c r="D4" i="7"/>
  <c r="D12" i="6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E12" i="6"/>
  <c r="E8" i="7"/>
  <c r="F20" i="7"/>
  <c r="F14" i="7"/>
  <c r="F23" i="7"/>
  <c r="F30" i="7"/>
  <c r="F33" i="7"/>
  <c r="F32" i="7"/>
  <c r="F16" i="7"/>
  <c r="F35" i="7"/>
  <c r="F19" i="7"/>
  <c r="F22" i="7"/>
  <c r="F25" i="7"/>
  <c r="F28" i="7"/>
  <c r="F26" i="7"/>
  <c r="F31" i="7"/>
  <c r="F15" i="7"/>
  <c r="F29" i="7"/>
  <c r="F21" i="7"/>
  <c r="F24" i="7"/>
  <c r="F18" i="7"/>
  <c r="F27" i="7"/>
  <c r="F34" i="7"/>
  <c r="F13" i="7"/>
  <c r="F17" i="7"/>
  <c r="D12" i="7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8" i="7"/>
  <c r="E6" i="7"/>
  <c r="D6" i="7"/>
  <c r="D9" i="7"/>
  <c r="E9" i="7"/>
  <c r="E10" i="7"/>
  <c r="D10" i="7"/>
  <c r="D5" i="7"/>
  <c r="E5" i="7"/>
  <c r="D8" i="6"/>
  <c r="F17" i="6"/>
  <c r="F21" i="6"/>
  <c r="F25" i="6"/>
  <c r="F29" i="6"/>
  <c r="F33" i="6"/>
  <c r="F37" i="6"/>
  <c r="F41" i="6"/>
  <c r="F14" i="6"/>
  <c r="F18" i="6"/>
  <c r="F22" i="6"/>
  <c r="F26" i="6"/>
  <c r="F30" i="6"/>
  <c r="F34" i="6"/>
  <c r="F38" i="6"/>
  <c r="F42" i="6"/>
  <c r="F20" i="6"/>
  <c r="F28" i="6"/>
  <c r="F36" i="6"/>
  <c r="F13" i="6"/>
  <c r="F15" i="6"/>
  <c r="F23" i="6"/>
  <c r="F31" i="6"/>
  <c r="F39" i="6"/>
  <c r="F16" i="6"/>
  <c r="F24" i="6"/>
  <c r="F32" i="6"/>
  <c r="F40" i="6"/>
  <c r="F19" i="6"/>
  <c r="F27" i="6"/>
  <c r="F35" i="6"/>
  <c r="F43" i="6"/>
  <c r="D10" i="6"/>
  <c r="E10" i="6"/>
  <c r="D5" i="6"/>
  <c r="E5" i="6"/>
  <c r="D9" i="6"/>
  <c r="E9" i="6"/>
  <c r="D6" i="6"/>
  <c r="E6" i="6"/>
  <c r="E7" i="5"/>
  <c r="D7" i="5"/>
  <c r="E9" i="5"/>
  <c r="D9" i="5"/>
  <c r="D12" i="5"/>
  <c r="D13" i="5" s="1"/>
  <c r="D14" i="5" s="1"/>
  <c r="D15" i="5" s="1"/>
  <c r="D16" i="5" s="1"/>
  <c r="D17" i="5" s="1"/>
  <c r="D18" i="5" s="1"/>
  <c r="D19" i="5" s="1"/>
  <c r="D20" i="5" s="1"/>
  <c r="D21" i="5" s="1"/>
  <c r="E12" i="5"/>
  <c r="D6" i="5"/>
  <c r="E6" i="5"/>
  <c r="E11" i="5"/>
  <c r="D11" i="5"/>
  <c r="D4" i="5"/>
  <c r="E4" i="5"/>
  <c r="E5" i="5"/>
  <c r="D5" i="5"/>
  <c r="D8" i="5"/>
  <c r="E8" i="5"/>
  <c r="D10" i="5"/>
  <c r="E10" i="5"/>
  <c r="D26" i="6" l="1"/>
  <c r="D31" i="6" s="1"/>
  <c r="D36" i="6" s="1"/>
  <c r="D41" i="6" s="1"/>
  <c r="D26" i="7"/>
  <c r="D31" i="7" s="1"/>
  <c r="D32" i="7" s="1"/>
  <c r="D33" i="7" s="1"/>
  <c r="D34" i="7" s="1"/>
  <c r="D35" i="7" s="1"/>
  <c r="D27" i="7"/>
  <c r="D23" i="7"/>
  <c r="D27" i="6"/>
  <c r="D32" i="6" s="1"/>
  <c r="D37" i="6" s="1"/>
  <c r="D42" i="6" s="1"/>
  <c r="D23" i="6"/>
  <c r="D23" i="5"/>
  <c r="D24" i="5" s="1"/>
  <c r="D25" i="5" s="1"/>
  <c r="D26" i="5" s="1"/>
  <c r="D28" i="7" l="1"/>
  <c r="D24" i="7"/>
  <c r="D28" i="6"/>
  <c r="D33" i="6" s="1"/>
  <c r="D38" i="6" s="1"/>
  <c r="D43" i="6" s="1"/>
  <c r="D24" i="6"/>
  <c r="J4" i="5" a="1"/>
  <c r="J5" i="5" l="1"/>
  <c r="J7" i="5"/>
  <c r="J9" i="5"/>
  <c r="J11" i="5"/>
  <c r="J13" i="5"/>
  <c r="J15" i="5"/>
  <c r="J17" i="5"/>
  <c r="J19" i="5"/>
  <c r="J21" i="5"/>
  <c r="J23" i="5"/>
  <c r="J25" i="5"/>
  <c r="K5" i="5"/>
  <c r="K7" i="5"/>
  <c r="K9" i="5"/>
  <c r="K11" i="5"/>
  <c r="K13" i="5"/>
  <c r="K15" i="5"/>
  <c r="K17" i="5"/>
  <c r="K19" i="5"/>
  <c r="K21" i="5"/>
  <c r="K23" i="5"/>
  <c r="K25" i="5"/>
  <c r="J4" i="5"/>
  <c r="J6" i="5"/>
  <c r="J8" i="5"/>
  <c r="J10" i="5"/>
  <c r="J12" i="5"/>
  <c r="J14" i="5"/>
  <c r="J16" i="5"/>
  <c r="J18" i="5"/>
  <c r="J20" i="5"/>
  <c r="J22" i="5"/>
  <c r="J24" i="5"/>
  <c r="J26" i="5"/>
  <c r="K4" i="5"/>
  <c r="K6" i="5"/>
  <c r="K8" i="5"/>
  <c r="K10" i="5"/>
  <c r="K12" i="5"/>
  <c r="K14" i="5"/>
  <c r="K16" i="5"/>
  <c r="K18" i="5"/>
  <c r="K20" i="5"/>
  <c r="K22" i="5"/>
  <c r="K24" i="5"/>
  <c r="K26" i="5"/>
  <c r="D29" i="7"/>
  <c r="D25" i="7"/>
  <c r="D30" i="7" s="1"/>
  <c r="D29" i="6"/>
  <c r="D34" i="6" s="1"/>
  <c r="D39" i="6" s="1"/>
  <c r="D25" i="6"/>
  <c r="J4" i="7" a="1"/>
  <c r="K5" i="7" l="1"/>
  <c r="K7" i="7"/>
  <c r="K9" i="7"/>
  <c r="K11" i="7"/>
  <c r="K13" i="7"/>
  <c r="K15" i="7"/>
  <c r="K17" i="7"/>
  <c r="K19" i="7"/>
  <c r="K21" i="7"/>
  <c r="K23" i="7"/>
  <c r="K25" i="7"/>
  <c r="K27" i="7"/>
  <c r="K29" i="7"/>
  <c r="K31" i="7"/>
  <c r="K33" i="7"/>
  <c r="K35" i="7"/>
  <c r="J4" i="7"/>
  <c r="J6" i="7"/>
  <c r="J8" i="7"/>
  <c r="J10" i="7"/>
  <c r="J12" i="7"/>
  <c r="J14" i="7"/>
  <c r="J16" i="7"/>
  <c r="J18" i="7"/>
  <c r="J20" i="7"/>
  <c r="J22" i="7"/>
  <c r="J24" i="7"/>
  <c r="J26" i="7"/>
  <c r="J28" i="7"/>
  <c r="J30" i="7"/>
  <c r="J32" i="7"/>
  <c r="J34" i="7"/>
  <c r="K4" i="7"/>
  <c r="K6" i="7"/>
  <c r="K8" i="7"/>
  <c r="K10" i="7"/>
  <c r="K12" i="7"/>
  <c r="K14" i="7"/>
  <c r="K16" i="7"/>
  <c r="K18" i="7"/>
  <c r="K20" i="7"/>
  <c r="K22" i="7"/>
  <c r="K24" i="7"/>
  <c r="K26" i="7"/>
  <c r="K28" i="7"/>
  <c r="K30" i="7"/>
  <c r="K32" i="7"/>
  <c r="K34" i="7"/>
  <c r="J5" i="7"/>
  <c r="J7" i="7"/>
  <c r="J9" i="7"/>
  <c r="J11" i="7"/>
  <c r="J13" i="7"/>
  <c r="J15" i="7"/>
  <c r="J17" i="7"/>
  <c r="J19" i="7"/>
  <c r="J21" i="7"/>
  <c r="J23" i="7"/>
  <c r="J25" i="7"/>
  <c r="J27" i="7"/>
  <c r="J29" i="7"/>
  <c r="J31" i="7"/>
  <c r="J33" i="7"/>
  <c r="J35" i="7"/>
  <c r="D30" i="6"/>
  <c r="D35" i="6" s="1"/>
  <c r="D40" i="6" s="1"/>
  <c r="J4" i="6" a="1"/>
  <c r="L21" i="7" l="1"/>
  <c r="L6" i="7"/>
  <c r="L16" i="7"/>
  <c r="L27" i="7"/>
  <c r="L23" i="7"/>
  <c r="L26" i="7"/>
  <c r="L8" i="7"/>
  <c r="L24" i="7"/>
  <c r="L13" i="7"/>
  <c r="L31" i="7"/>
  <c r="L17" i="7"/>
  <c r="L12" i="7"/>
  <c r="L20" i="7"/>
  <c r="L32" i="7"/>
  <c r="J43" i="6"/>
  <c r="J41" i="6"/>
  <c r="J39" i="6"/>
  <c r="J37" i="6"/>
  <c r="J35" i="6"/>
  <c r="J33" i="6"/>
  <c r="J31" i="6"/>
  <c r="J29" i="6"/>
  <c r="J27" i="6"/>
  <c r="J25" i="6"/>
  <c r="J23" i="6"/>
  <c r="J21" i="6"/>
  <c r="J19" i="6"/>
  <c r="J17" i="6"/>
  <c r="J15" i="6"/>
  <c r="J13" i="6"/>
  <c r="J11" i="6"/>
  <c r="J9" i="6"/>
  <c r="J7" i="6"/>
  <c r="J5" i="6"/>
  <c r="K42" i="6"/>
  <c r="K40" i="6"/>
  <c r="J40" i="6"/>
  <c r="K37" i="6"/>
  <c r="K34" i="6"/>
  <c r="J32" i="6"/>
  <c r="K29" i="6"/>
  <c r="K26" i="6"/>
  <c r="J24" i="6"/>
  <c r="K21" i="6"/>
  <c r="K18" i="6"/>
  <c r="J16" i="6"/>
  <c r="K13" i="6"/>
  <c r="K10" i="6"/>
  <c r="J8" i="6"/>
  <c r="K5" i="6"/>
  <c r="K43" i="6"/>
  <c r="L43" i="6" s="1"/>
  <c r="K39" i="6"/>
  <c r="K36" i="6"/>
  <c r="J34" i="6"/>
  <c r="K31" i="6"/>
  <c r="K28" i="6"/>
  <c r="J26" i="6"/>
  <c r="K23" i="6"/>
  <c r="K20" i="6"/>
  <c r="J18" i="6"/>
  <c r="K15" i="6"/>
  <c r="K12" i="6"/>
  <c r="J10" i="6"/>
  <c r="K7" i="6"/>
  <c r="K4" i="6"/>
  <c r="J42" i="6"/>
  <c r="K38" i="6"/>
  <c r="J36" i="6"/>
  <c r="K33" i="6"/>
  <c r="K30" i="6"/>
  <c r="J28" i="6"/>
  <c r="K25" i="6"/>
  <c r="K22" i="6"/>
  <c r="J20" i="6"/>
  <c r="K17" i="6"/>
  <c r="K14" i="6"/>
  <c r="J12" i="6"/>
  <c r="K9" i="6"/>
  <c r="K6" i="6"/>
  <c r="J4" i="6"/>
  <c r="K41" i="6"/>
  <c r="J38" i="6"/>
  <c r="K35" i="6"/>
  <c r="L35" i="6" s="1"/>
  <c r="K32" i="6"/>
  <c r="J30" i="6"/>
  <c r="K27" i="6"/>
  <c r="L27" i="6" s="1"/>
  <c r="K24" i="6"/>
  <c r="J22" i="6"/>
  <c r="K19" i="6"/>
  <c r="K16" i="6"/>
  <c r="J14" i="6"/>
  <c r="K11" i="6"/>
  <c r="L11" i="6" s="1"/>
  <c r="K8" i="6"/>
  <c r="J6" i="6"/>
  <c r="L19" i="6" l="1"/>
  <c r="L32" i="6"/>
  <c r="L14" i="6"/>
  <c r="L25" i="6"/>
  <c r="L7" i="6"/>
  <c r="L39" i="6"/>
  <c r="L21" i="6"/>
  <c r="L16" i="6"/>
  <c r="L9" i="6"/>
  <c r="L30" i="6"/>
  <c r="L28" i="6"/>
  <c r="L10" i="6"/>
  <c r="L24" i="6"/>
  <c r="L6" i="6"/>
  <c r="L17" i="6"/>
  <c r="L38" i="6"/>
  <c r="L20" i="6"/>
  <c r="L31" i="6"/>
  <c r="L13" i="6"/>
  <c r="L34" i="6"/>
  <c r="L42" i="6"/>
  <c r="L5" i="7"/>
  <c r="L29" i="7"/>
  <c r="L33" i="7"/>
  <c r="L14" i="7"/>
  <c r="L9" i="7"/>
  <c r="L28" i="7"/>
  <c r="L18" i="7"/>
  <c r="L15" i="7"/>
  <c r="L30" i="7"/>
  <c r="L25" i="7"/>
  <c r="L35" i="7"/>
  <c r="L7" i="7"/>
  <c r="L34" i="7"/>
  <c r="L10" i="7"/>
  <c r="L19" i="7"/>
  <c r="L22" i="7"/>
  <c r="L11" i="7"/>
  <c r="L12" i="6"/>
  <c r="L23" i="6"/>
  <c r="L5" i="6"/>
  <c r="L26" i="6"/>
  <c r="L37" i="6"/>
  <c r="L8" i="6"/>
  <c r="L41" i="6"/>
  <c r="L22" i="6"/>
  <c r="L33" i="6"/>
  <c r="L15" i="6"/>
  <c r="L36" i="6"/>
  <c r="L18" i="6"/>
  <c r="L29" i="6"/>
  <c r="L40" i="6"/>
</calcChain>
</file>

<file path=xl/sharedStrings.xml><?xml version="1.0" encoding="utf-8"?>
<sst xmlns="http://schemas.openxmlformats.org/spreadsheetml/2006/main" count="2080" uniqueCount="164">
  <si>
    <t>1Y</t>
  </si>
  <si>
    <t>2W</t>
  </si>
  <si>
    <t>1M</t>
  </si>
  <si>
    <t>2M</t>
  </si>
  <si>
    <t>3M</t>
  </si>
  <si>
    <t>6M</t>
  </si>
  <si>
    <t>9M</t>
  </si>
  <si>
    <t>SW</t>
  </si>
  <si>
    <t>ON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</si>
  <si>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</si>
  <si>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</si>
  <si>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</si>
  <si>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</si>
  <si>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</si>
  <si>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</si>
  <si>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</si>
  <si>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</si>
  <si>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</si>
  <si>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</si>
  <si>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</si>
  <si>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</si>
  <si>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</si>
  <si>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</si>
  <si>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</si>
  <si>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Start Date</t>
  </si>
  <si>
    <t>Maturity Date</t>
  </si>
  <si>
    <t>D</t>
  </si>
  <si>
    <t>Instrument Type</t>
  </si>
  <si>
    <t>First fixing</t>
  </si>
  <si>
    <t>Market</t>
  </si>
  <si>
    <t>Instrument Structure</t>
  </si>
  <si>
    <t>S</t>
  </si>
  <si>
    <t>RateStructure</t>
  </si>
  <si>
    <t>SPOT CURVE</t>
  </si>
  <si>
    <t>RM:YC IM:CUBS ZCTYPE:RATE MSOLVER:YES</t>
  </si>
  <si>
    <t>EUR</t>
  </si>
  <si>
    <t>EURAB6E2Y=</t>
  </si>
  <si>
    <t>EUR_AB6E</t>
  </si>
  <si>
    <t>EUR_AB3E</t>
  </si>
  <si>
    <t>EUR_AB12E</t>
  </si>
  <si>
    <t>=AdTermStructure(C4:H25;D27)</t>
  </si>
  <si>
    <t>13Y</t>
  </si>
  <si>
    <t>14Y</t>
  </si>
  <si>
    <t>40Y</t>
  </si>
  <si>
    <t>50Y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</si>
  <si>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</si>
  <si>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</si>
  <si>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</si>
  <si>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</si>
  <si>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</si>
  <si>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</si>
  <si>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</si>
  <si>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</si>
  <si>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</si>
  <si>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</si>
  <si>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</si>
  <si>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</si>
  <si>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 xml:space="preserve"> RET:B40</t>
  </si>
  <si>
    <t>EUROND=</t>
  </si>
  <si>
    <t>EURIBORSWD=</t>
  </si>
  <si>
    <t>EURIBOR2WD=</t>
  </si>
  <si>
    <t>EURIBOR1MD=</t>
  </si>
  <si>
    <t>EURIBOR2MD=</t>
  </si>
  <si>
    <t>EURIBOR3MD=</t>
  </si>
  <si>
    <t>EURIBOR6MD=</t>
  </si>
  <si>
    <t>EURIBOR9MD=</t>
  </si>
  <si>
    <t>EURIBOR1YD=</t>
  </si>
  <si>
    <t>EURAB3E2Y=</t>
  </si>
  <si>
    <t>EURAB3E3Y=</t>
  </si>
  <si>
    <t>EURAB3E4Y=</t>
  </si>
  <si>
    <t>EURAB3E5Y=</t>
  </si>
  <si>
    <t>EURAB3E6Y=</t>
  </si>
  <si>
    <t>EURAB3E7Y=</t>
  </si>
  <si>
    <t>EURAB3E8Y=</t>
  </si>
  <si>
    <t>EURAB3E9Y=</t>
  </si>
  <si>
    <t>EURAB3E10Y=</t>
  </si>
  <si>
    <t>EURAB3E11Y=</t>
  </si>
  <si>
    <t>EURAB3E12Y=</t>
  </si>
  <si>
    <t>EURAB3E13Y=</t>
  </si>
  <si>
    <t>EURAB3E14Y=</t>
  </si>
  <si>
    <t>EURAB3E15Y=</t>
  </si>
  <si>
    <t>EURAB3E16Y=</t>
  </si>
  <si>
    <t>EURAB3E17Y=</t>
  </si>
  <si>
    <t>EURAB3E18Y=</t>
  </si>
  <si>
    <t>EURAB3E19Y=</t>
  </si>
  <si>
    <t>EURAB3E20Y=</t>
  </si>
  <si>
    <t>EURAB3E21Y=</t>
  </si>
  <si>
    <t>EURAB3E22Y=</t>
  </si>
  <si>
    <t>EURAB3E23Y=</t>
  </si>
  <si>
    <t>EURAB3E24Y=</t>
  </si>
  <si>
    <t>EURAB3E25Y=</t>
  </si>
  <si>
    <t>EURAB3E26Y=</t>
  </si>
  <si>
    <t>EURAB3E27Y=</t>
  </si>
  <si>
    <t>EURAB3E28Y=</t>
  </si>
  <si>
    <t>EURAB3E29Y=</t>
  </si>
  <si>
    <t>EURAB3E30Y=</t>
  </si>
  <si>
    <t>EURAB3E40Y=</t>
  </si>
  <si>
    <t>EURAB3E50Y=</t>
  </si>
  <si>
    <t>Fixo</t>
  </si>
  <si>
    <t>EURAB6E3Y=</t>
  </si>
  <si>
    <t>EURAB6E4Y=</t>
  </si>
  <si>
    <t>EURAB6E5Y=</t>
  </si>
  <si>
    <t>EURAB6E6Y=</t>
  </si>
  <si>
    <t>EURAB6E7Y=</t>
  </si>
  <si>
    <t>EURAB6E8Y=</t>
  </si>
  <si>
    <t>EURAB6E9Y=</t>
  </si>
  <si>
    <t>EURAB6E10Y=</t>
  </si>
  <si>
    <t>EURAB6E11Y=</t>
  </si>
  <si>
    <t>EURAB6E12Y=</t>
  </si>
  <si>
    <t>EURAB6E13Y=</t>
  </si>
  <si>
    <t>EURAB6E14Y=</t>
  </si>
  <si>
    <t>EURAB6E15Y=</t>
  </si>
  <si>
    <t>EURAB6E16Y=</t>
  </si>
  <si>
    <t>EURAB6E17Y=</t>
  </si>
  <si>
    <t>EURAB6E18Y=</t>
  </si>
  <si>
    <t>EURAB6E19Y=</t>
  </si>
  <si>
    <t>EURAB6E20Y=</t>
  </si>
  <si>
    <t>EURAB6E21Y=</t>
  </si>
  <si>
    <t>EURAB6E22Y=</t>
  </si>
  <si>
    <t>EURAB6E23Y=</t>
  </si>
  <si>
    <t>EURAB6E24Y=</t>
  </si>
  <si>
    <t>EURAB6E25Y=</t>
  </si>
  <si>
    <t>EURAB6E26Y=</t>
  </si>
  <si>
    <t>EURAB6E27Y=</t>
  </si>
  <si>
    <t>EURAB6E28Y=</t>
  </si>
  <si>
    <t>EURAB6E29Y=</t>
  </si>
  <si>
    <t>EURAB6E30Y=</t>
  </si>
  <si>
    <t>EURAB6E40Y=</t>
  </si>
  <si>
    <t>EURAB6E50Y=</t>
  </si>
  <si>
    <t>EURAB12E2Y=TWEB</t>
  </si>
  <si>
    <t>EURAB12E3Y=TWEB</t>
  </si>
  <si>
    <t>EURAB12E4Y=TWEB</t>
  </si>
  <si>
    <t>EURAB12E5Y=TWEB</t>
  </si>
  <si>
    <t>EURAB12E6Y=TWEB</t>
  </si>
  <si>
    <t>EURAB12E7Y=TWEB</t>
  </si>
  <si>
    <t>EURAB12E8Y=TWEB</t>
  </si>
  <si>
    <t>EURAB12E9Y=TWEB</t>
  </si>
  <si>
    <t>EURAB12E10Y=TWEB</t>
  </si>
  <si>
    <t>EURAB12E11Y=TWEB</t>
  </si>
  <si>
    <t>EURAB12E12Y=TWEB</t>
  </si>
  <si>
    <t>EURAB12E13Y=TWEB</t>
  </si>
  <si>
    <t>EURAB12E14Y=TWEB</t>
  </si>
  <si>
    <t>EURAB12E15Y=TWEB</t>
  </si>
  <si>
    <t>EURAB12E16Y=TWEB</t>
  </si>
  <si>
    <t>EURAB12E17Y=TWEB</t>
  </si>
  <si>
    <t>EURAB12E18Y=TWEB</t>
  </si>
  <si>
    <t>EURAB12E19Y=TWEB</t>
  </si>
  <si>
    <t>EURAB12E20Y=TWEB</t>
  </si>
  <si>
    <t>EURAB12E21Y=TWEB</t>
  </si>
  <si>
    <t>EURAB12E22Y=TWEB</t>
  </si>
  <si>
    <t>EURAB12E23Y=TWEB</t>
  </si>
  <si>
    <t>EURAB12E24Y=TWEB</t>
  </si>
  <si>
    <t>EURAB12E25Y=TWEB</t>
  </si>
  <si>
    <t>EURAB12E26Y=TWEB</t>
  </si>
  <si>
    <t>EURAB12E27Y=TWEB</t>
  </si>
  <si>
    <t>EURAB12E28Y=TWEB</t>
  </si>
  <si>
    <t>EURAB12E29Y=TWEB</t>
  </si>
  <si>
    <t>EURAB12E30Y=TWEB</t>
  </si>
  <si>
    <t>EURAB12E40Y=TWEB</t>
  </si>
  <si>
    <t>EURAB12E50Y=TWEB</t>
  </si>
  <si>
    <t>=AdTermStructure(C4:H43;D45;D46)</t>
  </si>
  <si>
    <t>SWAP CURVE</t>
  </si>
  <si>
    <t>ZERO CURVE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</si>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</sst>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000"/>
    <numFmt numFmtId="166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ed">
        <color theme="0" tint="-0.14996795556505021"/>
      </left>
      <right/>
      <top/>
      <bottom/>
      <diagonal/>
    </border>
    <border>
      <left/>
      <right style="dashed">
        <color theme="0" tint="-0.1499679555650502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165" fontId="0" fillId="2" borderId="0" xfId="0" applyNumberFormat="1" applyFill="1"/>
    <xf numFmtId="166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right"/>
    </xf>
    <xf numFmtId="14" fontId="0" fillId="2" borderId="0" xfId="0" applyNumberFormat="1" applyFill="1"/>
    <xf numFmtId="164" fontId="0" fillId="2" borderId="0" xfId="0" applyNumberFormat="1" applyFill="1"/>
    <xf numFmtId="166" fontId="2" fillId="2" borderId="0" xfId="0" applyNumberFormat="1" applyFont="1" applyFill="1"/>
    <xf numFmtId="0" fontId="1" fillId="0" borderId="1" xfId="0" applyFont="1" applyBorder="1"/>
    <xf numFmtId="166" fontId="0" fillId="0" borderId="0" xfId="0" applyNumberFormat="1" applyBorder="1"/>
    <xf numFmtId="0" fontId="0" fillId="0" borderId="2" xfId="0" applyBorder="1"/>
    <xf numFmtId="14" fontId="0" fillId="0" borderId="1" xfId="0" applyNumberFormat="1" applyBorder="1"/>
    <xf numFmtId="166" fontId="2" fillId="0" borderId="0" xfId="0" applyNumberFormat="1" applyFont="1" applyBorder="1"/>
    <xf numFmtId="0" fontId="1" fillId="0" borderId="0" xfId="0" quotePrefix="1" applyFont="1"/>
    <xf numFmtId="0" fontId="1" fillId="0" borderId="1" xfId="0" quotePrefix="1" applyFont="1" applyBorder="1"/>
    <xf numFmtId="14" fontId="3" fillId="3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('6M_Values'!$E$4:$E$12,'6M_Values'!$J$14:$J$43)</c:f>
              <c:numCache>
                <c:formatCode>m/d/yyyy</c:formatCode>
                <c:ptCount val="39"/>
                <c:pt idx="0">
                  <c:v>43269</c:v>
                </c:pt>
                <c:pt idx="1">
                  <c:v>43277</c:v>
                </c:pt>
                <c:pt idx="2">
                  <c:v>43284</c:v>
                </c:pt>
                <c:pt idx="3">
                  <c:v>43300</c:v>
                </c:pt>
                <c:pt idx="4">
                  <c:v>43332</c:v>
                </c:pt>
                <c:pt idx="5">
                  <c:v>43362</c:v>
                </c:pt>
                <c:pt idx="6">
                  <c:v>43453</c:v>
                </c:pt>
                <c:pt idx="7">
                  <c:v>43543</c:v>
                </c:pt>
                <c:pt idx="8">
                  <c:v>43635</c:v>
                </c:pt>
                <c:pt idx="9">
                  <c:v>44001</c:v>
                </c:pt>
                <c:pt idx="10">
                  <c:v>44368</c:v>
                </c:pt>
                <c:pt idx="11">
                  <c:v>44732</c:v>
                </c:pt>
                <c:pt idx="12">
                  <c:v>45096</c:v>
                </c:pt>
                <c:pt idx="13">
                  <c:v>45462</c:v>
                </c:pt>
                <c:pt idx="14">
                  <c:v>45827</c:v>
                </c:pt>
                <c:pt idx="15">
                  <c:v>46192</c:v>
                </c:pt>
                <c:pt idx="16">
                  <c:v>46559</c:v>
                </c:pt>
                <c:pt idx="17">
                  <c:v>46923</c:v>
                </c:pt>
                <c:pt idx="18">
                  <c:v>47288</c:v>
                </c:pt>
                <c:pt idx="19">
                  <c:v>47653</c:v>
                </c:pt>
                <c:pt idx="20">
                  <c:v>48018</c:v>
                </c:pt>
                <c:pt idx="21">
                  <c:v>48386</c:v>
                </c:pt>
                <c:pt idx="22">
                  <c:v>48750</c:v>
                </c:pt>
                <c:pt idx="23">
                  <c:v>49114</c:v>
                </c:pt>
                <c:pt idx="24">
                  <c:v>49479</c:v>
                </c:pt>
                <c:pt idx="25">
                  <c:v>49845</c:v>
                </c:pt>
                <c:pt idx="26">
                  <c:v>50210</c:v>
                </c:pt>
                <c:pt idx="27">
                  <c:v>50577</c:v>
                </c:pt>
                <c:pt idx="28">
                  <c:v>50941</c:v>
                </c:pt>
                <c:pt idx="29">
                  <c:v>51306</c:v>
                </c:pt>
                <c:pt idx="30">
                  <c:v>51671</c:v>
                </c:pt>
                <c:pt idx="31">
                  <c:v>52036</c:v>
                </c:pt>
                <c:pt idx="32">
                  <c:v>52401</c:v>
                </c:pt>
                <c:pt idx="33">
                  <c:v>52768</c:v>
                </c:pt>
                <c:pt idx="34">
                  <c:v>53132</c:v>
                </c:pt>
                <c:pt idx="35">
                  <c:v>53497</c:v>
                </c:pt>
                <c:pt idx="36">
                  <c:v>53862</c:v>
                </c:pt>
                <c:pt idx="37">
                  <c:v>54228</c:v>
                </c:pt>
                <c:pt idx="38">
                  <c:v>57880</c:v>
                </c:pt>
              </c:numCache>
            </c:numRef>
          </c:cat>
          <c:val>
            <c:numRef>
              <c:f>'6M_Values'!$G$4:$G$43</c:f>
              <c:numCache>
                <c:formatCode>0.0000000</c:formatCode>
                <c:ptCount val="40"/>
                <c:pt idx="0">
                  <c:v>-4.6999999999999993E-3</c:v>
                </c:pt>
                <c:pt idx="1">
                  <c:v>-3.79E-3</c:v>
                </c:pt>
                <c:pt idx="2">
                  <c:v>-3.7099999999999998E-3</c:v>
                </c:pt>
                <c:pt idx="3">
                  <c:v>-3.7000000000000002E-3</c:v>
                </c:pt>
                <c:pt idx="4">
                  <c:v>-3.3900000000000002E-3</c:v>
                </c:pt>
                <c:pt idx="5">
                  <c:v>-3.2100000000000002E-3</c:v>
                </c:pt>
                <c:pt idx="6">
                  <c:v>-2.6800000000000001E-3</c:v>
                </c:pt>
                <c:pt idx="7">
                  <c:v>-2.14E-3</c:v>
                </c:pt>
                <c:pt idx="8">
                  <c:v>-1.83E-3</c:v>
                </c:pt>
                <c:pt idx="9">
                  <c:v>-1.7000000000000001E-3</c:v>
                </c:pt>
                <c:pt idx="10">
                  <c:v>-2.0000000000000001E-4</c:v>
                </c:pt>
                <c:pt idx="11">
                  <c:v>1.4089999999999999E-3</c:v>
                </c:pt>
                <c:pt idx="12">
                  <c:v>2.9299999999999999E-3</c:v>
                </c:pt>
                <c:pt idx="13">
                  <c:v>4.3800000000000002E-3</c:v>
                </c:pt>
                <c:pt idx="14">
                  <c:v>5.7299999999999999E-3</c:v>
                </c:pt>
                <c:pt idx="15">
                  <c:v>6.9899999999999997E-3</c:v>
                </c:pt>
                <c:pt idx="16">
                  <c:v>8.1499999999999993E-3</c:v>
                </c:pt>
                <c:pt idx="17">
                  <c:v>9.1800000000000007E-3</c:v>
                </c:pt>
                <c:pt idx="18">
                  <c:v>1.0009999999999998E-2</c:v>
                </c:pt>
                <c:pt idx="19">
                  <c:v>1.094E-2</c:v>
                </c:pt>
                <c:pt idx="20">
                  <c:v>1.1520999999999998E-2</c:v>
                </c:pt>
                <c:pt idx="21">
                  <c:v>1.2159E-2</c:v>
                </c:pt>
                <c:pt idx="22">
                  <c:v>1.2840000000000001E-2</c:v>
                </c:pt>
                <c:pt idx="23">
                  <c:v>1.3154999999999998E-2</c:v>
                </c:pt>
                <c:pt idx="24">
                  <c:v>1.359E-2</c:v>
                </c:pt>
                <c:pt idx="25">
                  <c:v>1.3892999999999999E-2</c:v>
                </c:pt>
                <c:pt idx="26">
                  <c:v>1.4175E-2</c:v>
                </c:pt>
                <c:pt idx="27">
                  <c:v>1.4539999999999999E-2</c:v>
                </c:pt>
                <c:pt idx="28">
                  <c:v>1.472E-2</c:v>
                </c:pt>
                <c:pt idx="29">
                  <c:v>1.472E-2</c:v>
                </c:pt>
                <c:pt idx="30">
                  <c:v>1.4844999999999999E-2</c:v>
                </c:pt>
                <c:pt idx="31">
                  <c:v>1.472E-2</c:v>
                </c:pt>
                <c:pt idx="32">
                  <c:v>1.5072E-2</c:v>
                </c:pt>
                <c:pt idx="33">
                  <c:v>1.508E-2</c:v>
                </c:pt>
                <c:pt idx="34">
                  <c:v>1.512E-2</c:v>
                </c:pt>
                <c:pt idx="35">
                  <c:v>1.516E-2</c:v>
                </c:pt>
                <c:pt idx="36">
                  <c:v>1.5180000000000001E-2</c:v>
                </c:pt>
                <c:pt idx="37">
                  <c:v>1.5309999999999999E-2</c:v>
                </c:pt>
                <c:pt idx="38">
                  <c:v>1.5300000000000001E-2</c:v>
                </c:pt>
                <c:pt idx="39">
                  <c:v>1.5100000000000001E-2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787640"/>
        <c:axId val="272788032"/>
      </c:lineChart>
      <c:dateAx>
        <c:axId val="272787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72788032"/>
        <c:crosses val="autoZero"/>
        <c:auto val="1"/>
        <c:lblOffset val="100"/>
        <c:baseTimeUnit val="days"/>
      </c:dateAx>
      <c:valAx>
        <c:axId val="2727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72787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'6M_Values'!$K$3</c:f>
              <c:strCache>
                <c:ptCount val="1"/>
                <c:pt idx="0">
                  <c:v>ZERO 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'6M_Values'!$J$4:$J$43</c:f>
              <c:numCache>
                <c:formatCode>m/d/yyyy</c:formatCode>
                <c:ptCount val="40"/>
                <c:pt idx="0">
                  <c:v>43266</c:v>
                </c:pt>
                <c:pt idx="1">
                  <c:v>43269</c:v>
                </c:pt>
                <c:pt idx="2">
                  <c:v>43277</c:v>
                </c:pt>
                <c:pt idx="3">
                  <c:v>43284</c:v>
                </c:pt>
                <c:pt idx="4">
                  <c:v>43300</c:v>
                </c:pt>
                <c:pt idx="5">
                  <c:v>43332</c:v>
                </c:pt>
                <c:pt idx="6">
                  <c:v>43362</c:v>
                </c:pt>
                <c:pt idx="7">
                  <c:v>43453</c:v>
                </c:pt>
                <c:pt idx="8">
                  <c:v>43543</c:v>
                </c:pt>
                <c:pt idx="9">
                  <c:v>43635</c:v>
                </c:pt>
                <c:pt idx="10">
                  <c:v>44001</c:v>
                </c:pt>
                <c:pt idx="11">
                  <c:v>44368</c:v>
                </c:pt>
                <c:pt idx="12">
                  <c:v>44732</c:v>
                </c:pt>
                <c:pt idx="13">
                  <c:v>45096</c:v>
                </c:pt>
                <c:pt idx="14">
                  <c:v>45462</c:v>
                </c:pt>
                <c:pt idx="15">
                  <c:v>45827</c:v>
                </c:pt>
                <c:pt idx="16">
                  <c:v>46192</c:v>
                </c:pt>
                <c:pt idx="17">
                  <c:v>46559</c:v>
                </c:pt>
                <c:pt idx="18">
                  <c:v>46923</c:v>
                </c:pt>
                <c:pt idx="19">
                  <c:v>47288</c:v>
                </c:pt>
                <c:pt idx="20">
                  <c:v>47653</c:v>
                </c:pt>
                <c:pt idx="21">
                  <c:v>48018</c:v>
                </c:pt>
                <c:pt idx="22">
                  <c:v>48386</c:v>
                </c:pt>
                <c:pt idx="23">
                  <c:v>48750</c:v>
                </c:pt>
                <c:pt idx="24">
                  <c:v>49114</c:v>
                </c:pt>
                <c:pt idx="25">
                  <c:v>49479</c:v>
                </c:pt>
                <c:pt idx="26">
                  <c:v>49845</c:v>
                </c:pt>
                <c:pt idx="27">
                  <c:v>50210</c:v>
                </c:pt>
                <c:pt idx="28">
                  <c:v>50577</c:v>
                </c:pt>
                <c:pt idx="29">
                  <c:v>50941</c:v>
                </c:pt>
                <c:pt idx="30">
                  <c:v>51306</c:v>
                </c:pt>
                <c:pt idx="31">
                  <c:v>51671</c:v>
                </c:pt>
                <c:pt idx="32">
                  <c:v>52036</c:v>
                </c:pt>
                <c:pt idx="33">
                  <c:v>52401</c:v>
                </c:pt>
                <c:pt idx="34">
                  <c:v>52768</c:v>
                </c:pt>
                <c:pt idx="35">
                  <c:v>53132</c:v>
                </c:pt>
                <c:pt idx="36">
                  <c:v>53497</c:v>
                </c:pt>
                <c:pt idx="37">
                  <c:v>53862</c:v>
                </c:pt>
                <c:pt idx="38">
                  <c:v>54228</c:v>
                </c:pt>
                <c:pt idx="39">
                  <c:v>57880</c:v>
                </c:pt>
              </c:numCache>
            </c:numRef>
          </c:xVal>
          <c:yVal>
            <c:numRef>
              <c:f>'6M_Values'!$K$4:$K$43</c:f>
              <c:numCache>
                <c:formatCode>0.00000000</c:formatCode>
                <c:ptCount val="40"/>
                <c:pt idx="0">
                  <c:v>-4.754034733871833E-3</c:v>
                </c:pt>
                <c:pt idx="1">
                  <c:v>-4.754034733871833E-3</c:v>
                </c:pt>
                <c:pt idx="2">
                  <c:v>-4.1586269996228102E-3</c:v>
                </c:pt>
                <c:pt idx="3">
                  <c:v>-3.9683169059210859E-3</c:v>
                </c:pt>
                <c:pt idx="4">
                  <c:v>-3.8591731621813495E-3</c:v>
                </c:pt>
                <c:pt idx="5">
                  <c:v>-3.5100097285801386E-3</c:v>
                </c:pt>
                <c:pt idx="6">
                  <c:v>-3.3117055387161219E-3</c:v>
                </c:pt>
                <c:pt idx="7">
                  <c:v>-2.758207700082923E-3</c:v>
                </c:pt>
                <c:pt idx="8">
                  <c:v>-2.2059463586255406E-3</c:v>
                </c:pt>
                <c:pt idx="9">
                  <c:v>-1.8864647700253126E-3</c:v>
                </c:pt>
                <c:pt idx="10">
                  <c:v>-1.7165896147266621E-3</c:v>
                </c:pt>
                <c:pt idx="11">
                  <c:v>-2.1675663951872885E-4</c:v>
                </c:pt>
                <c:pt idx="12">
                  <c:v>1.3973012464541989E-3</c:v>
                </c:pt>
                <c:pt idx="13">
                  <c:v>2.9306710851742146E-3</c:v>
                </c:pt>
                <c:pt idx="14">
                  <c:v>4.4012833031803686E-3</c:v>
                </c:pt>
                <c:pt idx="15">
                  <c:v>5.7800331217390914E-3</c:v>
                </c:pt>
                <c:pt idx="16">
                  <c:v>7.0769092084457209E-3</c:v>
                </c:pt>
                <c:pt idx="17">
                  <c:v>8.2808168566641648E-3</c:v>
                </c:pt>
                <c:pt idx="18">
                  <c:v>9.3587094813422401E-3</c:v>
                </c:pt>
                <c:pt idx="19">
                  <c:v>1.0232378192749502E-2</c:v>
                </c:pt>
                <c:pt idx="20">
                  <c:v>1.1224299539009837E-2</c:v>
                </c:pt>
                <c:pt idx="21">
                  <c:v>1.1841970064495572E-2</c:v>
                </c:pt>
                <c:pt idx="22">
                  <c:v>1.2529980382885941E-2</c:v>
                </c:pt>
                <c:pt idx="23">
                  <c:v>1.3275216083949578E-2</c:v>
                </c:pt>
                <c:pt idx="24">
                  <c:v>1.3608736602199575E-2</c:v>
                </c:pt>
                <c:pt idx="25">
                  <c:v>1.4085865970131643E-2</c:v>
                </c:pt>
                <c:pt idx="26">
                  <c:v>1.4413535658711124E-2</c:v>
                </c:pt>
                <c:pt idx="27">
                  <c:v>1.47205029514768E-2</c:v>
                </c:pt>
                <c:pt idx="28">
                  <c:v>1.5131390983219655E-2</c:v>
                </c:pt>
                <c:pt idx="29">
                  <c:v>1.5322086558997397E-2</c:v>
                </c:pt>
                <c:pt idx="30">
                  <c:v>1.5294787759301416E-2</c:v>
                </c:pt>
                <c:pt idx="31">
                  <c:v>1.5424154206026634E-2</c:v>
                </c:pt>
                <c:pt idx="32">
                  <c:v>1.5244724852944687E-2</c:v>
                </c:pt>
                <c:pt idx="33">
                  <c:v>1.5665413206000702E-2</c:v>
                </c:pt>
                <c:pt idx="34">
                  <c:v>1.5652701213683947E-2</c:v>
                </c:pt>
                <c:pt idx="35">
                  <c:v>1.5682714554338409E-2</c:v>
                </c:pt>
                <c:pt idx="36">
                  <c:v>1.5714207727425461E-2</c:v>
                </c:pt>
                <c:pt idx="37">
                  <c:v>1.5721097956317071E-2</c:v>
                </c:pt>
                <c:pt idx="38">
                  <c:v>1.5873716850558307E-2</c:v>
                </c:pt>
                <c:pt idx="39">
                  <c:v>1.5691000510920063E-2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'6M_Values'!$W$2</c:f>
              <c:strCache>
                <c:ptCount val="1"/>
                <c:pt idx="0">
                  <c:v>=AdTermStructure(C4:H25;D27)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'6M_Values'!$W$4:$W$43</c:f>
              <c:numCache>
                <c:formatCode>m/d/yyyy</c:formatCode>
                <c:ptCount val="40"/>
                <c:pt idx="0">
                  <c:v>43265</c:v>
                </c:pt>
                <c:pt idx="1">
                  <c:v>43266</c:v>
                </c:pt>
                <c:pt idx="2">
                  <c:v>43276</c:v>
                </c:pt>
                <c:pt idx="3">
                  <c:v>43283</c:v>
                </c:pt>
                <c:pt idx="4">
                  <c:v>43299</c:v>
                </c:pt>
                <c:pt idx="5">
                  <c:v>43332</c:v>
                </c:pt>
                <c:pt idx="6">
                  <c:v>43361</c:v>
                </c:pt>
                <c:pt idx="7">
                  <c:v>43452</c:v>
                </c:pt>
                <c:pt idx="8">
                  <c:v>43542</c:v>
                </c:pt>
                <c:pt idx="9">
                  <c:v>43634</c:v>
                </c:pt>
                <c:pt idx="10">
                  <c:v>44000</c:v>
                </c:pt>
                <c:pt idx="11">
                  <c:v>44365</c:v>
                </c:pt>
                <c:pt idx="12">
                  <c:v>44732</c:v>
                </c:pt>
                <c:pt idx="13">
                  <c:v>45096</c:v>
                </c:pt>
                <c:pt idx="14">
                  <c:v>45461</c:v>
                </c:pt>
                <c:pt idx="15">
                  <c:v>45826</c:v>
                </c:pt>
                <c:pt idx="16">
                  <c:v>46191</c:v>
                </c:pt>
                <c:pt idx="17">
                  <c:v>46556</c:v>
                </c:pt>
                <c:pt idx="18">
                  <c:v>46923</c:v>
                </c:pt>
                <c:pt idx="19">
                  <c:v>47287</c:v>
                </c:pt>
                <c:pt idx="20">
                  <c:v>47652</c:v>
                </c:pt>
                <c:pt idx="21">
                  <c:v>48017</c:v>
                </c:pt>
                <c:pt idx="22">
                  <c:v>48383</c:v>
                </c:pt>
                <c:pt idx="23">
                  <c:v>48750</c:v>
                </c:pt>
                <c:pt idx="24">
                  <c:v>49114</c:v>
                </c:pt>
                <c:pt idx="25">
                  <c:v>49478</c:v>
                </c:pt>
                <c:pt idx="26">
                  <c:v>49844</c:v>
                </c:pt>
                <c:pt idx="27">
                  <c:v>50209</c:v>
                </c:pt>
                <c:pt idx="28">
                  <c:v>50574</c:v>
                </c:pt>
                <c:pt idx="29">
                  <c:v>50941</c:v>
                </c:pt>
                <c:pt idx="30">
                  <c:v>51305</c:v>
                </c:pt>
                <c:pt idx="31">
                  <c:v>51670</c:v>
                </c:pt>
                <c:pt idx="32">
                  <c:v>52035</c:v>
                </c:pt>
                <c:pt idx="33">
                  <c:v>52400</c:v>
                </c:pt>
                <c:pt idx="34">
                  <c:v>52768</c:v>
                </c:pt>
                <c:pt idx="35">
                  <c:v>53132</c:v>
                </c:pt>
                <c:pt idx="36">
                  <c:v>53496</c:v>
                </c:pt>
                <c:pt idx="37">
                  <c:v>53861</c:v>
                </c:pt>
                <c:pt idx="38">
                  <c:v>54227</c:v>
                </c:pt>
                <c:pt idx="39">
                  <c:v>57879</c:v>
                </c:pt>
              </c:numCache>
            </c:numRef>
          </c:xVal>
          <c:yVal>
            <c:numRef>
              <c:f>'6M_Values'!$X$4:$X$43</c:f>
              <c:numCache>
                <c:formatCode>0.00000000</c:formatCode>
                <c:ptCount val="40"/>
                <c:pt idx="0">
                  <c:v>-5.0566515237096517E-3</c:v>
                </c:pt>
                <c:pt idx="1">
                  <c:v>-5.0566515237096517E-3</c:v>
                </c:pt>
                <c:pt idx="2">
                  <c:v>-4.2386718115598118E-3</c:v>
                </c:pt>
                <c:pt idx="3">
                  <c:v>-4.0041331998355838E-3</c:v>
                </c:pt>
                <c:pt idx="4">
                  <c:v>-3.8734146878733958E-3</c:v>
                </c:pt>
                <c:pt idx="5">
                  <c:v>-3.5111144792957963E-3</c:v>
                </c:pt>
                <c:pt idx="6">
                  <c:v>-3.3199129878482493E-3</c:v>
                </c:pt>
                <c:pt idx="7">
                  <c:v>-2.7624235044746721E-3</c:v>
                </c:pt>
                <c:pt idx="8">
                  <c:v>-2.1888207086080851E-3</c:v>
                </c:pt>
                <c:pt idx="9">
                  <c:v>-1.8685458085003551E-3</c:v>
                </c:pt>
                <c:pt idx="10">
                  <c:v>-1.6182672492377342E-3</c:v>
                </c:pt>
                <c:pt idx="11">
                  <c:v>-2.1748652408444132E-4</c:v>
                </c:pt>
                <c:pt idx="12">
                  <c:v>1.6083754931249326E-3</c:v>
                </c:pt>
                <c:pt idx="13">
                  <c:v>3.2225420634950687E-3</c:v>
                </c:pt>
                <c:pt idx="14">
                  <c:v>4.704575870168818E-3</c:v>
                </c:pt>
                <c:pt idx="15">
                  <c:v>6.0845334800550691E-3</c:v>
                </c:pt>
                <c:pt idx="16">
                  <c:v>7.3409854606102578E-3</c:v>
                </c:pt>
                <c:pt idx="17">
                  <c:v>8.5038062012321534E-3</c:v>
                </c:pt>
                <c:pt idx="18">
                  <c:v>9.5876729677808938E-3</c:v>
                </c:pt>
                <c:pt idx="19">
                  <c:v>1.0468512102767343E-2</c:v>
                </c:pt>
                <c:pt idx="20">
                  <c:v>1.1372780304044367E-2</c:v>
                </c:pt>
                <c:pt idx="21">
                  <c:v>1.2042847737662935E-2</c:v>
                </c:pt>
                <c:pt idx="22">
                  <c:v>1.2696814010805409E-2</c:v>
                </c:pt>
                <c:pt idx="23">
                  <c:v>1.3378782471172159E-2</c:v>
                </c:pt>
                <c:pt idx="24">
                  <c:v>1.375409448709358E-2</c:v>
                </c:pt>
                <c:pt idx="25">
                  <c:v>1.4172422121030159E-2</c:v>
                </c:pt>
                <c:pt idx="26">
                  <c:v>1.4528775839473863E-2</c:v>
                </c:pt>
                <c:pt idx="27">
                  <c:v>1.4817087441307972E-2</c:v>
                </c:pt>
                <c:pt idx="28">
                  <c:v>1.5176718963332413E-2</c:v>
                </c:pt>
                <c:pt idx="29">
                  <c:v>1.5331265699446924E-2</c:v>
                </c:pt>
                <c:pt idx="30">
                  <c:v>1.5488897273903972E-2</c:v>
                </c:pt>
                <c:pt idx="31">
                  <c:v>1.5587069677495624E-2</c:v>
                </c:pt>
                <c:pt idx="32">
                  <c:v>1.5656257283005712E-2</c:v>
                </c:pt>
                <c:pt idx="33">
                  <c:v>1.5793088469242957E-2</c:v>
                </c:pt>
                <c:pt idx="34">
                  <c:v>1.5653480854327995E-2</c:v>
                </c:pt>
                <c:pt idx="35">
                  <c:v>1.5684481431099753E-2</c:v>
                </c:pt>
                <c:pt idx="36">
                  <c:v>1.5704054918085832E-2</c:v>
                </c:pt>
                <c:pt idx="37">
                  <c:v>1.57119315882355E-2</c:v>
                </c:pt>
                <c:pt idx="38">
                  <c:v>1.5852052204881426E-2</c:v>
                </c:pt>
                <c:pt idx="39">
                  <c:v>1.5799229787729661E-2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172744"/>
        <c:axId val="269173528"/>
      </c:scatterChart>
      <c:valAx>
        <c:axId val="269172744"/>
        <c:scaling>
          <c:orientation val="minMax"/>
          <c:min val="432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9173528"/>
        <c:crosses val="autoZero"/>
        <c:crossBetween val="midCat"/>
      </c:valAx>
      <c:valAx>
        <c:axId val="26917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9172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495299</xdr:colOff>
      <xdr:row>50</xdr:row>
      <xdr:rowOff>85724</xdr:rowOff>
    </xdr:from>
    <xdr:to>
      <xdr:col>12</xdr:col>
      <xdr:colOff>1133474</xdr:colOff>
      <xdr:row>50</xdr:row>
      <xdr:rowOff>131443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333375</xdr:colOff>
      <xdr:row>7</xdr:row>
      <xdr:rowOff>61912</xdr:rowOff>
    </xdr:from>
    <xdr:to>
      <xdr:col>34</xdr:col>
      <xdr:colOff>28575</xdr:colOff>
      <xdr:row>21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topLeftCell="Q1" workbookViewId="0">
      <selection activeCell="AA4" sqref="AA4"/>
    </sheetView>
  </sheetViews>
  <sheetFormatPr defaultRowHeight="15" x14ac:dyDescent="0.25"/>
  <cols>
    <col min="1" max="1" width="7.7109375" customWidth="1"/>
    <col min="2" max="2" width="14" bestFit="1" customWidth="1"/>
    <col min="3" max="5" width="16" customWidth="1"/>
    <col min="6" max="6" width="20" customWidth="1"/>
    <col min="7" max="7" width="19.7109375" style="4" customWidth="1"/>
    <col min="8" max="8" width="19.7109375" customWidth="1"/>
    <col min="9" max="9" width="5.28515625" bestFit="1" customWidth="1"/>
    <col min="10" max="10" width="11.85546875" bestFit="1" customWidth="1"/>
    <col min="11" max="11" width="13.28515625" style="5" bestFit="1" customWidth="1"/>
    <col min="12" max="12" width="7.85546875" bestFit="1" customWidth="1"/>
    <col min="13" max="13" width="20.5703125" bestFit="1" customWidth="1"/>
    <col min="14" max="14" width="7.7109375" customWidth="1"/>
    <col min="15" max="15" width="14" bestFit="1" customWidth="1"/>
    <col min="16" max="18" width="16" customWidth="1"/>
    <col min="19" max="19" width="20" customWidth="1"/>
    <col min="20" max="21" width="19.7109375" customWidth="1"/>
    <col min="22" max="22" width="5.28515625" bestFit="1" customWidth="1"/>
    <col min="23" max="23" width="11.85546875" bestFit="1" customWidth="1"/>
    <col min="24" max="24" width="13.28515625" bestFit="1" customWidth="1"/>
    <col min="25" max="25" width="7.85546875" bestFit="1" customWidth="1"/>
    <col min="27" max="27" width="10.7109375" bestFit="1" customWidth="1"/>
  </cols>
  <sheetData>
    <row r="1" spans="1:27" x14ac:dyDescent="0.25">
      <c r="E1" s="33">
        <v>43266</v>
      </c>
      <c r="N1" s="12" t="s">
        <v>98</v>
      </c>
      <c r="O1" s="13"/>
      <c r="P1" s="13"/>
      <c r="Q1" s="13"/>
      <c r="R1" s="14">
        <v>43265</v>
      </c>
      <c r="S1" s="13"/>
      <c r="T1" s="15"/>
      <c r="U1" s="13"/>
      <c r="V1" s="13"/>
      <c r="W1" s="13"/>
      <c r="X1" s="16"/>
      <c r="Y1" s="13"/>
    </row>
    <row r="2" spans="1:27" x14ac:dyDescent="0.25">
      <c r="J2" s="26" t="s">
        <v>33</v>
      </c>
      <c r="K2" s="27"/>
      <c r="L2" s="28"/>
      <c r="N2" s="13"/>
      <c r="O2" s="13"/>
      <c r="P2" s="13"/>
      <c r="Q2" s="13"/>
      <c r="R2" s="13"/>
      <c r="S2" s="13"/>
      <c r="T2" s="15"/>
      <c r="U2" s="13"/>
      <c r="V2" s="13"/>
      <c r="W2" s="12" t="s">
        <v>33</v>
      </c>
      <c r="X2" s="16"/>
      <c r="Y2" s="13"/>
    </row>
    <row r="3" spans="1:27" x14ac:dyDescent="0.25">
      <c r="C3" s="6" t="s">
        <v>27</v>
      </c>
      <c r="D3" s="6" t="s">
        <v>24</v>
      </c>
      <c r="E3" s="6" t="s">
        <v>25</v>
      </c>
      <c r="F3" s="6" t="s">
        <v>28</v>
      </c>
      <c r="G3" s="7" t="s">
        <v>29</v>
      </c>
      <c r="H3" s="10" t="s">
        <v>30</v>
      </c>
      <c r="J3" s="32" t="s">
        <v>160</v>
      </c>
      <c r="K3" s="27"/>
      <c r="L3" s="28"/>
      <c r="N3" s="13"/>
      <c r="O3" s="13"/>
      <c r="P3" s="17" t="s">
        <v>27</v>
      </c>
      <c r="Q3" s="17" t="s">
        <v>24</v>
      </c>
      <c r="R3" s="17" t="s">
        <v>25</v>
      </c>
      <c r="S3" s="17" t="s">
        <v>28</v>
      </c>
      <c r="T3" s="18" t="s">
        <v>29</v>
      </c>
      <c r="U3" s="19" t="s">
        <v>30</v>
      </c>
      <c r="V3" s="13"/>
      <c r="W3" s="12"/>
      <c r="X3" s="16"/>
      <c r="Y3" s="13"/>
    </row>
    <row r="4" spans="1:27" x14ac:dyDescent="0.25">
      <c r="A4" t="s">
        <v>8</v>
      </c>
      <c r="B4" t="s">
        <v>58</v>
      </c>
      <c r="C4" t="s">
        <v>26</v>
      </c>
      <c r="D4" s="9">
        <v>43266</v>
      </c>
      <c r="E4" s="8">
        <v>43269</v>
      </c>
      <c r="G4" s="4">
        <v>-4.6999999999999993E-3</v>
      </c>
      <c r="H4" s="11" t="s">
        <v>35</v>
      </c>
      <c r="J4" s="29">
        <v>43266</v>
      </c>
      <c r="K4" s="27">
        <v>-4.754034733871833E-3</v>
      </c>
      <c r="L4" s="28"/>
      <c r="N4" s="13" t="s">
        <v>8</v>
      </c>
      <c r="O4" s="13" t="s">
        <v>58</v>
      </c>
      <c r="P4" s="13" t="s">
        <v>26</v>
      </c>
      <c r="Q4" s="20">
        <v>43265</v>
      </c>
      <c r="R4" s="21">
        <v>43266</v>
      </c>
      <c r="S4" s="13"/>
      <c r="T4" s="15">
        <v>-5.0000000000000001E-3</v>
      </c>
      <c r="U4" s="22" t="s">
        <v>35</v>
      </c>
      <c r="V4" s="13"/>
      <c r="W4" s="23">
        <v>43265</v>
      </c>
      <c r="X4" s="16">
        <v>-5.0566515237096517E-3</v>
      </c>
      <c r="Y4" s="13"/>
      <c r="AA4" s="35"/>
    </row>
    <row r="5" spans="1:27" x14ac:dyDescent="0.25">
      <c r="A5" t="s">
        <v>7</v>
      </c>
      <c r="B5" t="s">
        <v>59</v>
      </c>
      <c r="C5" t="s">
        <v>26</v>
      </c>
      <c r="D5" s="9">
        <v>43270</v>
      </c>
      <c r="E5" s="8">
        <v>43277</v>
      </c>
      <c r="G5" s="4">
        <v>-3.79E-3</v>
      </c>
      <c r="H5" s="11" t="s">
        <v>35</v>
      </c>
      <c r="J5" s="29">
        <v>43269</v>
      </c>
      <c r="K5" s="27">
        <v>-4.754034733871833E-3</v>
      </c>
      <c r="L5" s="28" t="b">
        <v>0</v>
      </c>
      <c r="N5" s="13" t="s">
        <v>7</v>
      </c>
      <c r="O5" s="13" t="s">
        <v>59</v>
      </c>
      <c r="P5" s="13" t="s">
        <v>26</v>
      </c>
      <c r="Q5" s="20">
        <v>43269</v>
      </c>
      <c r="R5" s="21">
        <v>43276</v>
      </c>
      <c r="S5" s="13"/>
      <c r="T5" s="15">
        <v>-3.79E-3</v>
      </c>
      <c r="U5" s="22" t="s">
        <v>35</v>
      </c>
      <c r="V5" s="13"/>
      <c r="W5" s="23">
        <v>43266</v>
      </c>
      <c r="X5" s="16">
        <v>-5.0566515237096517E-3</v>
      </c>
      <c r="Y5" s="13" t="b">
        <v>0</v>
      </c>
    </row>
    <row r="6" spans="1:27" x14ac:dyDescent="0.25">
      <c r="A6" t="s">
        <v>1</v>
      </c>
      <c r="B6" t="s">
        <v>60</v>
      </c>
      <c r="C6" t="s">
        <v>26</v>
      </c>
      <c r="D6" s="9">
        <v>43270</v>
      </c>
      <c r="E6" s="8">
        <v>43284</v>
      </c>
      <c r="G6" s="4">
        <v>-3.7099999999999998E-3</v>
      </c>
      <c r="H6" s="11" t="s">
        <v>35</v>
      </c>
      <c r="J6" s="29">
        <v>43277</v>
      </c>
      <c r="K6" s="27">
        <v>-4.1586269996228102E-3</v>
      </c>
      <c r="L6" s="28" t="b">
        <v>1</v>
      </c>
      <c r="N6" s="13" t="s">
        <v>1</v>
      </c>
      <c r="O6" s="13" t="s">
        <v>60</v>
      </c>
      <c r="P6" s="13" t="s">
        <v>26</v>
      </c>
      <c r="Q6" s="20">
        <v>43269</v>
      </c>
      <c r="R6" s="21">
        <v>43283</v>
      </c>
      <c r="S6" s="13"/>
      <c r="T6" s="15">
        <v>-3.7000000000000002E-3</v>
      </c>
      <c r="U6" s="22" t="s">
        <v>35</v>
      </c>
      <c r="V6" s="13"/>
      <c r="W6" s="23">
        <v>43276</v>
      </c>
      <c r="X6" s="16">
        <v>-4.2386718115598118E-3</v>
      </c>
      <c r="Y6" s="13" t="b">
        <v>1</v>
      </c>
    </row>
    <row r="7" spans="1:27" x14ac:dyDescent="0.25">
      <c r="A7" t="s">
        <v>2</v>
      </c>
      <c r="B7" t="s">
        <v>61</v>
      </c>
      <c r="C7" t="s">
        <v>26</v>
      </c>
      <c r="D7" s="9">
        <v>43270</v>
      </c>
      <c r="E7" s="8">
        <v>43300</v>
      </c>
      <c r="G7" s="4">
        <v>-3.7000000000000002E-3</v>
      </c>
      <c r="H7" s="11" t="s">
        <v>35</v>
      </c>
      <c r="J7" s="29">
        <v>43284</v>
      </c>
      <c r="K7" s="27">
        <v>-3.9683169059210859E-3</v>
      </c>
      <c r="L7" s="28" t="b">
        <v>1</v>
      </c>
      <c r="N7" s="13" t="s">
        <v>2</v>
      </c>
      <c r="O7" s="13" t="s">
        <v>61</v>
      </c>
      <c r="P7" s="13" t="s">
        <v>26</v>
      </c>
      <c r="Q7" s="20">
        <v>43269</v>
      </c>
      <c r="R7" s="21">
        <v>43299</v>
      </c>
      <c r="S7" s="13"/>
      <c r="T7" s="15">
        <v>-3.6900000000000001E-3</v>
      </c>
      <c r="U7" s="22" t="s">
        <v>35</v>
      </c>
      <c r="V7" s="13"/>
      <c r="W7" s="23">
        <v>43283</v>
      </c>
      <c r="X7" s="16">
        <v>-4.0041331998355838E-3</v>
      </c>
      <c r="Y7" s="13" t="b">
        <v>1</v>
      </c>
    </row>
    <row r="8" spans="1:27" x14ac:dyDescent="0.25">
      <c r="A8" t="s">
        <v>3</v>
      </c>
      <c r="B8" t="s">
        <v>62</v>
      </c>
      <c r="C8" t="s">
        <v>26</v>
      </c>
      <c r="D8" s="9">
        <v>43270</v>
      </c>
      <c r="E8" s="8">
        <v>43332</v>
      </c>
      <c r="G8" s="4">
        <v>-3.3900000000000002E-3</v>
      </c>
      <c r="H8" s="11" t="s">
        <v>35</v>
      </c>
      <c r="J8" s="29">
        <v>43300</v>
      </c>
      <c r="K8" s="27">
        <v>-3.8591731621813495E-3</v>
      </c>
      <c r="L8" s="28" t="b">
        <v>1</v>
      </c>
      <c r="N8" s="13" t="s">
        <v>3</v>
      </c>
      <c r="O8" s="13" t="s">
        <v>62</v>
      </c>
      <c r="P8" s="13" t="s">
        <v>26</v>
      </c>
      <c r="Q8" s="20">
        <v>43269</v>
      </c>
      <c r="R8" s="21">
        <v>43332</v>
      </c>
      <c r="S8" s="13"/>
      <c r="T8" s="15">
        <v>-3.3800000000000002E-3</v>
      </c>
      <c r="U8" s="22" t="s">
        <v>35</v>
      </c>
      <c r="V8" s="13"/>
      <c r="W8" s="23">
        <v>43299</v>
      </c>
      <c r="X8" s="16">
        <v>-3.8734146878733958E-3</v>
      </c>
      <c r="Y8" s="13" t="b">
        <v>1</v>
      </c>
    </row>
    <row r="9" spans="1:27" x14ac:dyDescent="0.25">
      <c r="A9" t="s">
        <v>4</v>
      </c>
      <c r="B9" t="s">
        <v>63</v>
      </c>
      <c r="C9" t="s">
        <v>26</v>
      </c>
      <c r="D9" s="9">
        <v>43270</v>
      </c>
      <c r="E9" s="8">
        <v>43362</v>
      </c>
      <c r="G9" s="4">
        <v>-3.2100000000000002E-3</v>
      </c>
      <c r="H9" s="11" t="s">
        <v>35</v>
      </c>
      <c r="J9" s="29">
        <v>43332</v>
      </c>
      <c r="K9" s="27">
        <v>-3.5100097285801386E-3</v>
      </c>
      <c r="L9" s="28" t="b">
        <v>1</v>
      </c>
      <c r="N9" s="13" t="s">
        <v>4</v>
      </c>
      <c r="O9" s="13" t="s">
        <v>63</v>
      </c>
      <c r="P9" s="13" t="s">
        <v>26</v>
      </c>
      <c r="Q9" s="20">
        <v>43269</v>
      </c>
      <c r="R9" s="21">
        <v>43361</v>
      </c>
      <c r="S9" s="13"/>
      <c r="T9" s="15">
        <v>-3.2100000000000002E-3</v>
      </c>
      <c r="U9" s="22" t="s">
        <v>35</v>
      </c>
      <c r="V9" s="13"/>
      <c r="W9" s="23">
        <v>43332</v>
      </c>
      <c r="X9" s="16">
        <v>-3.5111144792957963E-3</v>
      </c>
      <c r="Y9" s="13" t="b">
        <v>1</v>
      </c>
    </row>
    <row r="10" spans="1:27" x14ac:dyDescent="0.25">
      <c r="A10" t="s">
        <v>5</v>
      </c>
      <c r="B10" t="s">
        <v>64</v>
      </c>
      <c r="C10" t="s">
        <v>26</v>
      </c>
      <c r="D10" s="9">
        <v>43270</v>
      </c>
      <c r="E10" s="8">
        <v>43453</v>
      </c>
      <c r="G10" s="4">
        <v>-2.6800000000000001E-3</v>
      </c>
      <c r="H10" s="11" t="s">
        <v>35</v>
      </c>
      <c r="J10" s="29">
        <v>43362</v>
      </c>
      <c r="K10" s="27">
        <v>-3.3117055387161219E-3</v>
      </c>
      <c r="L10" s="28" t="b">
        <v>1</v>
      </c>
      <c r="N10" s="13" t="s">
        <v>5</v>
      </c>
      <c r="O10" s="13" t="s">
        <v>64</v>
      </c>
      <c r="P10" s="13" t="s">
        <v>26</v>
      </c>
      <c r="Q10" s="20">
        <v>43269</v>
      </c>
      <c r="R10" s="21">
        <v>43452</v>
      </c>
      <c r="S10" s="13"/>
      <c r="T10" s="15">
        <v>-2.6800000000000001E-3</v>
      </c>
      <c r="U10" s="22" t="s">
        <v>35</v>
      </c>
      <c r="V10" s="13"/>
      <c r="W10" s="23">
        <v>43361</v>
      </c>
      <c r="X10" s="16">
        <v>-3.3199129878482493E-3</v>
      </c>
      <c r="Y10" s="13" t="b">
        <v>1</v>
      </c>
    </row>
    <row r="11" spans="1:27" x14ac:dyDescent="0.25">
      <c r="A11" t="s">
        <v>6</v>
      </c>
      <c r="B11" t="s">
        <v>65</v>
      </c>
      <c r="C11" t="s">
        <v>26</v>
      </c>
      <c r="D11" s="9">
        <v>43270</v>
      </c>
      <c r="E11" s="8">
        <v>43543</v>
      </c>
      <c r="G11" s="4">
        <v>-2.14E-3</v>
      </c>
      <c r="H11" s="11" t="s">
        <v>35</v>
      </c>
      <c r="J11" s="29">
        <v>43453</v>
      </c>
      <c r="K11" s="27">
        <v>-2.758207700082923E-3</v>
      </c>
      <c r="L11" s="28" t="b">
        <v>1</v>
      </c>
      <c r="N11" s="13" t="s">
        <v>6</v>
      </c>
      <c r="O11" s="13" t="s">
        <v>65</v>
      </c>
      <c r="P11" s="13" t="s">
        <v>26</v>
      </c>
      <c r="Q11" s="20">
        <v>43269</v>
      </c>
      <c r="R11" s="21">
        <v>43542</v>
      </c>
      <c r="S11" s="13"/>
      <c r="T11" s="15">
        <v>-2.1199999999999999E-3</v>
      </c>
      <c r="U11" s="22" t="s">
        <v>35</v>
      </c>
      <c r="V11" s="13"/>
      <c r="W11" s="23">
        <v>43452</v>
      </c>
      <c r="X11" s="16">
        <v>-2.7624235044746721E-3</v>
      </c>
      <c r="Y11" s="13" t="b">
        <v>1</v>
      </c>
    </row>
    <row r="12" spans="1:27" x14ac:dyDescent="0.25">
      <c r="A12" t="s">
        <v>0</v>
      </c>
      <c r="B12" t="s">
        <v>66</v>
      </c>
      <c r="C12" t="s">
        <v>26</v>
      </c>
      <c r="D12" s="9">
        <v>43270</v>
      </c>
      <c r="E12" s="8">
        <v>43635</v>
      </c>
      <c r="G12" s="4">
        <v>-1.83E-3</v>
      </c>
      <c r="H12" s="11" t="s">
        <v>35</v>
      </c>
      <c r="J12" s="29">
        <v>43543</v>
      </c>
      <c r="K12" s="27">
        <v>-2.2059463586255406E-3</v>
      </c>
      <c r="L12" s="28" t="b">
        <v>1</v>
      </c>
      <c r="N12" s="13" t="s">
        <v>0</v>
      </c>
      <c r="O12" s="13" t="s">
        <v>66</v>
      </c>
      <c r="P12" s="13" t="s">
        <v>26</v>
      </c>
      <c r="Q12" s="20">
        <v>43269</v>
      </c>
      <c r="R12" s="21">
        <v>43634</v>
      </c>
      <c r="S12" s="13"/>
      <c r="T12" s="15">
        <v>-1.81E-3</v>
      </c>
      <c r="U12" s="22" t="s">
        <v>35</v>
      </c>
      <c r="V12" s="13"/>
      <c r="W12" s="23">
        <v>43542</v>
      </c>
      <c r="X12" s="16">
        <v>-2.1888207086080851E-3</v>
      </c>
      <c r="Y12" s="13" t="b">
        <v>1</v>
      </c>
    </row>
    <row r="13" spans="1:27" x14ac:dyDescent="0.25">
      <c r="A13" t="s">
        <v>9</v>
      </c>
      <c r="B13" t="s">
        <v>67</v>
      </c>
      <c r="C13" t="s">
        <v>31</v>
      </c>
      <c r="D13" s="9">
        <v>43270</v>
      </c>
      <c r="E13" s="8" t="s">
        <v>9</v>
      </c>
      <c r="F13" s="1">
        <v>-3.2100000000000002E-3</v>
      </c>
      <c r="G13" s="4">
        <v>-2.3250000000000002E-3</v>
      </c>
      <c r="H13" s="11" t="s">
        <v>38</v>
      </c>
      <c r="J13" s="29">
        <v>43635</v>
      </c>
      <c r="K13" s="27">
        <v>-1.8864647700253126E-3</v>
      </c>
      <c r="L13" s="28" t="b">
        <v>1</v>
      </c>
      <c r="N13" s="13" t="s">
        <v>9</v>
      </c>
      <c r="O13" s="13" t="s">
        <v>67</v>
      </c>
      <c r="P13" s="13" t="s">
        <v>31</v>
      </c>
      <c r="Q13" s="20">
        <v>43269</v>
      </c>
      <c r="R13" s="21" t="s">
        <v>9</v>
      </c>
      <c r="S13" s="24">
        <v>-3.2100000000000002E-3</v>
      </c>
      <c r="T13" s="15">
        <v>-2.2720000000000001E-3</v>
      </c>
      <c r="U13" s="22" t="s">
        <v>38</v>
      </c>
      <c r="V13" s="13"/>
      <c r="W13" s="23">
        <v>43634</v>
      </c>
      <c r="X13" s="16">
        <v>-1.8685458085003551E-3</v>
      </c>
      <c r="Y13" s="13" t="b">
        <v>1</v>
      </c>
    </row>
    <row r="14" spans="1:27" x14ac:dyDescent="0.25">
      <c r="A14" t="s">
        <v>10</v>
      </c>
      <c r="B14" t="s">
        <v>68</v>
      </c>
      <c r="C14" t="s">
        <v>31</v>
      </c>
      <c r="D14" s="9">
        <v>43270</v>
      </c>
      <c r="E14" s="8" t="s">
        <v>10</v>
      </c>
      <c r="F14" s="1">
        <v>-3.2100000000000002E-3</v>
      </c>
      <c r="G14" s="4">
        <v>-8.5999999999999998E-4</v>
      </c>
      <c r="H14" s="11" t="s">
        <v>38</v>
      </c>
      <c r="J14" s="29">
        <v>44001</v>
      </c>
      <c r="K14" s="27">
        <v>-2.3375003761490778E-3</v>
      </c>
      <c r="L14" s="28" t="b">
        <v>0</v>
      </c>
      <c r="N14" s="13" t="s">
        <v>10</v>
      </c>
      <c r="O14" s="13" t="s">
        <v>68</v>
      </c>
      <c r="P14" s="13" t="s">
        <v>31</v>
      </c>
      <c r="Q14" s="20">
        <v>43269</v>
      </c>
      <c r="R14" s="21" t="s">
        <v>10</v>
      </c>
      <c r="S14" s="24">
        <v>-3.2100000000000002E-3</v>
      </c>
      <c r="T14" s="15">
        <v>-6.6E-4</v>
      </c>
      <c r="U14" s="22" t="s">
        <v>38</v>
      </c>
      <c r="V14" s="13"/>
      <c r="W14" s="23">
        <v>44000</v>
      </c>
      <c r="X14" s="16">
        <v>-2.2859137710632355E-3</v>
      </c>
      <c r="Y14" s="13" t="b">
        <v>0</v>
      </c>
    </row>
    <row r="15" spans="1:27" x14ac:dyDescent="0.25">
      <c r="A15" t="s">
        <v>11</v>
      </c>
      <c r="B15" t="s">
        <v>69</v>
      </c>
      <c r="C15" t="s">
        <v>31</v>
      </c>
      <c r="D15" s="9">
        <v>43270</v>
      </c>
      <c r="E15" s="8" t="s">
        <v>11</v>
      </c>
      <c r="F15" s="1">
        <v>-3.2100000000000002E-3</v>
      </c>
      <c r="G15" s="4">
        <v>7.1900000000000002E-4</v>
      </c>
      <c r="H15" s="11" t="s">
        <v>38</v>
      </c>
      <c r="J15" s="29">
        <v>44368</v>
      </c>
      <c r="K15" s="27">
        <v>-8.751774953810529E-4</v>
      </c>
      <c r="L15" s="28" t="b">
        <v>1</v>
      </c>
      <c r="N15" s="13" t="s">
        <v>11</v>
      </c>
      <c r="O15" s="13" t="s">
        <v>69</v>
      </c>
      <c r="P15" s="13" t="s">
        <v>31</v>
      </c>
      <c r="Q15" s="20">
        <v>43269</v>
      </c>
      <c r="R15" s="21" t="s">
        <v>11</v>
      </c>
      <c r="S15" s="24">
        <v>-3.2100000000000002E-3</v>
      </c>
      <c r="T15" s="15">
        <v>9.8200000000000002E-4</v>
      </c>
      <c r="U15" s="22" t="s">
        <v>38</v>
      </c>
      <c r="V15" s="13"/>
      <c r="W15" s="23">
        <v>44365</v>
      </c>
      <c r="X15" s="16">
        <v>-6.7647550839761497E-4</v>
      </c>
      <c r="Y15" s="13" t="b">
        <v>1</v>
      </c>
    </row>
    <row r="16" spans="1:27" x14ac:dyDescent="0.25">
      <c r="A16" t="s">
        <v>12</v>
      </c>
      <c r="B16" t="s">
        <v>70</v>
      </c>
      <c r="C16" t="s">
        <v>31</v>
      </c>
      <c r="D16" s="9">
        <v>43270</v>
      </c>
      <c r="E16" s="8" t="s">
        <v>12</v>
      </c>
      <c r="F16" s="1">
        <v>-3.2100000000000002E-3</v>
      </c>
      <c r="G16" s="4">
        <v>2.2209999999999999E-3</v>
      </c>
      <c r="H16" s="11" t="s">
        <v>38</v>
      </c>
      <c r="J16" s="29">
        <v>44732</v>
      </c>
      <c r="K16" s="27">
        <v>7.0654533495146993E-4</v>
      </c>
      <c r="L16" s="28" t="b">
        <v>1</v>
      </c>
      <c r="N16" s="13" t="s">
        <v>12</v>
      </c>
      <c r="O16" s="13" t="s">
        <v>70</v>
      </c>
      <c r="P16" s="13" t="s">
        <v>31</v>
      </c>
      <c r="Q16" s="20">
        <v>43269</v>
      </c>
      <c r="R16" s="21" t="s">
        <v>12</v>
      </c>
      <c r="S16" s="24">
        <v>-3.2100000000000002E-3</v>
      </c>
      <c r="T16" s="15">
        <v>2.5069999999999997E-3</v>
      </c>
      <c r="U16" s="22" t="s">
        <v>38</v>
      </c>
      <c r="V16" s="13"/>
      <c r="W16" s="23">
        <v>44732</v>
      </c>
      <c r="X16" s="16">
        <v>9.6938947349513793E-4</v>
      </c>
      <c r="Y16" s="13" t="b">
        <v>1</v>
      </c>
    </row>
    <row r="17" spans="1:25" x14ac:dyDescent="0.25">
      <c r="A17" t="s">
        <v>13</v>
      </c>
      <c r="B17" t="s">
        <v>71</v>
      </c>
      <c r="C17" t="s">
        <v>31</v>
      </c>
      <c r="D17" s="9">
        <v>43270</v>
      </c>
      <c r="E17" s="8" t="s">
        <v>13</v>
      </c>
      <c r="F17" s="1">
        <v>-3.2100000000000002E-3</v>
      </c>
      <c r="G17" s="4">
        <v>3.6309999999999997E-3</v>
      </c>
      <c r="H17" s="11" t="s">
        <v>38</v>
      </c>
      <c r="J17" s="29">
        <v>45096</v>
      </c>
      <c r="K17" s="27">
        <v>2.2185052403887861E-3</v>
      </c>
      <c r="L17" s="28" t="b">
        <v>1</v>
      </c>
      <c r="N17" s="13" t="s">
        <v>13</v>
      </c>
      <c r="O17" s="13" t="s">
        <v>71</v>
      </c>
      <c r="P17" s="13" t="s">
        <v>31</v>
      </c>
      <c r="Q17" s="20">
        <v>43269</v>
      </c>
      <c r="R17" s="21" t="s">
        <v>13</v>
      </c>
      <c r="S17" s="24">
        <v>-3.2100000000000002E-3</v>
      </c>
      <c r="T17" s="15">
        <v>3.9569999999999996E-3</v>
      </c>
      <c r="U17" s="22" t="s">
        <v>38</v>
      </c>
      <c r="V17" s="13"/>
      <c r="W17" s="23">
        <v>45096</v>
      </c>
      <c r="X17" s="16">
        <v>2.5056456507545608E-3</v>
      </c>
      <c r="Y17" s="13" t="b">
        <v>1</v>
      </c>
    </row>
    <row r="18" spans="1:25" x14ac:dyDescent="0.25">
      <c r="A18" t="s">
        <v>14</v>
      </c>
      <c r="B18" t="s">
        <v>72</v>
      </c>
      <c r="C18" t="s">
        <v>31</v>
      </c>
      <c r="D18" s="9">
        <v>43270</v>
      </c>
      <c r="E18" s="8" t="s">
        <v>14</v>
      </c>
      <c r="F18" s="1">
        <v>-3.2100000000000002E-3</v>
      </c>
      <c r="G18" s="4">
        <v>4.9559999999999995E-3</v>
      </c>
      <c r="H18" s="11" t="s">
        <v>38</v>
      </c>
      <c r="J18" s="29">
        <v>45462</v>
      </c>
      <c r="K18" s="27">
        <v>3.6460954890229118E-3</v>
      </c>
      <c r="L18" s="28" t="b">
        <v>1</v>
      </c>
      <c r="N18" s="13" t="s">
        <v>14</v>
      </c>
      <c r="O18" s="13" t="s">
        <v>72</v>
      </c>
      <c r="P18" s="13" t="s">
        <v>31</v>
      </c>
      <c r="Q18" s="20">
        <v>43269</v>
      </c>
      <c r="R18" s="21" t="s">
        <v>14</v>
      </c>
      <c r="S18" s="24">
        <v>-3.2100000000000002E-3</v>
      </c>
      <c r="T18" s="15">
        <v>5.3039999999999997E-3</v>
      </c>
      <c r="U18" s="22" t="s">
        <v>38</v>
      </c>
      <c r="V18" s="13"/>
      <c r="W18" s="23">
        <v>45461</v>
      </c>
      <c r="X18" s="16">
        <v>3.9750138890611627E-3</v>
      </c>
      <c r="Y18" s="13" t="b">
        <v>1</v>
      </c>
    </row>
    <row r="19" spans="1:25" x14ac:dyDescent="0.25">
      <c r="A19" t="s">
        <v>15</v>
      </c>
      <c r="B19" t="s">
        <v>73</v>
      </c>
      <c r="C19" t="s">
        <v>31</v>
      </c>
      <c r="D19" s="9">
        <v>43270</v>
      </c>
      <c r="E19" s="8" t="s">
        <v>15</v>
      </c>
      <c r="F19" s="1">
        <v>-3.2100000000000002E-3</v>
      </c>
      <c r="G19" s="4">
        <v>6.1989999999999996E-3</v>
      </c>
      <c r="H19" s="11" t="s">
        <v>38</v>
      </c>
      <c r="J19" s="29">
        <v>45827</v>
      </c>
      <c r="K19" s="27">
        <v>4.9965966517915772E-3</v>
      </c>
      <c r="L19" s="28" t="b">
        <v>1</v>
      </c>
      <c r="N19" s="13" t="s">
        <v>15</v>
      </c>
      <c r="O19" s="13" t="s">
        <v>73</v>
      </c>
      <c r="P19" s="13" t="s">
        <v>31</v>
      </c>
      <c r="Q19" s="20">
        <v>43269</v>
      </c>
      <c r="R19" s="21" t="s">
        <v>15</v>
      </c>
      <c r="S19" s="24">
        <v>-3.2100000000000002E-3</v>
      </c>
      <c r="T19" s="15">
        <v>6.5380000000000004E-3</v>
      </c>
      <c r="U19" s="22" t="s">
        <v>38</v>
      </c>
      <c r="V19" s="13"/>
      <c r="W19" s="23">
        <v>45826</v>
      </c>
      <c r="X19" s="16">
        <v>5.3493650920253891E-3</v>
      </c>
      <c r="Y19" s="13" t="b">
        <v>1</v>
      </c>
    </row>
    <row r="20" spans="1:25" x14ac:dyDescent="0.25">
      <c r="A20" t="s">
        <v>16</v>
      </c>
      <c r="B20" t="s">
        <v>74</v>
      </c>
      <c r="C20" t="s">
        <v>31</v>
      </c>
      <c r="D20" s="9">
        <v>43270</v>
      </c>
      <c r="E20" s="8" t="s">
        <v>16</v>
      </c>
      <c r="F20" s="1">
        <v>-3.2100000000000002E-3</v>
      </c>
      <c r="G20" s="4">
        <v>7.3509999999999999E-3</v>
      </c>
      <c r="H20" s="11" t="s">
        <v>38</v>
      </c>
      <c r="J20" s="29">
        <v>46192</v>
      </c>
      <c r="K20" s="27">
        <v>6.2730541249977016E-3</v>
      </c>
      <c r="L20" s="28" t="b">
        <v>1</v>
      </c>
      <c r="N20" s="13" t="s">
        <v>16</v>
      </c>
      <c r="O20" s="13" t="s">
        <v>74</v>
      </c>
      <c r="P20" s="13" t="s">
        <v>31</v>
      </c>
      <c r="Q20" s="20">
        <v>43269</v>
      </c>
      <c r="R20" s="21" t="s">
        <v>16</v>
      </c>
      <c r="S20" s="24">
        <v>-3.2100000000000002E-3</v>
      </c>
      <c r="T20" s="15">
        <v>7.6699999999999997E-3</v>
      </c>
      <c r="U20" s="22" t="s">
        <v>38</v>
      </c>
      <c r="V20" s="13"/>
      <c r="W20" s="23">
        <v>46191</v>
      </c>
      <c r="X20" s="16">
        <v>6.6178541975005908E-3</v>
      </c>
      <c r="Y20" s="13" t="b">
        <v>1</v>
      </c>
    </row>
    <row r="21" spans="1:25" x14ac:dyDescent="0.25">
      <c r="A21" t="s">
        <v>17</v>
      </c>
      <c r="B21" t="s">
        <v>75</v>
      </c>
      <c r="C21" t="s">
        <v>31</v>
      </c>
      <c r="D21" s="9">
        <v>43270</v>
      </c>
      <c r="E21" s="8" t="s">
        <v>17</v>
      </c>
      <c r="F21" s="1">
        <v>-3.2100000000000002E-3</v>
      </c>
      <c r="G21" s="4">
        <v>8.4150000000000006E-3</v>
      </c>
      <c r="H21" s="11" t="s">
        <v>38</v>
      </c>
      <c r="J21" s="29">
        <v>46559</v>
      </c>
      <c r="K21" s="27">
        <v>7.4656765406293591E-3</v>
      </c>
      <c r="L21" s="28" t="b">
        <v>1</v>
      </c>
      <c r="N21" s="13" t="s">
        <v>17</v>
      </c>
      <c r="O21" s="13" t="s">
        <v>75</v>
      </c>
      <c r="P21" s="13" t="s">
        <v>31</v>
      </c>
      <c r="Q21" s="20">
        <v>43269</v>
      </c>
      <c r="R21" s="21" t="s">
        <v>17</v>
      </c>
      <c r="S21" s="24">
        <v>-3.2100000000000002E-3</v>
      </c>
      <c r="T21" s="15">
        <v>8.6719999999999992E-3</v>
      </c>
      <c r="U21" s="22" t="s">
        <v>38</v>
      </c>
      <c r="V21" s="13"/>
      <c r="W21" s="23">
        <v>46556</v>
      </c>
      <c r="X21" s="16">
        <v>7.7908256210137954E-3</v>
      </c>
      <c r="Y21" s="13" t="b">
        <v>1</v>
      </c>
    </row>
    <row r="22" spans="1:25" x14ac:dyDescent="0.25">
      <c r="A22" s="2" t="s">
        <v>18</v>
      </c>
      <c r="B22" t="s">
        <v>76</v>
      </c>
      <c r="C22" t="s">
        <v>31</v>
      </c>
      <c r="D22" s="9">
        <v>43270</v>
      </c>
      <c r="E22" s="8" t="s">
        <v>18</v>
      </c>
      <c r="F22" s="1">
        <v>-3.2100000000000002E-3</v>
      </c>
      <c r="G22" s="4">
        <v>9.2500000000000013E-3</v>
      </c>
      <c r="H22" s="11" t="s">
        <v>38</v>
      </c>
      <c r="J22" s="29">
        <v>46923</v>
      </c>
      <c r="K22" s="27">
        <v>8.5768032805415926E-3</v>
      </c>
      <c r="L22" s="28" t="b">
        <v>1</v>
      </c>
      <c r="N22" s="23" t="s">
        <v>18</v>
      </c>
      <c r="O22" s="13" t="s">
        <v>76</v>
      </c>
      <c r="P22" s="13" t="s">
        <v>31</v>
      </c>
      <c r="Q22" s="20">
        <v>43269</v>
      </c>
      <c r="R22" s="21" t="s">
        <v>18</v>
      </c>
      <c r="S22" s="24">
        <v>-3.2100000000000002E-3</v>
      </c>
      <c r="T22" s="15">
        <v>9.4710000000000003E-3</v>
      </c>
      <c r="U22" s="22" t="s">
        <v>38</v>
      </c>
      <c r="V22" s="13"/>
      <c r="W22" s="23">
        <v>46923</v>
      </c>
      <c r="X22" s="16">
        <v>8.837229229262682E-3</v>
      </c>
      <c r="Y22" s="13" t="b">
        <v>1</v>
      </c>
    </row>
    <row r="23" spans="1:25" x14ac:dyDescent="0.25">
      <c r="A23" s="2" t="s">
        <v>19</v>
      </c>
      <c r="B23" t="s">
        <v>77</v>
      </c>
      <c r="C23" t="s">
        <v>31</v>
      </c>
      <c r="D23" s="9">
        <v>43270</v>
      </c>
      <c r="E23" s="8" t="s">
        <v>19</v>
      </c>
      <c r="F23" s="1">
        <v>-3.2100000000000002E-3</v>
      </c>
      <c r="G23" s="4">
        <v>1.0152000000000001E-2</v>
      </c>
      <c r="H23" s="11" t="s">
        <v>38</v>
      </c>
      <c r="J23" s="29">
        <v>47288</v>
      </c>
      <c r="K23" s="27">
        <v>9.4536919547492677E-3</v>
      </c>
      <c r="L23" s="28" t="b">
        <v>1</v>
      </c>
      <c r="N23" s="23" t="s">
        <v>19</v>
      </c>
      <c r="O23" s="13" t="s">
        <v>77</v>
      </c>
      <c r="P23" s="13" t="s">
        <v>31</v>
      </c>
      <c r="Q23" s="20">
        <v>43269</v>
      </c>
      <c r="R23" s="21" t="s">
        <v>19</v>
      </c>
      <c r="S23" s="24">
        <v>-3.2100000000000002E-3</v>
      </c>
      <c r="T23" s="15">
        <v>1.0422000000000001E-2</v>
      </c>
      <c r="U23" s="22" t="s">
        <v>38</v>
      </c>
      <c r="V23" s="13"/>
      <c r="W23" s="23">
        <v>47287</v>
      </c>
      <c r="X23" s="16">
        <v>9.6762472455044334E-3</v>
      </c>
      <c r="Y23" s="13" t="b">
        <v>1</v>
      </c>
    </row>
    <row r="24" spans="1:25" x14ac:dyDescent="0.25">
      <c r="A24" s="2" t="s">
        <v>41</v>
      </c>
      <c r="B24" t="s">
        <v>78</v>
      </c>
      <c r="C24" t="s">
        <v>31</v>
      </c>
      <c r="D24" s="9">
        <v>43270</v>
      </c>
      <c r="E24" s="8" t="s">
        <v>41</v>
      </c>
      <c r="F24" s="1">
        <v>-3.2100000000000002E-3</v>
      </c>
      <c r="G24" s="4">
        <v>1.0825E-2</v>
      </c>
      <c r="H24" s="11" t="s">
        <v>38</v>
      </c>
      <c r="J24" s="29">
        <v>47653</v>
      </c>
      <c r="K24" s="27">
        <v>1.0412175046266478E-2</v>
      </c>
      <c r="L24" s="28" t="b">
        <v>1</v>
      </c>
      <c r="N24" s="23" t="s">
        <v>41</v>
      </c>
      <c r="O24" s="13" t="s">
        <v>78</v>
      </c>
      <c r="P24" s="13" t="s">
        <v>31</v>
      </c>
      <c r="Q24" s="20">
        <v>43269</v>
      </c>
      <c r="R24" s="21" t="s">
        <v>41</v>
      </c>
      <c r="S24" s="24">
        <v>-3.2100000000000002E-3</v>
      </c>
      <c r="T24" s="15">
        <v>1.0982E-2</v>
      </c>
      <c r="U24" s="22" t="s">
        <v>38</v>
      </c>
      <c r="V24" s="13"/>
      <c r="W24" s="23">
        <v>47652</v>
      </c>
      <c r="X24" s="16">
        <v>1.0688859805465632E-2</v>
      </c>
      <c r="Y24" s="13" t="b">
        <v>1</v>
      </c>
    </row>
    <row r="25" spans="1:25" x14ac:dyDescent="0.25">
      <c r="A25" s="2" t="s">
        <v>42</v>
      </c>
      <c r="B25" t="s">
        <v>79</v>
      </c>
      <c r="C25" t="s">
        <v>31</v>
      </c>
      <c r="D25" s="9">
        <v>43270</v>
      </c>
      <c r="E25" s="8" t="s">
        <v>42</v>
      </c>
      <c r="F25" s="1">
        <v>-3.2100000000000002E-3</v>
      </c>
      <c r="G25" s="4">
        <v>1.1474999999999999E-2</v>
      </c>
      <c r="H25" s="11" t="s">
        <v>38</v>
      </c>
      <c r="J25" s="29">
        <v>48018</v>
      </c>
      <c r="K25" s="27">
        <v>1.1129520439518424E-2</v>
      </c>
      <c r="L25" s="28" t="b">
        <v>1</v>
      </c>
      <c r="N25" s="23" t="s">
        <v>42</v>
      </c>
      <c r="O25" s="13" t="s">
        <v>79</v>
      </c>
      <c r="P25" s="13" t="s">
        <v>31</v>
      </c>
      <c r="Q25" s="20">
        <v>43269</v>
      </c>
      <c r="R25" s="21" t="s">
        <v>42</v>
      </c>
      <c r="S25" s="24">
        <v>-3.2100000000000002E-3</v>
      </c>
      <c r="T25" s="15">
        <v>1.1605000000000001E-2</v>
      </c>
      <c r="U25" s="22" t="s">
        <v>38</v>
      </c>
      <c r="V25" s="13"/>
      <c r="W25" s="23">
        <v>48017</v>
      </c>
      <c r="X25" s="16">
        <v>1.1282459695511999E-2</v>
      </c>
      <c r="Y25" s="13" t="b">
        <v>1</v>
      </c>
    </row>
    <row r="26" spans="1:25" x14ac:dyDescent="0.25">
      <c r="A26" s="2" t="s">
        <v>20</v>
      </c>
      <c r="B26" t="s">
        <v>80</v>
      </c>
      <c r="C26" t="s">
        <v>31</v>
      </c>
      <c r="D26" s="9">
        <v>43270</v>
      </c>
      <c r="E26" s="8" t="s">
        <v>20</v>
      </c>
      <c r="F26" s="1">
        <v>-3.2100000000000002E-3</v>
      </c>
      <c r="G26" s="4">
        <v>1.2081999999999999E-2</v>
      </c>
      <c r="H26" s="11" t="s">
        <v>38</v>
      </c>
      <c r="J26" s="29">
        <v>48386</v>
      </c>
      <c r="K26" s="27">
        <v>1.1828913722450632E-2</v>
      </c>
      <c r="L26" s="28" t="b">
        <v>1</v>
      </c>
      <c r="N26" s="23" t="s">
        <v>20</v>
      </c>
      <c r="O26" s="13" t="s">
        <v>80</v>
      </c>
      <c r="P26" s="13" t="s">
        <v>31</v>
      </c>
      <c r="Q26" s="20">
        <v>43269</v>
      </c>
      <c r="R26" s="21" t="s">
        <v>20</v>
      </c>
      <c r="S26" s="24">
        <v>-3.2100000000000002E-3</v>
      </c>
      <c r="T26" s="15">
        <v>1.2302E-2</v>
      </c>
      <c r="U26" s="22" t="s">
        <v>38</v>
      </c>
      <c r="V26" s="13"/>
      <c r="W26" s="23">
        <v>48383</v>
      </c>
      <c r="X26" s="16">
        <v>1.1952372835984064E-2</v>
      </c>
      <c r="Y26" s="13" t="b">
        <v>1</v>
      </c>
    </row>
    <row r="27" spans="1:25" x14ac:dyDescent="0.25">
      <c r="A27" t="s">
        <v>45</v>
      </c>
      <c r="B27" t="s">
        <v>81</v>
      </c>
      <c r="C27" t="s">
        <v>31</v>
      </c>
      <c r="D27" s="9">
        <v>43270</v>
      </c>
      <c r="E27" s="8" t="s">
        <v>45</v>
      </c>
      <c r="F27" s="1">
        <v>-3.2100000000000002E-3</v>
      </c>
      <c r="G27" s="4">
        <v>1.261E-2</v>
      </c>
      <c r="H27" s="11" t="s">
        <v>38</v>
      </c>
      <c r="J27" s="29">
        <v>48750</v>
      </c>
      <c r="K27" s="27">
        <v>1.2487986287896749E-2</v>
      </c>
      <c r="L27" s="28" t="b">
        <v>1</v>
      </c>
      <c r="N27" s="13" t="s">
        <v>45</v>
      </c>
      <c r="O27" s="13" t="s">
        <v>81</v>
      </c>
      <c r="P27" s="13" t="s">
        <v>31</v>
      </c>
      <c r="Q27" s="20">
        <v>43269</v>
      </c>
      <c r="R27" s="21" t="s">
        <v>45</v>
      </c>
      <c r="S27" s="24">
        <v>-3.2100000000000002E-3</v>
      </c>
      <c r="T27" s="15">
        <v>1.2622E-2</v>
      </c>
      <c r="U27" s="22" t="s">
        <v>38</v>
      </c>
      <c r="V27" s="13"/>
      <c r="W27" s="23">
        <v>48750</v>
      </c>
      <c r="X27" s="16">
        <v>1.2713489721764568E-2</v>
      </c>
      <c r="Y27" s="13" t="b">
        <v>1</v>
      </c>
    </row>
    <row r="28" spans="1:25" x14ac:dyDescent="0.25">
      <c r="A28" t="s">
        <v>46</v>
      </c>
      <c r="B28" t="s">
        <v>82</v>
      </c>
      <c r="C28" t="s">
        <v>31</v>
      </c>
      <c r="D28" s="9">
        <v>43270</v>
      </c>
      <c r="E28" s="8" t="s">
        <v>46</v>
      </c>
      <c r="F28" s="1">
        <v>-3.2100000000000002E-3</v>
      </c>
      <c r="G28" s="4">
        <v>1.295E-2</v>
      </c>
      <c r="H28" s="11" t="s">
        <v>38</v>
      </c>
      <c r="J28" s="29">
        <v>49114</v>
      </c>
      <c r="K28" s="27">
        <v>1.3064485216464514E-2</v>
      </c>
      <c r="L28" s="28" t="b">
        <v>1</v>
      </c>
      <c r="N28" s="13" t="s">
        <v>46</v>
      </c>
      <c r="O28" s="13" t="s">
        <v>82</v>
      </c>
      <c r="P28" s="13" t="s">
        <v>31</v>
      </c>
      <c r="Q28" s="20">
        <v>43269</v>
      </c>
      <c r="R28" s="21" t="s">
        <v>46</v>
      </c>
      <c r="S28" s="24">
        <v>-3.2100000000000002E-3</v>
      </c>
      <c r="T28" s="15">
        <v>1.303E-2</v>
      </c>
      <c r="U28" s="22" t="s">
        <v>38</v>
      </c>
      <c r="V28" s="13"/>
      <c r="W28" s="23">
        <v>49114</v>
      </c>
      <c r="X28" s="16">
        <v>1.3052514439669916E-2</v>
      </c>
      <c r="Y28" s="13" t="b">
        <v>1</v>
      </c>
    </row>
    <row r="29" spans="1:25" x14ac:dyDescent="0.25">
      <c r="A29" t="s">
        <v>47</v>
      </c>
      <c r="B29" t="s">
        <v>83</v>
      </c>
      <c r="C29" t="s">
        <v>31</v>
      </c>
      <c r="D29" s="9">
        <v>43270</v>
      </c>
      <c r="E29" s="8" t="s">
        <v>47</v>
      </c>
      <c r="F29" s="1">
        <v>-3.2100000000000002E-3</v>
      </c>
      <c r="G29" s="4">
        <v>1.3389999999999999E-2</v>
      </c>
      <c r="H29" s="11" t="s">
        <v>38</v>
      </c>
      <c r="J29" s="29">
        <v>49479</v>
      </c>
      <c r="K29" s="27">
        <v>1.3429993999372093E-2</v>
      </c>
      <c r="L29" s="28" t="b">
        <v>1</v>
      </c>
      <c r="N29" s="13" t="s">
        <v>47</v>
      </c>
      <c r="O29" s="13" t="s">
        <v>83</v>
      </c>
      <c r="P29" s="13" t="s">
        <v>31</v>
      </c>
      <c r="Q29" s="20">
        <v>43269</v>
      </c>
      <c r="R29" s="21" t="s">
        <v>47</v>
      </c>
      <c r="S29" s="24">
        <v>-3.2100000000000002E-3</v>
      </c>
      <c r="T29" s="15">
        <v>1.3480000000000001E-2</v>
      </c>
      <c r="U29" s="22" t="s">
        <v>38</v>
      </c>
      <c r="V29" s="13"/>
      <c r="W29" s="23">
        <v>49478</v>
      </c>
      <c r="X29" s="16">
        <v>1.3497371078636314E-2</v>
      </c>
      <c r="Y29" s="13" t="b">
        <v>1</v>
      </c>
    </row>
    <row r="30" spans="1:25" x14ac:dyDescent="0.25">
      <c r="A30" t="s">
        <v>48</v>
      </c>
      <c r="B30" t="s">
        <v>84</v>
      </c>
      <c r="C30" t="s">
        <v>31</v>
      </c>
      <c r="D30" s="9">
        <v>43270</v>
      </c>
      <c r="E30" s="8" t="s">
        <v>48</v>
      </c>
      <c r="F30" s="1">
        <v>-3.2100000000000002E-3</v>
      </c>
      <c r="G30" s="4">
        <v>1.3690000000000001E-2</v>
      </c>
      <c r="H30" s="11" t="s">
        <v>38</v>
      </c>
      <c r="J30" s="29">
        <v>49845</v>
      </c>
      <c r="K30" s="27">
        <v>1.3917164494995015E-2</v>
      </c>
      <c r="L30" s="28" t="b">
        <v>1</v>
      </c>
      <c r="N30" s="13" t="s">
        <v>48</v>
      </c>
      <c r="O30" s="13" t="s">
        <v>84</v>
      </c>
      <c r="P30" s="13" t="s">
        <v>31</v>
      </c>
      <c r="Q30" s="20">
        <v>43269</v>
      </c>
      <c r="R30" s="21" t="s">
        <v>48</v>
      </c>
      <c r="S30" s="24">
        <v>-3.2100000000000002E-3</v>
      </c>
      <c r="T30" s="15">
        <v>1.3769999999999999E-2</v>
      </c>
      <c r="U30" s="22" t="s">
        <v>38</v>
      </c>
      <c r="V30" s="13"/>
      <c r="W30" s="23">
        <v>49844</v>
      </c>
      <c r="X30" s="16">
        <v>1.3996709215744672E-2</v>
      </c>
      <c r="Y30" s="13" t="b">
        <v>1</v>
      </c>
    </row>
    <row r="31" spans="1:25" x14ac:dyDescent="0.25">
      <c r="A31" t="s">
        <v>21</v>
      </c>
      <c r="B31" t="s">
        <v>85</v>
      </c>
      <c r="C31" t="s">
        <v>31</v>
      </c>
      <c r="D31" s="9">
        <v>43270</v>
      </c>
      <c r="E31" s="8" t="s">
        <v>21</v>
      </c>
      <c r="F31" s="1">
        <v>-3.2100000000000002E-3</v>
      </c>
      <c r="G31" s="4">
        <v>1.3902000000000001E-2</v>
      </c>
      <c r="H31" s="11" t="s">
        <v>38</v>
      </c>
      <c r="J31" s="29">
        <v>50210</v>
      </c>
      <c r="K31" s="27">
        <v>1.42441726749577E-2</v>
      </c>
      <c r="L31" s="28" t="b">
        <v>1</v>
      </c>
      <c r="N31" s="13" t="s">
        <v>21</v>
      </c>
      <c r="O31" s="13" t="s">
        <v>85</v>
      </c>
      <c r="P31" s="13" t="s">
        <v>31</v>
      </c>
      <c r="Q31" s="20">
        <v>43269</v>
      </c>
      <c r="R31" s="21" t="s">
        <v>21</v>
      </c>
      <c r="S31" s="24">
        <v>-3.2100000000000002E-3</v>
      </c>
      <c r="T31" s="15">
        <v>1.4071999999999999E-2</v>
      </c>
      <c r="U31" s="22" t="s">
        <v>38</v>
      </c>
      <c r="V31" s="13"/>
      <c r="W31" s="23">
        <v>50209</v>
      </c>
      <c r="X31" s="16">
        <v>1.431233504907106E-2</v>
      </c>
      <c r="Y31" s="13" t="b">
        <v>1</v>
      </c>
    </row>
    <row r="32" spans="1:25" x14ac:dyDescent="0.25">
      <c r="A32" t="s">
        <v>22</v>
      </c>
      <c r="B32" t="s">
        <v>90</v>
      </c>
      <c r="C32" t="s">
        <v>31</v>
      </c>
      <c r="D32" s="9">
        <v>43270</v>
      </c>
      <c r="E32" s="8" t="s">
        <v>22</v>
      </c>
      <c r="F32" s="1">
        <v>-3.2100000000000002E-3</v>
      </c>
      <c r="G32" s="4">
        <v>1.4572E-2</v>
      </c>
      <c r="H32" s="11" t="s">
        <v>38</v>
      </c>
      <c r="J32" s="29">
        <v>50577</v>
      </c>
      <c r="K32" s="30">
        <v>1.4469741347120479E-2</v>
      </c>
      <c r="L32" s="28" t="e">
        <v>#REF!</v>
      </c>
      <c r="N32" s="13" t="s">
        <v>49</v>
      </c>
      <c r="O32" s="13" t="s">
        <v>86</v>
      </c>
      <c r="P32" s="13" t="s">
        <v>31</v>
      </c>
      <c r="Q32" s="20">
        <v>43269</v>
      </c>
      <c r="R32" s="21" t="s">
        <v>49</v>
      </c>
      <c r="S32" s="24">
        <v>-3.2100000000000002E-3</v>
      </c>
      <c r="T32" s="15" t="e">
        <v>#VALUE!</v>
      </c>
      <c r="U32" s="22" t="s">
        <v>38</v>
      </c>
      <c r="V32" s="13"/>
      <c r="W32" s="23">
        <v>50574</v>
      </c>
      <c r="X32" s="16">
        <v>1.4646451323502648E-2</v>
      </c>
      <c r="Y32" s="13" t="b">
        <v>1</v>
      </c>
    </row>
    <row r="33" spans="1:25" x14ac:dyDescent="0.25">
      <c r="A33" t="s">
        <v>23</v>
      </c>
      <c r="B33" t="s">
        <v>95</v>
      </c>
      <c r="C33" t="s">
        <v>31</v>
      </c>
      <c r="D33" s="9">
        <v>43270</v>
      </c>
      <c r="E33" s="8" t="s">
        <v>23</v>
      </c>
      <c r="F33" s="1">
        <v>-3.2100000000000002E-3</v>
      </c>
      <c r="G33" s="4">
        <v>1.4822E-2</v>
      </c>
      <c r="H33" s="11" t="s">
        <v>38</v>
      </c>
      <c r="J33" s="29">
        <v>52401</v>
      </c>
      <c r="K33" s="30">
        <v>1.5164659856749028E-2</v>
      </c>
      <c r="L33" s="28" t="e">
        <v>#REF!</v>
      </c>
      <c r="N33" s="13" t="s">
        <v>50</v>
      </c>
      <c r="O33" s="13" t="s">
        <v>87</v>
      </c>
      <c r="P33" s="13" t="s">
        <v>31</v>
      </c>
      <c r="Q33" s="20">
        <v>43269</v>
      </c>
      <c r="R33" s="21" t="s">
        <v>50</v>
      </c>
      <c r="S33" s="24">
        <v>-3.2100000000000002E-3</v>
      </c>
      <c r="T33" s="15" t="e">
        <v>#VALUE!</v>
      </c>
      <c r="U33" s="22" t="s">
        <v>38</v>
      </c>
      <c r="V33" s="13"/>
      <c r="W33" s="23">
        <v>50941</v>
      </c>
      <c r="X33" s="25">
        <v>-2.5677612049630622E-6</v>
      </c>
      <c r="Y33" s="13" t="b">
        <v>0</v>
      </c>
    </row>
    <row r="34" spans="1:25" x14ac:dyDescent="0.25">
      <c r="A34" t="s">
        <v>43</v>
      </c>
      <c r="B34" t="s">
        <v>96</v>
      </c>
      <c r="C34" t="s">
        <v>31</v>
      </c>
      <c r="D34" s="9">
        <v>43270</v>
      </c>
      <c r="E34" s="8" t="s">
        <v>43</v>
      </c>
      <c r="F34" s="1">
        <v>-3.2100000000000002E-3</v>
      </c>
      <c r="G34" s="4">
        <v>1.4942E-2</v>
      </c>
      <c r="H34" s="11" t="s">
        <v>38</v>
      </c>
      <c r="J34" s="29">
        <v>54228</v>
      </c>
      <c r="K34" s="27">
        <v>1.5380796234043426E-2</v>
      </c>
      <c r="L34" s="28" t="b">
        <v>1</v>
      </c>
      <c r="N34" s="13" t="s">
        <v>51</v>
      </c>
      <c r="O34" s="13" t="s">
        <v>88</v>
      </c>
      <c r="P34" s="13" t="s">
        <v>31</v>
      </c>
      <c r="Q34" s="20">
        <v>43269</v>
      </c>
      <c r="R34" s="21" t="s">
        <v>51</v>
      </c>
      <c r="S34" s="24">
        <v>-3.2100000000000002E-3</v>
      </c>
      <c r="T34" s="15" t="e">
        <v>#VALUE!</v>
      </c>
      <c r="U34" s="22" t="s">
        <v>38</v>
      </c>
      <c r="V34" s="13"/>
      <c r="W34" s="23">
        <v>51305</v>
      </c>
      <c r="X34" s="25">
        <v>-2.4517422635751505E-6</v>
      </c>
      <c r="Y34" s="13" t="b">
        <v>1</v>
      </c>
    </row>
    <row r="35" spans="1:25" x14ac:dyDescent="0.25">
      <c r="A35" t="s">
        <v>44</v>
      </c>
      <c r="B35" t="s">
        <v>97</v>
      </c>
      <c r="C35" t="s">
        <v>31</v>
      </c>
      <c r="D35" s="9">
        <v>43270</v>
      </c>
      <c r="E35" s="8" t="s">
        <v>44</v>
      </c>
      <c r="F35" s="1">
        <v>-3.2100000000000002E-3</v>
      </c>
      <c r="G35" s="4">
        <v>1.4782E-2</v>
      </c>
      <c r="H35" s="11" t="s">
        <v>38</v>
      </c>
      <c r="J35" s="29">
        <v>0</v>
      </c>
      <c r="K35" s="27">
        <v>0</v>
      </c>
      <c r="L35" s="28" t="b">
        <v>0</v>
      </c>
      <c r="N35" s="13" t="s">
        <v>52</v>
      </c>
      <c r="O35" s="13" t="s">
        <v>89</v>
      </c>
      <c r="P35" s="13" t="s">
        <v>31</v>
      </c>
      <c r="Q35" s="20">
        <v>43269</v>
      </c>
      <c r="R35" s="21" t="s">
        <v>52</v>
      </c>
      <c r="S35" s="24">
        <v>-3.2100000000000002E-3</v>
      </c>
      <c r="T35" s="15" t="e">
        <v>#VALUE!</v>
      </c>
      <c r="U35" s="22" t="s">
        <v>38</v>
      </c>
      <c r="V35" s="13"/>
      <c r="W35" s="23">
        <v>51670</v>
      </c>
      <c r="X35" s="25">
        <v>-2.345195665623843E-6</v>
      </c>
      <c r="Y35" s="13" t="b">
        <v>1</v>
      </c>
    </row>
    <row r="36" spans="1:25" x14ac:dyDescent="0.25">
      <c r="E36" s="2"/>
      <c r="N36" s="13" t="s">
        <v>22</v>
      </c>
      <c r="O36" s="13" t="s">
        <v>90</v>
      </c>
      <c r="P36" s="13" t="s">
        <v>31</v>
      </c>
      <c r="Q36" s="20">
        <v>43269</v>
      </c>
      <c r="R36" s="21" t="s">
        <v>22</v>
      </c>
      <c r="S36" s="24">
        <v>-3.2100000000000002E-3</v>
      </c>
      <c r="T36" s="15">
        <v>1.4702E-2</v>
      </c>
      <c r="U36" s="22" t="s">
        <v>38</v>
      </c>
      <c r="V36" s="13"/>
      <c r="W36" s="23">
        <v>52035</v>
      </c>
      <c r="X36" s="25">
        <v>-2.247523888233227E-6</v>
      </c>
      <c r="Y36" s="13" t="b">
        <v>1</v>
      </c>
    </row>
    <row r="37" spans="1:25" x14ac:dyDescent="0.25">
      <c r="C37" t="s">
        <v>32</v>
      </c>
      <c r="D37" t="s">
        <v>34</v>
      </c>
      <c r="N37" s="13" t="s">
        <v>53</v>
      </c>
      <c r="O37" s="13" t="s">
        <v>91</v>
      </c>
      <c r="P37" s="13" t="s">
        <v>31</v>
      </c>
      <c r="Q37" s="20">
        <v>43269</v>
      </c>
      <c r="R37" s="21" t="s">
        <v>53</v>
      </c>
      <c r="S37" s="24">
        <v>-3.2100000000000002E-3</v>
      </c>
      <c r="T37" s="15" t="e">
        <v>#VALUE!</v>
      </c>
      <c r="U37" s="22" t="s">
        <v>38</v>
      </c>
      <c r="V37" s="13"/>
      <c r="W37" s="23">
        <v>52400</v>
      </c>
      <c r="X37" s="16">
        <v>1.6286074791489597E-2</v>
      </c>
      <c r="Y37" s="13" t="b">
        <v>1</v>
      </c>
    </row>
    <row r="38" spans="1:25" x14ac:dyDescent="0.25">
      <c r="D38" t="s">
        <v>57</v>
      </c>
      <c r="N38" s="13" t="s">
        <v>54</v>
      </c>
      <c r="O38" s="13" t="s">
        <v>92</v>
      </c>
      <c r="P38" s="13" t="s">
        <v>31</v>
      </c>
      <c r="Q38" s="20">
        <v>43269</v>
      </c>
      <c r="R38" s="21" t="s">
        <v>54</v>
      </c>
      <c r="S38" s="24">
        <v>-3.2100000000000002E-3</v>
      </c>
      <c r="T38" s="15" t="e">
        <v>#VALUE!</v>
      </c>
      <c r="U38" s="22" t="s">
        <v>38</v>
      </c>
      <c r="V38" s="13"/>
      <c r="W38" s="23">
        <v>52768</v>
      </c>
      <c r="X38" s="25">
        <v>-2.0742734902400737E-6</v>
      </c>
      <c r="Y38" s="13" t="b">
        <v>0</v>
      </c>
    </row>
    <row r="39" spans="1:25" x14ac:dyDescent="0.25">
      <c r="N39" s="13" t="s">
        <v>55</v>
      </c>
      <c r="O39" s="13" t="s">
        <v>93</v>
      </c>
      <c r="P39" s="13" t="s">
        <v>31</v>
      </c>
      <c r="Q39" s="20">
        <v>43269</v>
      </c>
      <c r="R39" s="21" t="s">
        <v>55</v>
      </c>
      <c r="S39" s="24">
        <v>-3.2100000000000002E-3</v>
      </c>
      <c r="T39" s="15" t="e">
        <v>#VALUE!</v>
      </c>
      <c r="U39" s="22" t="s">
        <v>38</v>
      </c>
      <c r="V39" s="13"/>
      <c r="W39" s="23">
        <v>53132</v>
      </c>
      <c r="X39" s="25">
        <v>-1.9976979531866645E-6</v>
      </c>
      <c r="Y39" s="13" t="b">
        <v>1</v>
      </c>
    </row>
    <row r="40" spans="1:25" x14ac:dyDescent="0.25">
      <c r="N40" s="13" t="s">
        <v>56</v>
      </c>
      <c r="O40" s="13" t="s">
        <v>94</v>
      </c>
      <c r="P40" s="13" t="s">
        <v>31</v>
      </c>
      <c r="Q40" s="20">
        <v>43269</v>
      </c>
      <c r="R40" s="21" t="s">
        <v>56</v>
      </c>
      <c r="S40" s="24">
        <v>-3.2100000000000002E-3</v>
      </c>
      <c r="T40" s="15" t="e">
        <v>#VALUE!</v>
      </c>
      <c r="U40" s="22" t="s">
        <v>38</v>
      </c>
      <c r="V40" s="13"/>
      <c r="W40" s="23">
        <v>53496</v>
      </c>
      <c r="X40" s="25">
        <v>-1.9265749724475745E-6</v>
      </c>
      <c r="Y40" s="13" t="b">
        <v>1</v>
      </c>
    </row>
    <row r="41" spans="1:25" x14ac:dyDescent="0.25">
      <c r="N41" s="13" t="s">
        <v>23</v>
      </c>
      <c r="O41" s="13" t="s">
        <v>95</v>
      </c>
      <c r="P41" s="13" t="s">
        <v>31</v>
      </c>
      <c r="Q41" s="20">
        <v>43269</v>
      </c>
      <c r="R41" s="21" t="s">
        <v>23</v>
      </c>
      <c r="S41" s="24">
        <v>-3.2100000000000002E-3</v>
      </c>
      <c r="T41" s="15">
        <v>1.4932000000000001E-2</v>
      </c>
      <c r="U41" s="22" t="s">
        <v>38</v>
      </c>
      <c r="V41" s="13"/>
      <c r="W41" s="23">
        <v>53861</v>
      </c>
      <c r="X41" s="25">
        <v>-1.86016650973452E-6</v>
      </c>
      <c r="Y41" s="13" t="b">
        <v>1</v>
      </c>
    </row>
    <row r="42" spans="1:25" x14ac:dyDescent="0.25">
      <c r="N42" s="13" t="s">
        <v>43</v>
      </c>
      <c r="O42" s="13" t="s">
        <v>96</v>
      </c>
      <c r="P42" s="13" t="s">
        <v>31</v>
      </c>
      <c r="Q42" s="20">
        <v>43269</v>
      </c>
      <c r="R42" s="21" t="s">
        <v>43</v>
      </c>
      <c r="S42" s="24">
        <v>-3.2100000000000002E-3</v>
      </c>
      <c r="T42" s="15">
        <v>1.5012000000000001E-2</v>
      </c>
      <c r="U42" s="22" t="s">
        <v>38</v>
      </c>
      <c r="V42" s="13"/>
      <c r="W42" s="23">
        <v>54227</v>
      </c>
      <c r="X42" s="16">
        <v>1.7518384696953986E-2</v>
      </c>
      <c r="Y42" s="13" t="b">
        <v>1</v>
      </c>
    </row>
    <row r="43" spans="1:25" x14ac:dyDescent="0.25">
      <c r="N43" s="13" t="s">
        <v>44</v>
      </c>
      <c r="O43" s="13" t="s">
        <v>97</v>
      </c>
      <c r="P43" s="13" t="s">
        <v>31</v>
      </c>
      <c r="Q43" s="20">
        <v>43269</v>
      </c>
      <c r="R43" s="21" t="s">
        <v>44</v>
      </c>
      <c r="S43" s="24">
        <v>-3.2100000000000002E-3</v>
      </c>
      <c r="T43" s="15">
        <v>1.4812000000000001E-2</v>
      </c>
      <c r="U43" s="22" t="s">
        <v>38</v>
      </c>
      <c r="V43" s="13"/>
      <c r="W43" s="23">
        <v>57879</v>
      </c>
      <c r="X43" s="16">
        <v>1.5180710312530184E-2</v>
      </c>
      <c r="Y43" s="1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showGridLines="0" tabSelected="1" topLeftCell="A3" workbookViewId="0">
      <selection activeCell="K43" sqref="K4:K43"/>
    </sheetView>
  </sheetViews>
  <sheetFormatPr defaultRowHeight="15" x14ac:dyDescent="0.25"/>
  <cols>
    <col min="1" max="1" width="7.7109375" customWidth="1"/>
    <col min="2" max="2" width="14" bestFit="1" customWidth="1"/>
    <col min="3" max="5" width="16" customWidth="1"/>
    <col min="6" max="6" width="20" customWidth="1"/>
    <col min="7" max="7" width="19.7109375" style="4" customWidth="1"/>
    <col min="8" max="8" width="19.7109375" customWidth="1"/>
    <col min="9" max="9" width="5.28515625" bestFit="1" customWidth="1"/>
    <col min="10" max="10" width="11.85546875" bestFit="1" customWidth="1"/>
    <col min="11" max="11" width="13.28515625" style="5" bestFit="1" customWidth="1"/>
    <col min="12" max="12" width="7.85546875" bestFit="1" customWidth="1"/>
    <col min="13" max="13" width="20.5703125" bestFit="1" customWidth="1"/>
    <col min="14" max="14" width="7.7109375" customWidth="1"/>
    <col min="15" max="15" width="14" bestFit="1" customWidth="1"/>
    <col min="16" max="18" width="16" customWidth="1"/>
    <col min="19" max="19" width="20" customWidth="1"/>
    <col min="20" max="21" width="19.7109375" customWidth="1"/>
    <col min="22" max="22" width="5.28515625" bestFit="1" customWidth="1"/>
    <col min="23" max="23" width="11.85546875" bestFit="1" customWidth="1"/>
    <col min="24" max="24" width="13.28515625" bestFit="1" customWidth="1"/>
    <col min="25" max="25" width="7.85546875" bestFit="1" customWidth="1"/>
    <col min="28" max="28" width="10.7109375" bestFit="1" customWidth="1"/>
  </cols>
  <sheetData>
    <row r="1" spans="1:28" x14ac:dyDescent="0.25">
      <c r="E1" s="33">
        <v>43266</v>
      </c>
      <c r="N1" s="12" t="s">
        <v>98</v>
      </c>
      <c r="O1" s="13"/>
      <c r="P1" s="13"/>
      <c r="Q1" s="13"/>
      <c r="R1" s="14">
        <v>43265</v>
      </c>
      <c r="S1" s="13"/>
      <c r="T1" s="15"/>
      <c r="U1" s="13"/>
      <c r="V1" s="13"/>
      <c r="W1" s="13"/>
      <c r="X1" s="16"/>
      <c r="Y1" s="13"/>
    </row>
    <row r="2" spans="1:28" x14ac:dyDescent="0.25">
      <c r="G2" s="34" t="s">
        <v>161</v>
      </c>
      <c r="J2" s="3" t="s">
        <v>40</v>
      </c>
      <c r="N2" s="13"/>
      <c r="O2" s="13"/>
      <c r="P2" s="13"/>
      <c r="Q2" s="13"/>
      <c r="R2" s="13"/>
      <c r="S2" s="13"/>
      <c r="T2" s="15"/>
      <c r="U2" s="13"/>
      <c r="V2" s="13"/>
      <c r="W2" s="12" t="s">
        <v>40</v>
      </c>
      <c r="X2" s="16"/>
      <c r="Y2" s="13"/>
    </row>
    <row r="3" spans="1:28" x14ac:dyDescent="0.25">
      <c r="A3" s="34" t="s">
        <v>163</v>
      </c>
      <c r="C3" s="6" t="s">
        <v>27</v>
      </c>
      <c r="D3" s="6" t="s">
        <v>24</v>
      </c>
      <c r="E3" s="6" t="s">
        <v>25</v>
      </c>
      <c r="F3" s="6" t="s">
        <v>28</v>
      </c>
      <c r="G3" s="7" t="s">
        <v>29</v>
      </c>
      <c r="H3" s="10" t="s">
        <v>30</v>
      </c>
      <c r="J3" s="3" t="s">
        <v>33</v>
      </c>
      <c r="K3" s="34" t="s">
        <v>162</v>
      </c>
      <c r="N3" s="13"/>
      <c r="O3" s="13"/>
      <c r="P3" s="17" t="s">
        <v>27</v>
      </c>
      <c r="Q3" s="17" t="s">
        <v>24</v>
      </c>
      <c r="R3" s="17" t="s">
        <v>25</v>
      </c>
      <c r="S3" s="17" t="s">
        <v>28</v>
      </c>
      <c r="T3" s="18" t="s">
        <v>29</v>
      </c>
      <c r="U3" s="19" t="s">
        <v>30</v>
      </c>
      <c r="V3" s="13"/>
      <c r="W3" s="12" t="s">
        <v>33</v>
      </c>
      <c r="X3" s="16"/>
      <c r="Y3" s="13"/>
    </row>
    <row r="4" spans="1:28" x14ac:dyDescent="0.25">
      <c r="A4" t="s">
        <v>8</v>
      </c>
      <c r="B4" t="s">
        <v>58</v>
      </c>
      <c r="C4" t="s">
        <v>26</v>
      </c>
      <c r="D4" s="2">
        <v>43266</v>
      </c>
      <c r="E4" s="2">
        <v>43269</v>
      </c>
      <c r="G4" s="4">
        <v>-4.6999999999999993E-3</v>
      </c>
      <c r="H4" t="s">
        <v>35</v>
      </c>
      <c r="J4" s="2">
        <v>43266</v>
      </c>
      <c r="K4" s="5">
        <v>-4.754034733871833E-3</v>
      </c>
      <c r="N4" s="13" t="s">
        <v>8</v>
      </c>
      <c r="O4" s="13" t="s">
        <v>58</v>
      </c>
      <c r="P4" s="13" t="s">
        <v>26</v>
      </c>
      <c r="Q4" s="23">
        <v>43265</v>
      </c>
      <c r="R4" s="23">
        <v>43266</v>
      </c>
      <c r="S4" s="13"/>
      <c r="T4" s="15">
        <v>-5.0000000000000001E-3</v>
      </c>
      <c r="U4" s="13" t="s">
        <v>35</v>
      </c>
      <c r="V4" s="13"/>
      <c r="W4" s="23">
        <v>43265</v>
      </c>
      <c r="X4" s="16">
        <v>-5.0566515237096517E-3</v>
      </c>
      <c r="Y4" s="13"/>
      <c r="AB4" s="35">
        <f>+W4</f>
        <v>43265</v>
      </c>
    </row>
    <row r="5" spans="1:28" x14ac:dyDescent="0.25">
      <c r="A5" t="s">
        <v>7</v>
      </c>
      <c r="B5" t="s">
        <v>59</v>
      </c>
      <c r="C5" t="s">
        <v>26</v>
      </c>
      <c r="D5" s="2">
        <v>43270</v>
      </c>
      <c r="E5" s="2">
        <v>43277</v>
      </c>
      <c r="G5" s="4">
        <v>-3.79E-3</v>
      </c>
      <c r="H5" t="s">
        <v>35</v>
      </c>
      <c r="J5" s="2">
        <v>43269</v>
      </c>
      <c r="K5" s="5">
        <v>-4.754034733871833E-3</v>
      </c>
      <c r="L5" t="b">
        <v>0</v>
      </c>
      <c r="N5" s="13" t="s">
        <v>7</v>
      </c>
      <c r="O5" s="13" t="s">
        <v>59</v>
      </c>
      <c r="P5" s="13" t="s">
        <v>26</v>
      </c>
      <c r="Q5" s="23">
        <v>43269</v>
      </c>
      <c r="R5" s="23">
        <v>43276</v>
      </c>
      <c r="S5" s="13"/>
      <c r="T5" s="15">
        <v>-3.79E-3</v>
      </c>
      <c r="U5" s="13" t="s">
        <v>35</v>
      </c>
      <c r="V5" s="13"/>
      <c r="W5" s="23">
        <v>43266</v>
      </c>
      <c r="X5" s="16">
        <v>-5.0566515237096517E-3</v>
      </c>
      <c r="Y5" s="13" t="b">
        <v>0</v>
      </c>
    </row>
    <row r="6" spans="1:28" x14ac:dyDescent="0.25">
      <c r="A6" t="s">
        <v>1</v>
      </c>
      <c r="B6" t="s">
        <v>60</v>
      </c>
      <c r="C6" t="s">
        <v>26</v>
      </c>
      <c r="D6" s="2">
        <v>43270</v>
      </c>
      <c r="E6" s="2">
        <v>43284</v>
      </c>
      <c r="G6" s="4">
        <v>-3.7099999999999998E-3</v>
      </c>
      <c r="H6" t="s">
        <v>35</v>
      </c>
      <c r="J6" s="2">
        <v>43277</v>
      </c>
      <c r="K6" s="5">
        <v>-4.1586269996228102E-3</v>
      </c>
      <c r="L6" t="b">
        <v>1</v>
      </c>
      <c r="N6" s="13" t="s">
        <v>1</v>
      </c>
      <c r="O6" s="13" t="s">
        <v>60</v>
      </c>
      <c r="P6" s="13" t="s">
        <v>26</v>
      </c>
      <c r="Q6" s="23">
        <v>43269</v>
      </c>
      <c r="R6" s="23">
        <v>43283</v>
      </c>
      <c r="S6" s="13"/>
      <c r="T6" s="15">
        <v>-3.7000000000000002E-3</v>
      </c>
      <c r="U6" s="13" t="s">
        <v>35</v>
      </c>
      <c r="V6" s="13"/>
      <c r="W6" s="23">
        <v>43276</v>
      </c>
      <c r="X6" s="16">
        <v>-4.2386718115598118E-3</v>
      </c>
      <c r="Y6" s="13" t="b">
        <v>1</v>
      </c>
    </row>
    <row r="7" spans="1:28" x14ac:dyDescent="0.25">
      <c r="A7" t="s">
        <v>2</v>
      </c>
      <c r="B7" t="s">
        <v>61</v>
      </c>
      <c r="C7" t="s">
        <v>26</v>
      </c>
      <c r="D7" s="2">
        <v>43270</v>
      </c>
      <c r="E7" s="2">
        <v>43300</v>
      </c>
      <c r="G7" s="4">
        <v>-3.7000000000000002E-3</v>
      </c>
      <c r="H7" t="s">
        <v>35</v>
      </c>
      <c r="J7" s="2">
        <v>43284</v>
      </c>
      <c r="K7" s="5">
        <v>-3.9683169059210859E-3</v>
      </c>
      <c r="L7" t="b">
        <v>1</v>
      </c>
      <c r="N7" s="13" t="s">
        <v>2</v>
      </c>
      <c r="O7" s="13" t="s">
        <v>61</v>
      </c>
      <c r="P7" s="13" t="s">
        <v>26</v>
      </c>
      <c r="Q7" s="23">
        <v>43269</v>
      </c>
      <c r="R7" s="23">
        <v>43299</v>
      </c>
      <c r="S7" s="13"/>
      <c r="T7" s="15">
        <v>-3.6900000000000001E-3</v>
      </c>
      <c r="U7" s="13" t="s">
        <v>35</v>
      </c>
      <c r="V7" s="13"/>
      <c r="W7" s="23">
        <v>43283</v>
      </c>
      <c r="X7" s="16">
        <v>-4.0041331998355838E-3</v>
      </c>
      <c r="Y7" s="13" t="b">
        <v>1</v>
      </c>
    </row>
    <row r="8" spans="1:28" x14ac:dyDescent="0.25">
      <c r="A8" t="s">
        <v>3</v>
      </c>
      <c r="B8" t="s">
        <v>62</v>
      </c>
      <c r="C8" t="s">
        <v>26</v>
      </c>
      <c r="D8" s="2">
        <v>43270</v>
      </c>
      <c r="E8" s="2">
        <v>43332</v>
      </c>
      <c r="G8" s="4">
        <v>-3.3900000000000002E-3</v>
      </c>
      <c r="H8" t="s">
        <v>35</v>
      </c>
      <c r="J8" s="2">
        <v>43300</v>
      </c>
      <c r="K8" s="5">
        <v>-3.8591731621813495E-3</v>
      </c>
      <c r="L8" t="b">
        <v>1</v>
      </c>
      <c r="N8" s="13" t="s">
        <v>3</v>
      </c>
      <c r="O8" s="13" t="s">
        <v>62</v>
      </c>
      <c r="P8" s="13" t="s">
        <v>26</v>
      </c>
      <c r="Q8" s="23">
        <v>43269</v>
      </c>
      <c r="R8" s="23">
        <v>43332</v>
      </c>
      <c r="S8" s="13"/>
      <c r="T8" s="15">
        <v>-3.3800000000000002E-3</v>
      </c>
      <c r="U8" s="13" t="s">
        <v>35</v>
      </c>
      <c r="V8" s="13"/>
      <c r="W8" s="23">
        <v>43299</v>
      </c>
      <c r="X8" s="16">
        <v>-3.8734146878733958E-3</v>
      </c>
      <c r="Y8" s="13" t="b">
        <v>1</v>
      </c>
    </row>
    <row r="9" spans="1:28" x14ac:dyDescent="0.25">
      <c r="A9" t="s">
        <v>4</v>
      </c>
      <c r="B9" t="s">
        <v>63</v>
      </c>
      <c r="C9" t="s">
        <v>26</v>
      </c>
      <c r="D9" s="2">
        <v>43270</v>
      </c>
      <c r="E9" s="2">
        <v>43362</v>
      </c>
      <c r="G9" s="4">
        <v>-3.2100000000000002E-3</v>
      </c>
      <c r="H9" t="s">
        <v>35</v>
      </c>
      <c r="J9" s="2">
        <v>43332</v>
      </c>
      <c r="K9" s="5">
        <v>-3.5100097285801386E-3</v>
      </c>
      <c r="L9" t="b">
        <v>1</v>
      </c>
      <c r="N9" s="13" t="s">
        <v>4</v>
      </c>
      <c r="O9" s="13" t="s">
        <v>63</v>
      </c>
      <c r="P9" s="13" t="s">
        <v>26</v>
      </c>
      <c r="Q9" s="23">
        <v>43269</v>
      </c>
      <c r="R9" s="23">
        <v>43361</v>
      </c>
      <c r="S9" s="13"/>
      <c r="T9" s="15">
        <v>-3.2100000000000002E-3</v>
      </c>
      <c r="U9" s="13" t="s">
        <v>35</v>
      </c>
      <c r="V9" s="13"/>
      <c r="W9" s="23">
        <v>43332</v>
      </c>
      <c r="X9" s="16">
        <v>-3.5111144792957963E-3</v>
      </c>
      <c r="Y9" s="13" t="b">
        <v>1</v>
      </c>
    </row>
    <row r="10" spans="1:28" x14ac:dyDescent="0.25">
      <c r="A10" t="s">
        <v>5</v>
      </c>
      <c r="B10" t="s">
        <v>64</v>
      </c>
      <c r="C10" t="s">
        <v>26</v>
      </c>
      <c r="D10" s="2">
        <v>43270</v>
      </c>
      <c r="E10" s="2">
        <v>43453</v>
      </c>
      <c r="G10" s="4">
        <v>-2.6800000000000001E-3</v>
      </c>
      <c r="H10" t="s">
        <v>35</v>
      </c>
      <c r="J10" s="2">
        <v>43362</v>
      </c>
      <c r="K10" s="5">
        <v>-3.3117055387161219E-3</v>
      </c>
      <c r="L10" t="b">
        <v>1</v>
      </c>
      <c r="N10" s="13" t="s">
        <v>5</v>
      </c>
      <c r="O10" s="13" t="s">
        <v>64</v>
      </c>
      <c r="P10" s="13" t="s">
        <v>26</v>
      </c>
      <c r="Q10" s="23">
        <v>43269</v>
      </c>
      <c r="R10" s="23">
        <v>43452</v>
      </c>
      <c r="S10" s="13"/>
      <c r="T10" s="15">
        <v>-2.6800000000000001E-3</v>
      </c>
      <c r="U10" s="13" t="s">
        <v>35</v>
      </c>
      <c r="V10" s="13"/>
      <c r="W10" s="23">
        <v>43361</v>
      </c>
      <c r="X10" s="16">
        <v>-3.3199129878482493E-3</v>
      </c>
      <c r="Y10" s="13" t="b">
        <v>1</v>
      </c>
    </row>
    <row r="11" spans="1:28" x14ac:dyDescent="0.25">
      <c r="A11" t="s">
        <v>6</v>
      </c>
      <c r="B11" t="s">
        <v>65</v>
      </c>
      <c r="C11" t="s">
        <v>26</v>
      </c>
      <c r="D11" s="2">
        <v>43270</v>
      </c>
      <c r="E11" s="2">
        <v>43543</v>
      </c>
      <c r="G11" s="4">
        <v>-2.14E-3</v>
      </c>
      <c r="H11" t="s">
        <v>35</v>
      </c>
      <c r="J11" s="2">
        <v>43453</v>
      </c>
      <c r="K11" s="5">
        <v>-2.758207700082923E-3</v>
      </c>
      <c r="L11" t="b">
        <v>1</v>
      </c>
      <c r="N11" s="13" t="s">
        <v>6</v>
      </c>
      <c r="O11" s="13" t="s">
        <v>65</v>
      </c>
      <c r="P11" s="13" t="s">
        <v>26</v>
      </c>
      <c r="Q11" s="23">
        <v>43269</v>
      </c>
      <c r="R11" s="23">
        <v>43542</v>
      </c>
      <c r="S11" s="13"/>
      <c r="T11" s="15">
        <v>-2.1199999999999999E-3</v>
      </c>
      <c r="U11" s="13" t="s">
        <v>35</v>
      </c>
      <c r="V11" s="13"/>
      <c r="W11" s="23">
        <v>43452</v>
      </c>
      <c r="X11" s="16">
        <v>-2.7624235044746721E-3</v>
      </c>
      <c r="Y11" s="13" t="b">
        <v>1</v>
      </c>
    </row>
    <row r="12" spans="1:28" x14ac:dyDescent="0.25">
      <c r="A12" t="s">
        <v>0</v>
      </c>
      <c r="B12" t="s">
        <v>66</v>
      </c>
      <c r="C12" t="s">
        <v>26</v>
      </c>
      <c r="D12" s="2">
        <v>43270</v>
      </c>
      <c r="E12" s="2">
        <v>43635</v>
      </c>
      <c r="G12" s="4">
        <v>-1.83E-3</v>
      </c>
      <c r="H12" t="s">
        <v>35</v>
      </c>
      <c r="J12" s="2">
        <v>43543</v>
      </c>
      <c r="K12" s="5">
        <v>-2.2059463586255406E-3</v>
      </c>
      <c r="L12" t="b">
        <v>1</v>
      </c>
      <c r="N12" s="13" t="s">
        <v>0</v>
      </c>
      <c r="O12" s="13" t="s">
        <v>66</v>
      </c>
      <c r="P12" s="13" t="s">
        <v>26</v>
      </c>
      <c r="Q12" s="23">
        <v>43269</v>
      </c>
      <c r="R12" s="23">
        <v>43634</v>
      </c>
      <c r="S12" s="13"/>
      <c r="T12" s="15">
        <v>-1.81E-3</v>
      </c>
      <c r="U12" s="13" t="s">
        <v>35</v>
      </c>
      <c r="V12" s="13"/>
      <c r="W12" s="23">
        <v>43542</v>
      </c>
      <c r="X12" s="16">
        <v>-2.1888207086080851E-3</v>
      </c>
      <c r="Y12" s="13" t="b">
        <v>1</v>
      </c>
    </row>
    <row r="13" spans="1:28" x14ac:dyDescent="0.25">
      <c r="A13" t="s">
        <v>9</v>
      </c>
      <c r="B13" t="s">
        <v>36</v>
      </c>
      <c r="C13" t="s">
        <v>31</v>
      </c>
      <c r="D13" s="2">
        <v>43270</v>
      </c>
      <c r="E13" s="2" t="s">
        <v>9</v>
      </c>
      <c r="F13" s="1">
        <v>-2.6800000000000001E-3</v>
      </c>
      <c r="G13" s="4">
        <v>-1.7000000000000001E-3</v>
      </c>
      <c r="H13" t="s">
        <v>37</v>
      </c>
      <c r="J13" s="2">
        <v>43635</v>
      </c>
      <c r="K13" s="5">
        <v>-1.8864647700253126E-3</v>
      </c>
      <c r="L13" t="b">
        <v>1</v>
      </c>
      <c r="N13" s="13" t="s">
        <v>9</v>
      </c>
      <c r="O13" s="13" t="s">
        <v>36</v>
      </c>
      <c r="P13" s="13" t="s">
        <v>31</v>
      </c>
      <c r="Q13" s="23">
        <v>43269</v>
      </c>
      <c r="R13" s="23" t="s">
        <v>9</v>
      </c>
      <c r="S13" s="24">
        <v>-2.6800000000000001E-3</v>
      </c>
      <c r="T13" s="15">
        <v>-1.6000000000000001E-3</v>
      </c>
      <c r="U13" s="13" t="s">
        <v>37</v>
      </c>
      <c r="V13" s="13"/>
      <c r="W13" s="23">
        <v>43634</v>
      </c>
      <c r="X13" s="16">
        <v>-1.8685458085003551E-3</v>
      </c>
      <c r="Y13" s="13" t="b">
        <v>1</v>
      </c>
    </row>
    <row r="14" spans="1:28" x14ac:dyDescent="0.25">
      <c r="A14" t="s">
        <v>10</v>
      </c>
      <c r="B14" t="s">
        <v>99</v>
      </c>
      <c r="C14" t="s">
        <v>31</v>
      </c>
      <c r="D14" s="2">
        <v>43270</v>
      </c>
      <c r="E14" s="2" t="s">
        <v>10</v>
      </c>
      <c r="F14" s="1">
        <v>-2.6800000000000001E-3</v>
      </c>
      <c r="G14" s="4">
        <v>-2.0000000000000001E-4</v>
      </c>
      <c r="H14" t="s">
        <v>37</v>
      </c>
      <c r="J14" s="2">
        <v>44001</v>
      </c>
      <c r="K14" s="5">
        <v>-1.7165896147266621E-3</v>
      </c>
      <c r="L14" t="b">
        <v>1</v>
      </c>
      <c r="N14" s="13" t="s">
        <v>10</v>
      </c>
      <c r="O14" s="13" t="s">
        <v>99</v>
      </c>
      <c r="P14" s="13" t="s">
        <v>31</v>
      </c>
      <c r="Q14" s="23">
        <v>43269</v>
      </c>
      <c r="R14" s="23" t="s">
        <v>10</v>
      </c>
      <c r="S14" s="24">
        <v>-2.6800000000000001E-3</v>
      </c>
      <c r="T14" s="15">
        <v>-2.0000000000000001E-4</v>
      </c>
      <c r="U14" s="13" t="s">
        <v>37</v>
      </c>
      <c r="V14" s="13"/>
      <c r="W14" s="23">
        <v>44000</v>
      </c>
      <c r="X14" s="16">
        <v>-1.6182672492377342E-3</v>
      </c>
      <c r="Y14" s="13" t="b">
        <v>1</v>
      </c>
    </row>
    <row r="15" spans="1:28" x14ac:dyDescent="0.25">
      <c r="A15" t="s">
        <v>11</v>
      </c>
      <c r="B15" t="s">
        <v>100</v>
      </c>
      <c r="C15" t="s">
        <v>31</v>
      </c>
      <c r="D15" s="2">
        <v>43270</v>
      </c>
      <c r="E15" s="2" t="s">
        <v>11</v>
      </c>
      <c r="F15" s="1">
        <v>-2.6800000000000001E-3</v>
      </c>
      <c r="G15" s="4">
        <v>1.4089999999999999E-3</v>
      </c>
      <c r="H15" t="s">
        <v>37</v>
      </c>
      <c r="J15" s="2">
        <v>44368</v>
      </c>
      <c r="K15" s="5">
        <v>-2.1675663951872885E-4</v>
      </c>
      <c r="L15" t="b">
        <v>1</v>
      </c>
      <c r="N15" s="13" t="s">
        <v>11</v>
      </c>
      <c r="O15" s="13" t="s">
        <v>100</v>
      </c>
      <c r="P15" s="13" t="s">
        <v>31</v>
      </c>
      <c r="Q15" s="23">
        <v>43269</v>
      </c>
      <c r="R15" s="23" t="s">
        <v>11</v>
      </c>
      <c r="S15" s="24">
        <v>-2.6800000000000001E-3</v>
      </c>
      <c r="T15" s="15">
        <v>1.6200000000000001E-3</v>
      </c>
      <c r="U15" s="13" t="s">
        <v>37</v>
      </c>
      <c r="V15" s="13"/>
      <c r="W15" s="23">
        <v>44365</v>
      </c>
      <c r="X15" s="16">
        <v>-2.1748652408444132E-4</v>
      </c>
      <c r="Y15" s="13" t="b">
        <v>1</v>
      </c>
    </row>
    <row r="16" spans="1:28" x14ac:dyDescent="0.25">
      <c r="A16" t="s">
        <v>12</v>
      </c>
      <c r="B16" t="s">
        <v>101</v>
      </c>
      <c r="C16" t="s">
        <v>31</v>
      </c>
      <c r="D16" s="2">
        <v>43270</v>
      </c>
      <c r="E16" s="2" t="s">
        <v>12</v>
      </c>
      <c r="F16" s="1">
        <v>-2.6800000000000001E-3</v>
      </c>
      <c r="G16" s="4">
        <v>2.9299999999999999E-3</v>
      </c>
      <c r="H16" t="s">
        <v>37</v>
      </c>
      <c r="J16" s="2">
        <v>44732</v>
      </c>
      <c r="K16" s="5">
        <v>1.3973012464541989E-3</v>
      </c>
      <c r="L16" t="b">
        <v>1</v>
      </c>
      <c r="N16" s="13" t="s">
        <v>12</v>
      </c>
      <c r="O16" s="13" t="s">
        <v>101</v>
      </c>
      <c r="P16" s="13" t="s">
        <v>31</v>
      </c>
      <c r="Q16" s="23">
        <v>43269</v>
      </c>
      <c r="R16" s="23" t="s">
        <v>12</v>
      </c>
      <c r="S16" s="24">
        <v>-2.6800000000000001E-3</v>
      </c>
      <c r="T16" s="15">
        <v>3.2200000000000002E-3</v>
      </c>
      <c r="U16" s="13" t="s">
        <v>37</v>
      </c>
      <c r="V16" s="13"/>
      <c r="W16" s="23">
        <v>44732</v>
      </c>
      <c r="X16" s="16">
        <v>1.6083754931249326E-3</v>
      </c>
      <c r="Y16" s="13" t="b">
        <v>1</v>
      </c>
    </row>
    <row r="17" spans="1:25" x14ac:dyDescent="0.25">
      <c r="A17" t="s">
        <v>13</v>
      </c>
      <c r="B17" t="s">
        <v>102</v>
      </c>
      <c r="C17" t="s">
        <v>31</v>
      </c>
      <c r="D17" s="2">
        <v>43270</v>
      </c>
      <c r="E17" s="2" t="s">
        <v>13</v>
      </c>
      <c r="F17" s="1">
        <v>-2.6800000000000001E-3</v>
      </c>
      <c r="G17" s="4">
        <v>4.3800000000000002E-3</v>
      </c>
      <c r="H17" t="s">
        <v>37</v>
      </c>
      <c r="J17" s="2">
        <v>45096</v>
      </c>
      <c r="K17" s="5">
        <v>2.9306710851742146E-3</v>
      </c>
      <c r="L17" t="b">
        <v>1</v>
      </c>
      <c r="N17" s="13" t="s">
        <v>13</v>
      </c>
      <c r="O17" s="13" t="s">
        <v>102</v>
      </c>
      <c r="P17" s="13" t="s">
        <v>31</v>
      </c>
      <c r="Q17" s="23">
        <v>43269</v>
      </c>
      <c r="R17" s="23" t="s">
        <v>13</v>
      </c>
      <c r="S17" s="24">
        <v>-2.6800000000000001E-3</v>
      </c>
      <c r="T17" s="15">
        <v>4.6800000000000001E-3</v>
      </c>
      <c r="U17" s="13" t="s">
        <v>37</v>
      </c>
      <c r="V17" s="13"/>
      <c r="W17" s="23">
        <v>45096</v>
      </c>
      <c r="X17" s="16">
        <v>3.2225420634950687E-3</v>
      </c>
      <c r="Y17" s="13" t="b">
        <v>1</v>
      </c>
    </row>
    <row r="18" spans="1:25" x14ac:dyDescent="0.25">
      <c r="A18" t="s">
        <v>14</v>
      </c>
      <c r="B18" t="s">
        <v>103</v>
      </c>
      <c r="C18" t="s">
        <v>31</v>
      </c>
      <c r="D18" s="2">
        <v>43270</v>
      </c>
      <c r="E18" s="2" t="s">
        <v>14</v>
      </c>
      <c r="F18" s="1">
        <v>-2.6800000000000001E-3</v>
      </c>
      <c r="G18" s="4">
        <v>5.7299999999999999E-3</v>
      </c>
      <c r="H18" t="s">
        <v>37</v>
      </c>
      <c r="J18" s="2">
        <v>45462</v>
      </c>
      <c r="K18" s="5">
        <v>4.4012833031803686E-3</v>
      </c>
      <c r="L18" t="b">
        <v>1</v>
      </c>
      <c r="N18" s="13" t="s">
        <v>14</v>
      </c>
      <c r="O18" s="13" t="s">
        <v>103</v>
      </c>
      <c r="P18" s="13" t="s">
        <v>31</v>
      </c>
      <c r="Q18" s="23">
        <v>43269</v>
      </c>
      <c r="R18" s="23" t="s">
        <v>14</v>
      </c>
      <c r="S18" s="24">
        <v>-2.6800000000000001E-3</v>
      </c>
      <c r="T18" s="15">
        <v>6.0299999999999998E-3</v>
      </c>
      <c r="U18" s="13" t="s">
        <v>37</v>
      </c>
      <c r="V18" s="13"/>
      <c r="W18" s="23">
        <v>45461</v>
      </c>
      <c r="X18" s="16">
        <v>4.704575870168818E-3</v>
      </c>
      <c r="Y18" s="13" t="b">
        <v>1</v>
      </c>
    </row>
    <row r="19" spans="1:25" x14ac:dyDescent="0.25">
      <c r="A19" t="s">
        <v>15</v>
      </c>
      <c r="B19" t="s">
        <v>104</v>
      </c>
      <c r="C19" t="s">
        <v>31</v>
      </c>
      <c r="D19" s="2">
        <v>43270</v>
      </c>
      <c r="E19" s="2" t="s">
        <v>15</v>
      </c>
      <c r="F19" s="1">
        <v>-2.6800000000000001E-3</v>
      </c>
      <c r="G19" s="4">
        <v>6.9899999999999997E-3</v>
      </c>
      <c r="H19" t="s">
        <v>37</v>
      </c>
      <c r="J19" s="2">
        <v>45827</v>
      </c>
      <c r="K19" s="5">
        <v>5.7800331217390914E-3</v>
      </c>
      <c r="L19" t="b">
        <v>1</v>
      </c>
      <c r="N19" s="13" t="s">
        <v>15</v>
      </c>
      <c r="O19" s="13" t="s">
        <v>104</v>
      </c>
      <c r="P19" s="13" t="s">
        <v>31</v>
      </c>
      <c r="Q19" s="23">
        <v>43269</v>
      </c>
      <c r="R19" s="23" t="s">
        <v>15</v>
      </c>
      <c r="S19" s="24">
        <v>-2.6800000000000001E-3</v>
      </c>
      <c r="T19" s="15">
        <v>7.2499999999999995E-3</v>
      </c>
      <c r="U19" s="13" t="s">
        <v>37</v>
      </c>
      <c r="V19" s="13"/>
      <c r="W19" s="23">
        <v>45826</v>
      </c>
      <c r="X19" s="16">
        <v>6.0845334800550691E-3</v>
      </c>
      <c r="Y19" s="13" t="b">
        <v>1</v>
      </c>
    </row>
    <row r="20" spans="1:25" x14ac:dyDescent="0.25">
      <c r="A20" t="s">
        <v>16</v>
      </c>
      <c r="B20" t="s">
        <v>105</v>
      </c>
      <c r="C20" t="s">
        <v>31</v>
      </c>
      <c r="D20" s="2">
        <v>43270</v>
      </c>
      <c r="E20" s="2" t="s">
        <v>16</v>
      </c>
      <c r="F20" s="1">
        <v>-2.6800000000000001E-3</v>
      </c>
      <c r="G20" s="4">
        <v>8.1499999999999993E-3</v>
      </c>
      <c r="H20" t="s">
        <v>37</v>
      </c>
      <c r="J20" s="2">
        <v>46192</v>
      </c>
      <c r="K20" s="5">
        <v>7.0769092084457209E-3</v>
      </c>
      <c r="L20" t="b">
        <v>1</v>
      </c>
      <c r="N20" s="13" t="s">
        <v>16</v>
      </c>
      <c r="O20" s="13" t="s">
        <v>105</v>
      </c>
      <c r="P20" s="13" t="s">
        <v>31</v>
      </c>
      <c r="Q20" s="23">
        <v>43269</v>
      </c>
      <c r="R20" s="23" t="s">
        <v>16</v>
      </c>
      <c r="S20" s="24">
        <v>-2.6800000000000001E-3</v>
      </c>
      <c r="T20" s="15">
        <v>8.369999999999999E-3</v>
      </c>
      <c r="U20" s="13" t="s">
        <v>37</v>
      </c>
      <c r="V20" s="13"/>
      <c r="W20" s="23">
        <v>46191</v>
      </c>
      <c r="X20" s="16">
        <v>7.3409854606102578E-3</v>
      </c>
      <c r="Y20" s="13" t="b">
        <v>1</v>
      </c>
    </row>
    <row r="21" spans="1:25" x14ac:dyDescent="0.25">
      <c r="A21" t="s">
        <v>17</v>
      </c>
      <c r="B21" t="s">
        <v>106</v>
      </c>
      <c r="C21" t="s">
        <v>31</v>
      </c>
      <c r="D21" s="2">
        <v>43270</v>
      </c>
      <c r="E21" s="2" t="s">
        <v>17</v>
      </c>
      <c r="F21" s="1">
        <v>-2.6800000000000001E-3</v>
      </c>
      <c r="G21" s="4">
        <v>9.1800000000000007E-3</v>
      </c>
      <c r="H21" t="s">
        <v>37</v>
      </c>
      <c r="J21" s="2">
        <v>46559</v>
      </c>
      <c r="K21" s="5">
        <v>8.2808168566641648E-3</v>
      </c>
      <c r="L21" t="b">
        <v>1</v>
      </c>
      <c r="N21" s="13" t="s">
        <v>17</v>
      </c>
      <c r="O21" s="13" t="s">
        <v>106</v>
      </c>
      <c r="P21" s="13" t="s">
        <v>31</v>
      </c>
      <c r="Q21" s="23">
        <v>43269</v>
      </c>
      <c r="R21" s="23" t="s">
        <v>17</v>
      </c>
      <c r="S21" s="24">
        <v>-2.6800000000000001E-3</v>
      </c>
      <c r="T21" s="15">
        <v>9.4050000000000002E-3</v>
      </c>
      <c r="U21" s="13" t="s">
        <v>37</v>
      </c>
      <c r="V21" s="13"/>
      <c r="W21" s="23">
        <v>46556</v>
      </c>
      <c r="X21" s="16">
        <v>8.5038062012321534E-3</v>
      </c>
      <c r="Y21" s="13" t="b">
        <v>1</v>
      </c>
    </row>
    <row r="22" spans="1:25" x14ac:dyDescent="0.25">
      <c r="A22" s="2" t="s">
        <v>18</v>
      </c>
      <c r="B22" t="s">
        <v>107</v>
      </c>
      <c r="C22" t="s">
        <v>31</v>
      </c>
      <c r="D22" s="2">
        <v>43270</v>
      </c>
      <c r="E22" s="2" t="s">
        <v>18</v>
      </c>
      <c r="F22" s="1">
        <v>-2.6800000000000001E-3</v>
      </c>
      <c r="G22" s="4">
        <v>1.0009999999999998E-2</v>
      </c>
      <c r="H22" t="s">
        <v>37</v>
      </c>
      <c r="J22" s="2">
        <v>46923</v>
      </c>
      <c r="K22" s="5">
        <v>9.3587094813422401E-3</v>
      </c>
      <c r="L22" t="b">
        <v>1</v>
      </c>
      <c r="N22" s="23" t="s">
        <v>18</v>
      </c>
      <c r="O22" s="13" t="s">
        <v>107</v>
      </c>
      <c r="P22" s="13" t="s">
        <v>31</v>
      </c>
      <c r="Q22" s="23">
        <v>43269</v>
      </c>
      <c r="R22" s="23" t="s">
        <v>18</v>
      </c>
      <c r="S22" s="24">
        <v>-2.6800000000000001E-3</v>
      </c>
      <c r="T22" s="15">
        <v>1.0241E-2</v>
      </c>
      <c r="U22" s="13" t="s">
        <v>37</v>
      </c>
      <c r="V22" s="13"/>
      <c r="W22" s="23">
        <v>46923</v>
      </c>
      <c r="X22" s="16">
        <v>9.5876729677808938E-3</v>
      </c>
      <c r="Y22" s="13" t="b">
        <v>1</v>
      </c>
    </row>
    <row r="23" spans="1:25" x14ac:dyDescent="0.25">
      <c r="A23" s="2" t="s">
        <v>19</v>
      </c>
      <c r="B23" t="s">
        <v>108</v>
      </c>
      <c r="C23" t="s">
        <v>31</v>
      </c>
      <c r="D23" s="2">
        <v>43270</v>
      </c>
      <c r="E23" s="2" t="s">
        <v>19</v>
      </c>
      <c r="F23" s="1">
        <v>-2.6800000000000001E-3</v>
      </c>
      <c r="G23" s="4">
        <v>1.094E-2</v>
      </c>
      <c r="H23" t="s">
        <v>37</v>
      </c>
      <c r="J23" s="2">
        <v>47288</v>
      </c>
      <c r="K23" s="5">
        <v>1.0232378192749502E-2</v>
      </c>
      <c r="L23" t="b">
        <v>1</v>
      </c>
      <c r="N23" s="23" t="s">
        <v>19</v>
      </c>
      <c r="O23" s="13" t="s">
        <v>108</v>
      </c>
      <c r="P23" s="13" t="s">
        <v>31</v>
      </c>
      <c r="Q23" s="23">
        <v>43269</v>
      </c>
      <c r="R23" s="23" t="s">
        <v>19</v>
      </c>
      <c r="S23" s="24">
        <v>-2.6800000000000001E-3</v>
      </c>
      <c r="T23" s="15">
        <v>1.1089999999999999E-2</v>
      </c>
      <c r="U23" s="13" t="s">
        <v>37</v>
      </c>
      <c r="V23" s="13"/>
      <c r="W23" s="23">
        <v>47287</v>
      </c>
      <c r="X23" s="16">
        <v>1.0468512102767343E-2</v>
      </c>
      <c r="Y23" s="13" t="b">
        <v>1</v>
      </c>
    </row>
    <row r="24" spans="1:25" x14ac:dyDescent="0.25">
      <c r="A24" s="2" t="s">
        <v>41</v>
      </c>
      <c r="B24" t="s">
        <v>109</v>
      </c>
      <c r="C24" t="s">
        <v>31</v>
      </c>
      <c r="D24" s="2">
        <v>43270</v>
      </c>
      <c r="E24" s="2" t="s">
        <v>41</v>
      </c>
      <c r="F24" s="1">
        <v>-2.6800000000000001E-3</v>
      </c>
      <c r="G24" s="4">
        <v>1.1520999999999998E-2</v>
      </c>
      <c r="H24" t="s">
        <v>37</v>
      </c>
      <c r="J24" s="2">
        <v>47653</v>
      </c>
      <c r="K24" s="5">
        <v>1.1224299539009837E-2</v>
      </c>
      <c r="L24" t="b">
        <v>1</v>
      </c>
      <c r="N24" s="23" t="s">
        <v>41</v>
      </c>
      <c r="O24" s="13" t="s">
        <v>109</v>
      </c>
      <c r="P24" s="13" t="s">
        <v>31</v>
      </c>
      <c r="Q24" s="23">
        <v>43269</v>
      </c>
      <c r="R24" s="23" t="s">
        <v>41</v>
      </c>
      <c r="S24" s="24">
        <v>-2.6800000000000001E-3</v>
      </c>
      <c r="T24" s="15">
        <v>1.1717999999999999E-2</v>
      </c>
      <c r="U24" s="13" t="s">
        <v>37</v>
      </c>
      <c r="V24" s="13"/>
      <c r="W24" s="23">
        <v>47652</v>
      </c>
      <c r="X24" s="16">
        <v>1.1372780304044367E-2</v>
      </c>
      <c r="Y24" s="13" t="b">
        <v>1</v>
      </c>
    </row>
    <row r="25" spans="1:25" x14ac:dyDescent="0.25">
      <c r="A25" s="2" t="s">
        <v>42</v>
      </c>
      <c r="B25" t="s">
        <v>110</v>
      </c>
      <c r="C25" t="s">
        <v>31</v>
      </c>
      <c r="D25" s="2">
        <v>43270</v>
      </c>
      <c r="E25" s="2" t="s">
        <v>42</v>
      </c>
      <c r="F25" s="1">
        <v>-2.6800000000000001E-3</v>
      </c>
      <c r="G25" s="4">
        <v>1.2159E-2</v>
      </c>
      <c r="H25" t="s">
        <v>37</v>
      </c>
      <c r="J25" s="2">
        <v>48018</v>
      </c>
      <c r="K25" s="5">
        <v>1.1841970064495572E-2</v>
      </c>
      <c r="L25" t="b">
        <v>1</v>
      </c>
      <c r="N25" s="23" t="s">
        <v>42</v>
      </c>
      <c r="O25" s="13" t="s">
        <v>110</v>
      </c>
      <c r="P25" s="13" t="s">
        <v>31</v>
      </c>
      <c r="Q25" s="23">
        <v>43269</v>
      </c>
      <c r="R25" s="23" t="s">
        <v>42</v>
      </c>
      <c r="S25" s="24">
        <v>-2.6800000000000001E-3</v>
      </c>
      <c r="T25" s="15">
        <v>1.2324999999999999E-2</v>
      </c>
      <c r="U25" s="13" t="s">
        <v>37</v>
      </c>
      <c r="V25" s="13"/>
      <c r="W25" s="23">
        <v>48017</v>
      </c>
      <c r="X25" s="16">
        <v>1.2042847737662935E-2</v>
      </c>
      <c r="Y25" s="13" t="b">
        <v>1</v>
      </c>
    </row>
    <row r="26" spans="1:25" x14ac:dyDescent="0.25">
      <c r="A26" s="2" t="s">
        <v>20</v>
      </c>
      <c r="B26" t="s">
        <v>111</v>
      </c>
      <c r="C26" t="s">
        <v>31</v>
      </c>
      <c r="D26" s="2">
        <v>43270</v>
      </c>
      <c r="E26" s="2" t="s">
        <v>20</v>
      </c>
      <c r="F26" s="1">
        <v>-2.6800000000000001E-3</v>
      </c>
      <c r="G26" s="4">
        <v>1.2840000000000001E-2</v>
      </c>
      <c r="H26" t="s">
        <v>37</v>
      </c>
      <c r="J26" s="2">
        <v>48386</v>
      </c>
      <c r="K26" s="5">
        <v>1.2529980382885941E-2</v>
      </c>
      <c r="L26" t="b">
        <v>1</v>
      </c>
      <c r="N26" s="23" t="s">
        <v>20</v>
      </c>
      <c r="O26" s="13" t="s">
        <v>111</v>
      </c>
      <c r="P26" s="13" t="s">
        <v>31</v>
      </c>
      <c r="Q26" s="23">
        <v>43269</v>
      </c>
      <c r="R26" s="23" t="s">
        <v>20</v>
      </c>
      <c r="S26" s="24">
        <v>-2.6800000000000001E-3</v>
      </c>
      <c r="T26" s="15">
        <v>1.295E-2</v>
      </c>
      <c r="U26" s="13" t="s">
        <v>37</v>
      </c>
      <c r="V26" s="13"/>
      <c r="W26" s="23">
        <v>48383</v>
      </c>
      <c r="X26" s="16">
        <v>1.2696814010805409E-2</v>
      </c>
      <c r="Y26" s="13" t="b">
        <v>1</v>
      </c>
    </row>
    <row r="27" spans="1:25" x14ac:dyDescent="0.25">
      <c r="A27" t="s">
        <v>45</v>
      </c>
      <c r="B27" t="s">
        <v>112</v>
      </c>
      <c r="C27" t="s">
        <v>31</v>
      </c>
      <c r="D27" s="2">
        <v>43270</v>
      </c>
      <c r="E27" s="2" t="s">
        <v>45</v>
      </c>
      <c r="F27" s="1">
        <v>-2.6800000000000001E-3</v>
      </c>
      <c r="G27" s="4">
        <v>1.3154999999999998E-2</v>
      </c>
      <c r="H27" t="s">
        <v>37</v>
      </c>
      <c r="J27" s="2">
        <v>48750</v>
      </c>
      <c r="K27" s="5">
        <v>1.3275216083949578E-2</v>
      </c>
      <c r="L27" t="b">
        <v>1</v>
      </c>
      <c r="N27" s="13" t="s">
        <v>45</v>
      </c>
      <c r="O27" s="13" t="s">
        <v>112</v>
      </c>
      <c r="P27" s="13" t="s">
        <v>31</v>
      </c>
      <c r="Q27" s="23">
        <v>43269</v>
      </c>
      <c r="R27" s="23" t="s">
        <v>45</v>
      </c>
      <c r="S27" s="24">
        <v>-2.6800000000000001E-3</v>
      </c>
      <c r="T27" s="15">
        <v>1.3301E-2</v>
      </c>
      <c r="U27" s="13" t="s">
        <v>37</v>
      </c>
      <c r="V27" s="13"/>
      <c r="W27" s="23">
        <v>48750</v>
      </c>
      <c r="X27" s="16">
        <v>1.3378782471172159E-2</v>
      </c>
      <c r="Y27" s="13" t="b">
        <v>1</v>
      </c>
    </row>
    <row r="28" spans="1:25" x14ac:dyDescent="0.25">
      <c r="A28" t="s">
        <v>46</v>
      </c>
      <c r="B28" t="s">
        <v>113</v>
      </c>
      <c r="C28" t="s">
        <v>31</v>
      </c>
      <c r="D28" s="2">
        <v>43270</v>
      </c>
      <c r="E28" s="2" t="s">
        <v>46</v>
      </c>
      <c r="F28" s="1">
        <v>-2.6800000000000001E-3</v>
      </c>
      <c r="G28" s="4">
        <v>1.359E-2</v>
      </c>
      <c r="H28" t="s">
        <v>37</v>
      </c>
      <c r="J28" s="2">
        <v>49114</v>
      </c>
      <c r="K28" s="5">
        <v>1.3608736602199575E-2</v>
      </c>
      <c r="L28" t="b">
        <v>1</v>
      </c>
      <c r="N28" s="13" t="s">
        <v>46</v>
      </c>
      <c r="O28" s="13" t="s">
        <v>113</v>
      </c>
      <c r="P28" s="13" t="s">
        <v>31</v>
      </c>
      <c r="Q28" s="23">
        <v>43269</v>
      </c>
      <c r="R28" s="23" t="s">
        <v>46</v>
      </c>
      <c r="S28" s="24">
        <v>-2.6800000000000001E-3</v>
      </c>
      <c r="T28" s="15">
        <v>1.3685000000000001E-2</v>
      </c>
      <c r="U28" s="13" t="s">
        <v>37</v>
      </c>
      <c r="V28" s="13"/>
      <c r="W28" s="23">
        <v>49114</v>
      </c>
      <c r="X28" s="16">
        <v>1.375409448709358E-2</v>
      </c>
      <c r="Y28" s="13" t="b">
        <v>1</v>
      </c>
    </row>
    <row r="29" spans="1:25" x14ac:dyDescent="0.25">
      <c r="A29" t="s">
        <v>47</v>
      </c>
      <c r="B29" t="s">
        <v>114</v>
      </c>
      <c r="C29" t="s">
        <v>31</v>
      </c>
      <c r="D29" s="2">
        <v>43270</v>
      </c>
      <c r="E29" s="2" t="s">
        <v>47</v>
      </c>
      <c r="F29" s="1">
        <v>-2.6800000000000001E-3</v>
      </c>
      <c r="G29" s="4">
        <v>1.3892999999999999E-2</v>
      </c>
      <c r="H29" t="s">
        <v>37</v>
      </c>
      <c r="J29" s="2">
        <v>49479</v>
      </c>
      <c r="K29" s="5">
        <v>1.4085865970131643E-2</v>
      </c>
      <c r="L29" t="b">
        <v>1</v>
      </c>
      <c r="N29" s="13" t="s">
        <v>47</v>
      </c>
      <c r="O29" s="13" t="s">
        <v>114</v>
      </c>
      <c r="P29" s="13" t="s">
        <v>31</v>
      </c>
      <c r="Q29" s="23">
        <v>43269</v>
      </c>
      <c r="R29" s="23" t="s">
        <v>47</v>
      </c>
      <c r="S29" s="24">
        <v>-2.6800000000000001E-3</v>
      </c>
      <c r="T29" s="15">
        <v>1.4012E-2</v>
      </c>
      <c r="U29" s="13" t="s">
        <v>37</v>
      </c>
      <c r="V29" s="13"/>
      <c r="W29" s="23">
        <v>49478</v>
      </c>
      <c r="X29" s="16">
        <v>1.4172422121030159E-2</v>
      </c>
      <c r="Y29" s="13" t="b">
        <v>1</v>
      </c>
    </row>
    <row r="30" spans="1:25" x14ac:dyDescent="0.25">
      <c r="A30" t="s">
        <v>48</v>
      </c>
      <c r="B30" t="s">
        <v>115</v>
      </c>
      <c r="C30" t="s">
        <v>31</v>
      </c>
      <c r="D30" s="2">
        <v>43270</v>
      </c>
      <c r="E30" s="2" t="s">
        <v>48</v>
      </c>
      <c r="F30" s="1">
        <v>-2.6800000000000001E-3</v>
      </c>
      <c r="G30" s="4">
        <v>1.4175E-2</v>
      </c>
      <c r="H30" t="s">
        <v>37</v>
      </c>
      <c r="J30" s="2">
        <v>49845</v>
      </c>
      <c r="K30" s="5">
        <v>1.4413535658711124E-2</v>
      </c>
      <c r="L30" t="b">
        <v>1</v>
      </c>
      <c r="N30" s="13" t="s">
        <v>48</v>
      </c>
      <c r="O30" s="13" t="s">
        <v>115</v>
      </c>
      <c r="P30" s="13" t="s">
        <v>31</v>
      </c>
      <c r="Q30" s="23">
        <v>43269</v>
      </c>
      <c r="R30" s="23" t="s">
        <v>48</v>
      </c>
      <c r="S30" s="24">
        <v>-2.6800000000000001E-3</v>
      </c>
      <c r="T30" s="15">
        <v>1.4277999999999999E-2</v>
      </c>
      <c r="U30" s="13" t="s">
        <v>37</v>
      </c>
      <c r="V30" s="13"/>
      <c r="W30" s="23">
        <v>49844</v>
      </c>
      <c r="X30" s="16">
        <v>1.4528775839473863E-2</v>
      </c>
      <c r="Y30" s="13" t="b">
        <v>1</v>
      </c>
    </row>
    <row r="31" spans="1:25" x14ac:dyDescent="0.25">
      <c r="A31" t="s">
        <v>21</v>
      </c>
      <c r="B31" t="s">
        <v>116</v>
      </c>
      <c r="C31" t="s">
        <v>31</v>
      </c>
      <c r="D31" s="2">
        <v>43270</v>
      </c>
      <c r="E31" s="2" t="s">
        <v>21</v>
      </c>
      <c r="F31" s="1">
        <v>-2.6800000000000001E-3</v>
      </c>
      <c r="G31" s="4">
        <v>1.4539999999999999E-2</v>
      </c>
      <c r="H31" t="s">
        <v>37</v>
      </c>
      <c r="J31" s="2">
        <v>50210</v>
      </c>
      <c r="K31" s="5">
        <v>1.47205029514768E-2</v>
      </c>
      <c r="L31" t="b">
        <v>1</v>
      </c>
      <c r="N31" s="13" t="s">
        <v>21</v>
      </c>
      <c r="O31" s="13" t="s">
        <v>116</v>
      </c>
      <c r="P31" s="13" t="s">
        <v>31</v>
      </c>
      <c r="Q31" s="23">
        <v>43269</v>
      </c>
      <c r="R31" s="23" t="s">
        <v>21</v>
      </c>
      <c r="S31" s="24">
        <v>-2.6800000000000001E-3</v>
      </c>
      <c r="T31" s="15">
        <v>1.46E-2</v>
      </c>
      <c r="U31" s="13" t="s">
        <v>37</v>
      </c>
      <c r="V31" s="13"/>
      <c r="W31" s="23">
        <v>50209</v>
      </c>
      <c r="X31" s="16">
        <v>1.4817087441307972E-2</v>
      </c>
      <c r="Y31" s="13" t="b">
        <v>1</v>
      </c>
    </row>
    <row r="32" spans="1:25" x14ac:dyDescent="0.25">
      <c r="A32" t="s">
        <v>49</v>
      </c>
      <c r="B32" t="s">
        <v>117</v>
      </c>
      <c r="C32" t="s">
        <v>31</v>
      </c>
      <c r="D32" s="2">
        <v>43270</v>
      </c>
      <c r="E32" s="2" t="s">
        <v>49</v>
      </c>
      <c r="F32" s="1">
        <v>-2.6800000000000001E-3</v>
      </c>
      <c r="G32" s="4">
        <v>1.472E-2</v>
      </c>
      <c r="H32" t="s">
        <v>37</v>
      </c>
      <c r="J32" s="2">
        <v>50577</v>
      </c>
      <c r="K32" s="5">
        <v>1.5131390983219655E-2</v>
      </c>
      <c r="L32" t="b">
        <v>1</v>
      </c>
      <c r="N32" s="13" t="s">
        <v>49</v>
      </c>
      <c r="O32" s="13" t="s">
        <v>117</v>
      </c>
      <c r="P32" s="13" t="s">
        <v>31</v>
      </c>
      <c r="Q32" s="23">
        <v>43269</v>
      </c>
      <c r="R32" s="23" t="s">
        <v>49</v>
      </c>
      <c r="S32" s="24">
        <v>-2.6800000000000001E-3</v>
      </c>
      <c r="T32" s="15">
        <v>1.4750000000000001E-2</v>
      </c>
      <c r="U32" s="13" t="s">
        <v>37</v>
      </c>
      <c r="V32" s="13"/>
      <c r="W32" s="23">
        <v>50574</v>
      </c>
      <c r="X32" s="16">
        <v>1.5176718963332413E-2</v>
      </c>
      <c r="Y32" s="13" t="b">
        <v>1</v>
      </c>
    </row>
    <row r="33" spans="1:25" x14ac:dyDescent="0.25">
      <c r="A33" t="s">
        <v>50</v>
      </c>
      <c r="B33" t="s">
        <v>118</v>
      </c>
      <c r="C33" t="s">
        <v>31</v>
      </c>
      <c r="D33" s="2">
        <v>43270</v>
      </c>
      <c r="E33" s="2" t="s">
        <v>50</v>
      </c>
      <c r="F33" s="1">
        <v>-2.6800000000000001E-3</v>
      </c>
      <c r="G33" s="4">
        <v>1.472E-2</v>
      </c>
      <c r="H33" t="s">
        <v>37</v>
      </c>
      <c r="J33" s="2">
        <v>50941</v>
      </c>
      <c r="K33" s="5">
        <v>1.5322086558997397E-2</v>
      </c>
      <c r="L33" t="b">
        <v>1</v>
      </c>
      <c r="N33" s="13" t="s">
        <v>50</v>
      </c>
      <c r="O33" s="13" t="s">
        <v>118</v>
      </c>
      <c r="P33" s="13" t="s">
        <v>31</v>
      </c>
      <c r="Q33" s="23">
        <v>43269</v>
      </c>
      <c r="R33" s="23" t="s">
        <v>50</v>
      </c>
      <c r="S33" s="24">
        <v>-2.6800000000000001E-3</v>
      </c>
      <c r="T33" s="15">
        <v>1.49E-2</v>
      </c>
      <c r="U33" s="13" t="s">
        <v>37</v>
      </c>
      <c r="V33" s="13"/>
      <c r="W33" s="23">
        <v>50941</v>
      </c>
      <c r="X33" s="16">
        <v>1.5331265699446924E-2</v>
      </c>
      <c r="Y33" s="13" t="b">
        <v>1</v>
      </c>
    </row>
    <row r="34" spans="1:25" x14ac:dyDescent="0.25">
      <c r="A34" t="s">
        <v>51</v>
      </c>
      <c r="B34" t="s">
        <v>119</v>
      </c>
      <c r="C34" t="s">
        <v>31</v>
      </c>
      <c r="D34" s="2">
        <v>43270</v>
      </c>
      <c r="E34" s="2" t="s">
        <v>51</v>
      </c>
      <c r="F34" s="1">
        <v>-2.6800000000000001E-3</v>
      </c>
      <c r="G34" s="4">
        <v>1.4844999999999999E-2</v>
      </c>
      <c r="H34" t="s">
        <v>37</v>
      </c>
      <c r="J34" s="2">
        <v>51306</v>
      </c>
      <c r="K34" s="5">
        <v>1.5294787759301416E-2</v>
      </c>
      <c r="L34" t="b">
        <v>0</v>
      </c>
      <c r="N34" s="13" t="s">
        <v>51</v>
      </c>
      <c r="O34" s="13" t="s">
        <v>119</v>
      </c>
      <c r="P34" s="13" t="s">
        <v>31</v>
      </c>
      <c r="Q34" s="23">
        <v>43269</v>
      </c>
      <c r="R34" s="23" t="s">
        <v>51</v>
      </c>
      <c r="S34" s="24">
        <v>-2.6800000000000001E-3</v>
      </c>
      <c r="T34" s="15">
        <v>1.4999999999999999E-2</v>
      </c>
      <c r="U34" s="13" t="s">
        <v>37</v>
      </c>
      <c r="V34" s="13"/>
      <c r="W34" s="23">
        <v>51305</v>
      </c>
      <c r="X34" s="16">
        <v>1.5488897273903972E-2</v>
      </c>
      <c r="Y34" s="13" t="b">
        <v>1</v>
      </c>
    </row>
    <row r="35" spans="1:25" x14ac:dyDescent="0.25">
      <c r="A35" t="s">
        <v>52</v>
      </c>
      <c r="B35" t="s">
        <v>120</v>
      </c>
      <c r="C35" t="s">
        <v>31</v>
      </c>
      <c r="D35" s="2">
        <v>43270</v>
      </c>
      <c r="E35" s="2" t="s">
        <v>52</v>
      </c>
      <c r="F35" s="1">
        <v>-2.6800000000000001E-3</v>
      </c>
      <c r="G35" s="4">
        <v>1.472E-2</v>
      </c>
      <c r="H35" t="s">
        <v>37</v>
      </c>
      <c r="J35" s="2">
        <v>51671</v>
      </c>
      <c r="K35" s="5">
        <v>1.5424154206026634E-2</v>
      </c>
      <c r="L35" t="b">
        <v>1</v>
      </c>
      <c r="N35" s="13" t="s">
        <v>52</v>
      </c>
      <c r="O35" s="13" t="s">
        <v>120</v>
      </c>
      <c r="P35" s="13" t="s">
        <v>31</v>
      </c>
      <c r="Q35" s="23">
        <v>43269</v>
      </c>
      <c r="R35" s="23" t="s">
        <v>52</v>
      </c>
      <c r="S35" s="24">
        <v>-2.6800000000000001E-3</v>
      </c>
      <c r="T35" s="15">
        <v>1.5075E-2</v>
      </c>
      <c r="U35" s="13" t="s">
        <v>37</v>
      </c>
      <c r="V35" s="13"/>
      <c r="W35" s="23">
        <v>51670</v>
      </c>
      <c r="X35" s="16">
        <v>1.5587069677495624E-2</v>
      </c>
      <c r="Y35" s="13" t="b">
        <v>1</v>
      </c>
    </row>
    <row r="36" spans="1:25" x14ac:dyDescent="0.25">
      <c r="A36" t="s">
        <v>22</v>
      </c>
      <c r="B36" t="s">
        <v>121</v>
      </c>
      <c r="C36" t="s">
        <v>31</v>
      </c>
      <c r="D36" s="2">
        <v>43270</v>
      </c>
      <c r="E36" s="2" t="s">
        <v>22</v>
      </c>
      <c r="F36" s="1">
        <v>-2.6800000000000001E-3</v>
      </c>
      <c r="G36" s="4">
        <v>1.5072E-2</v>
      </c>
      <c r="H36" t="s">
        <v>37</v>
      </c>
      <c r="J36" s="2">
        <v>52036</v>
      </c>
      <c r="K36" s="5">
        <v>1.5244724852944687E-2</v>
      </c>
      <c r="L36" t="b">
        <v>0</v>
      </c>
      <c r="N36" s="13" t="s">
        <v>22</v>
      </c>
      <c r="O36" s="13" t="s">
        <v>121</v>
      </c>
      <c r="P36" s="13" t="s">
        <v>31</v>
      </c>
      <c r="Q36" s="23">
        <v>43269</v>
      </c>
      <c r="R36" s="23" t="s">
        <v>22</v>
      </c>
      <c r="S36" s="24">
        <v>-2.6800000000000001E-3</v>
      </c>
      <c r="T36" s="15">
        <v>1.5202E-2</v>
      </c>
      <c r="U36" s="13" t="s">
        <v>37</v>
      </c>
      <c r="V36" s="13"/>
      <c r="W36" s="23">
        <v>52035</v>
      </c>
      <c r="X36" s="16">
        <v>1.5656257283005712E-2</v>
      </c>
      <c r="Y36" s="13" t="b">
        <v>1</v>
      </c>
    </row>
    <row r="37" spans="1:25" x14ac:dyDescent="0.25">
      <c r="A37" t="s">
        <v>53</v>
      </c>
      <c r="B37" t="s">
        <v>122</v>
      </c>
      <c r="C37" t="s">
        <v>31</v>
      </c>
      <c r="D37" s="2">
        <v>43270</v>
      </c>
      <c r="E37" s="2" t="s">
        <v>53</v>
      </c>
      <c r="F37" s="1">
        <v>-2.6800000000000001E-3</v>
      </c>
      <c r="G37" s="4">
        <v>1.508E-2</v>
      </c>
      <c r="H37" t="s">
        <v>37</v>
      </c>
      <c r="J37" s="2">
        <v>52401</v>
      </c>
      <c r="K37" s="5">
        <v>1.5665413206000702E-2</v>
      </c>
      <c r="L37" t="b">
        <v>1</v>
      </c>
      <c r="N37" s="13" t="s">
        <v>53</v>
      </c>
      <c r="O37" s="13" t="s">
        <v>122</v>
      </c>
      <c r="P37" s="13" t="s">
        <v>31</v>
      </c>
      <c r="Q37" s="23">
        <v>43269</v>
      </c>
      <c r="R37" s="23" t="s">
        <v>53</v>
      </c>
      <c r="S37" s="24">
        <v>-2.6800000000000001E-3</v>
      </c>
      <c r="T37" s="15">
        <v>1.5109999999999998E-2</v>
      </c>
      <c r="U37" s="13" t="s">
        <v>37</v>
      </c>
      <c r="V37" s="13"/>
      <c r="W37" s="23">
        <v>52400</v>
      </c>
      <c r="X37" s="16">
        <v>1.5793088469242957E-2</v>
      </c>
      <c r="Y37" s="13" t="b">
        <v>1</v>
      </c>
    </row>
    <row r="38" spans="1:25" x14ac:dyDescent="0.25">
      <c r="A38" t="s">
        <v>54</v>
      </c>
      <c r="B38" t="s">
        <v>123</v>
      </c>
      <c r="C38" t="s">
        <v>31</v>
      </c>
      <c r="D38" s="2">
        <v>43270</v>
      </c>
      <c r="E38" s="2" t="s">
        <v>54</v>
      </c>
      <c r="F38" s="1">
        <v>-2.6800000000000001E-3</v>
      </c>
      <c r="G38" s="4">
        <v>1.512E-2</v>
      </c>
      <c r="H38" t="s">
        <v>37</v>
      </c>
      <c r="J38" s="2">
        <v>52768</v>
      </c>
      <c r="K38" s="5">
        <v>1.5652701213683947E-2</v>
      </c>
      <c r="L38" t="b">
        <v>0</v>
      </c>
      <c r="N38" s="13" t="s">
        <v>54</v>
      </c>
      <c r="O38" s="13" t="s">
        <v>123</v>
      </c>
      <c r="P38" s="13" t="s">
        <v>31</v>
      </c>
      <c r="Q38" s="23">
        <v>43269</v>
      </c>
      <c r="R38" s="23" t="s">
        <v>54</v>
      </c>
      <c r="S38" s="24">
        <v>-2.6800000000000001E-3</v>
      </c>
      <c r="T38" s="15">
        <v>1.5149999999999999E-2</v>
      </c>
      <c r="U38" s="13" t="s">
        <v>37</v>
      </c>
      <c r="V38" s="13"/>
      <c r="W38" s="23">
        <v>52768</v>
      </c>
      <c r="X38" s="16">
        <v>1.5653480854327995E-2</v>
      </c>
      <c r="Y38" s="13" t="b">
        <v>0</v>
      </c>
    </row>
    <row r="39" spans="1:25" x14ac:dyDescent="0.25">
      <c r="A39" t="s">
        <v>55</v>
      </c>
      <c r="B39" t="s">
        <v>124</v>
      </c>
      <c r="C39" t="s">
        <v>31</v>
      </c>
      <c r="D39" s="2">
        <v>43270</v>
      </c>
      <c r="E39" s="2" t="s">
        <v>55</v>
      </c>
      <c r="F39" s="1">
        <v>-2.6800000000000001E-3</v>
      </c>
      <c r="G39" s="4">
        <v>1.516E-2</v>
      </c>
      <c r="H39" t="s">
        <v>37</v>
      </c>
      <c r="J39" s="2">
        <v>53132</v>
      </c>
      <c r="K39" s="5">
        <v>1.5682714554338409E-2</v>
      </c>
      <c r="L39" t="b">
        <v>1</v>
      </c>
      <c r="N39" s="13" t="s">
        <v>55</v>
      </c>
      <c r="O39" s="13" t="s">
        <v>124</v>
      </c>
      <c r="P39" s="13" t="s">
        <v>31</v>
      </c>
      <c r="Q39" s="23">
        <v>43269</v>
      </c>
      <c r="R39" s="23" t="s">
        <v>55</v>
      </c>
      <c r="S39" s="24">
        <v>-2.6800000000000001E-3</v>
      </c>
      <c r="T39" s="15">
        <v>1.5180000000000001E-2</v>
      </c>
      <c r="U39" s="13" t="s">
        <v>37</v>
      </c>
      <c r="V39" s="13"/>
      <c r="W39" s="23">
        <v>53132</v>
      </c>
      <c r="X39" s="16">
        <v>1.5684481431099753E-2</v>
      </c>
      <c r="Y39" s="13" t="b">
        <v>1</v>
      </c>
    </row>
    <row r="40" spans="1:25" x14ac:dyDescent="0.25">
      <c r="A40" t="s">
        <v>56</v>
      </c>
      <c r="B40" t="s">
        <v>125</v>
      </c>
      <c r="C40" t="s">
        <v>31</v>
      </c>
      <c r="D40" s="2">
        <v>43270</v>
      </c>
      <c r="E40" s="2" t="s">
        <v>56</v>
      </c>
      <c r="F40" s="1">
        <v>-2.6800000000000001E-3</v>
      </c>
      <c r="G40" s="4">
        <v>1.5180000000000001E-2</v>
      </c>
      <c r="H40" t="s">
        <v>37</v>
      </c>
      <c r="J40" s="2">
        <v>53497</v>
      </c>
      <c r="K40" s="5">
        <v>1.5714207727425461E-2</v>
      </c>
      <c r="L40" t="b">
        <v>1</v>
      </c>
      <c r="N40" s="13" t="s">
        <v>56</v>
      </c>
      <c r="O40" s="13" t="s">
        <v>125</v>
      </c>
      <c r="P40" s="13" t="s">
        <v>31</v>
      </c>
      <c r="Q40" s="23">
        <v>43269</v>
      </c>
      <c r="R40" s="23" t="s">
        <v>56</v>
      </c>
      <c r="S40" s="24">
        <v>-2.6800000000000001E-3</v>
      </c>
      <c r="T40" s="15">
        <v>1.52E-2</v>
      </c>
      <c r="U40" s="13" t="s">
        <v>37</v>
      </c>
      <c r="V40" s="13"/>
      <c r="W40" s="23">
        <v>53496</v>
      </c>
      <c r="X40" s="16">
        <v>1.5704054918085832E-2</v>
      </c>
      <c r="Y40" s="13" t="b">
        <v>1</v>
      </c>
    </row>
    <row r="41" spans="1:25" x14ac:dyDescent="0.25">
      <c r="A41" t="s">
        <v>23</v>
      </c>
      <c r="B41" t="s">
        <v>126</v>
      </c>
      <c r="C41" t="s">
        <v>31</v>
      </c>
      <c r="D41" s="2">
        <v>43270</v>
      </c>
      <c r="E41" s="2" t="s">
        <v>23</v>
      </c>
      <c r="F41" s="1">
        <v>-2.6800000000000001E-3</v>
      </c>
      <c r="G41" s="4">
        <v>1.5309999999999999E-2</v>
      </c>
      <c r="H41" t="s">
        <v>37</v>
      </c>
      <c r="J41" s="2">
        <v>53862</v>
      </c>
      <c r="K41" s="5">
        <v>1.5721097956317071E-2</v>
      </c>
      <c r="L41" t="b">
        <v>1</v>
      </c>
      <c r="N41" s="13" t="s">
        <v>23</v>
      </c>
      <c r="O41" s="13" t="s">
        <v>126</v>
      </c>
      <c r="P41" s="13" t="s">
        <v>31</v>
      </c>
      <c r="Q41" s="23">
        <v>43269</v>
      </c>
      <c r="R41" s="23" t="s">
        <v>23</v>
      </c>
      <c r="S41" s="24">
        <v>-2.6800000000000001E-3</v>
      </c>
      <c r="T41" s="15">
        <v>1.532E-2</v>
      </c>
      <c r="U41" s="13" t="s">
        <v>37</v>
      </c>
      <c r="V41" s="13"/>
      <c r="W41" s="23">
        <v>53861</v>
      </c>
      <c r="X41" s="16">
        <v>1.57119315882355E-2</v>
      </c>
      <c r="Y41" s="13" t="b">
        <v>1</v>
      </c>
    </row>
    <row r="42" spans="1:25" x14ac:dyDescent="0.25">
      <c r="A42" t="s">
        <v>43</v>
      </c>
      <c r="B42" t="s">
        <v>127</v>
      </c>
      <c r="C42" t="s">
        <v>31</v>
      </c>
      <c r="D42" s="2">
        <v>43270</v>
      </c>
      <c r="E42" s="2" t="s">
        <v>43</v>
      </c>
      <c r="F42" s="1">
        <v>-2.6800000000000001E-3</v>
      </c>
      <c r="G42" s="4">
        <v>1.5300000000000001E-2</v>
      </c>
      <c r="H42" t="s">
        <v>37</v>
      </c>
      <c r="J42" s="2">
        <v>54228</v>
      </c>
      <c r="K42" s="5">
        <v>1.5873716850558307E-2</v>
      </c>
      <c r="L42" t="b">
        <v>1</v>
      </c>
      <c r="N42" s="13" t="s">
        <v>43</v>
      </c>
      <c r="O42" s="13" t="s">
        <v>127</v>
      </c>
      <c r="P42" s="13" t="s">
        <v>31</v>
      </c>
      <c r="Q42" s="23">
        <v>43269</v>
      </c>
      <c r="R42" s="23" t="s">
        <v>43</v>
      </c>
      <c r="S42" s="24">
        <v>-2.6800000000000001E-3</v>
      </c>
      <c r="T42" s="15">
        <v>1.54E-2</v>
      </c>
      <c r="U42" s="13" t="s">
        <v>37</v>
      </c>
      <c r="V42" s="13"/>
      <c r="W42" s="23">
        <v>54227</v>
      </c>
      <c r="X42" s="16">
        <v>1.5852052204881426E-2</v>
      </c>
      <c r="Y42" s="13" t="b">
        <v>1</v>
      </c>
    </row>
    <row r="43" spans="1:25" x14ac:dyDescent="0.25">
      <c r="A43" t="s">
        <v>44</v>
      </c>
      <c r="B43" t="s">
        <v>128</v>
      </c>
      <c r="C43" t="s">
        <v>31</v>
      </c>
      <c r="D43" s="2">
        <v>43270</v>
      </c>
      <c r="E43" s="2" t="s">
        <v>44</v>
      </c>
      <c r="F43" s="1">
        <v>-2.6800000000000001E-3</v>
      </c>
      <c r="G43" s="4">
        <v>1.5100000000000001E-2</v>
      </c>
      <c r="H43" t="s">
        <v>37</v>
      </c>
      <c r="J43" s="2">
        <v>57880</v>
      </c>
      <c r="K43" s="5">
        <v>1.5691000510920063E-2</v>
      </c>
      <c r="L43" t="b">
        <v>0</v>
      </c>
      <c r="N43" s="13" t="s">
        <v>44</v>
      </c>
      <c r="O43" s="13" t="s">
        <v>128</v>
      </c>
      <c r="P43" s="13" t="s">
        <v>31</v>
      </c>
      <c r="Q43" s="23">
        <v>43269</v>
      </c>
      <c r="R43" s="23" t="s">
        <v>44</v>
      </c>
      <c r="S43" s="24">
        <v>-2.6800000000000001E-3</v>
      </c>
      <c r="T43" s="15">
        <v>1.5100000000000001E-2</v>
      </c>
      <c r="U43" s="13" t="s">
        <v>37</v>
      </c>
      <c r="V43" s="13"/>
      <c r="W43" s="23">
        <v>57879</v>
      </c>
      <c r="X43" s="16">
        <v>1.5799229787729661E-2</v>
      </c>
      <c r="Y43" s="13" t="b">
        <v>0</v>
      </c>
    </row>
    <row r="44" spans="1:25" x14ac:dyDescent="0.25">
      <c r="E44" s="2"/>
      <c r="N44" s="13"/>
      <c r="O44" s="13"/>
      <c r="P44" s="13"/>
      <c r="Q44" s="13"/>
      <c r="R44" s="23"/>
      <c r="S44" s="13"/>
      <c r="T44" s="15"/>
      <c r="U44" s="13"/>
      <c r="V44" s="13"/>
      <c r="W44" s="13"/>
      <c r="X44" s="16"/>
      <c r="Y44" s="13"/>
    </row>
    <row r="45" spans="1:25" x14ac:dyDescent="0.25">
      <c r="C45" t="s">
        <v>32</v>
      </c>
      <c r="D45" t="s">
        <v>34</v>
      </c>
      <c r="N45" s="13"/>
      <c r="O45" s="13"/>
      <c r="P45" s="13" t="s">
        <v>32</v>
      </c>
      <c r="Q45" s="13" t="s">
        <v>34</v>
      </c>
      <c r="R45" s="13"/>
      <c r="S45" s="13"/>
      <c r="T45" s="15"/>
      <c r="U45" s="13"/>
      <c r="V45" s="13"/>
      <c r="W45" s="13"/>
      <c r="X45" s="16"/>
      <c r="Y45" s="13"/>
    </row>
    <row r="46" spans="1:25" x14ac:dyDescent="0.25">
      <c r="D46" t="s">
        <v>57</v>
      </c>
      <c r="N46" s="13"/>
      <c r="O46" s="13"/>
      <c r="P46" s="13"/>
      <c r="Q46" s="13" t="s">
        <v>57</v>
      </c>
      <c r="R46" s="13"/>
      <c r="S46" s="13"/>
      <c r="T46" s="15"/>
      <c r="U46" s="13"/>
      <c r="V46" s="13"/>
      <c r="W46" s="13"/>
      <c r="X46" s="16"/>
      <c r="Y46" s="1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workbookViewId="0"/>
  </sheetViews>
  <sheetFormatPr defaultRowHeight="15" x14ac:dyDescent="0.25"/>
  <cols>
    <col min="1" max="1" width="7.7109375" customWidth="1"/>
    <col min="2" max="2" width="14" bestFit="1" customWidth="1"/>
    <col min="3" max="5" width="16" customWidth="1"/>
    <col min="6" max="6" width="20" customWidth="1"/>
    <col min="7" max="7" width="19.7109375" style="4" customWidth="1"/>
    <col min="8" max="8" width="19.7109375" customWidth="1"/>
    <col min="9" max="9" width="5.28515625" bestFit="1" customWidth="1"/>
    <col min="10" max="10" width="11.85546875" bestFit="1" customWidth="1"/>
    <col min="11" max="11" width="13.28515625" style="5" bestFit="1" customWidth="1"/>
    <col min="12" max="12" width="7.85546875" bestFit="1" customWidth="1"/>
    <col min="13" max="13" width="20.5703125" bestFit="1" customWidth="1"/>
    <col min="14" max="14" width="7.7109375" customWidth="1"/>
    <col min="15" max="15" width="14" bestFit="1" customWidth="1"/>
    <col min="16" max="18" width="16" customWidth="1"/>
    <col min="19" max="19" width="20" customWidth="1"/>
    <col min="20" max="21" width="19.7109375" customWidth="1"/>
    <col min="22" max="22" width="5.28515625" bestFit="1" customWidth="1"/>
    <col min="23" max="23" width="11.85546875" bestFit="1" customWidth="1"/>
    <col min="24" max="24" width="13.28515625" bestFit="1" customWidth="1"/>
    <col min="25" max="25" width="7.85546875" bestFit="1" customWidth="1"/>
  </cols>
  <sheetData>
    <row r="1" spans="1:25" x14ac:dyDescent="0.25">
      <c r="E1" s="33">
        <v>43266</v>
      </c>
      <c r="N1" s="12" t="s">
        <v>98</v>
      </c>
      <c r="O1" s="13"/>
      <c r="P1" s="13"/>
      <c r="Q1" s="13"/>
      <c r="R1" s="14">
        <v>43265</v>
      </c>
      <c r="S1" s="13"/>
      <c r="T1" s="15"/>
      <c r="U1" s="13"/>
      <c r="V1" s="13"/>
      <c r="W1" s="13"/>
      <c r="X1" s="16"/>
      <c r="Y1" s="13"/>
    </row>
    <row r="2" spans="1:25" x14ac:dyDescent="0.25">
      <c r="J2" s="31" t="s">
        <v>160</v>
      </c>
      <c r="N2" s="13"/>
      <c r="O2" s="13"/>
      <c r="P2" s="13"/>
      <c r="Q2" s="13"/>
      <c r="R2" s="13"/>
      <c r="S2" s="13"/>
      <c r="T2" s="15"/>
      <c r="U2" s="13"/>
      <c r="V2" s="13"/>
      <c r="W2" s="12" t="s">
        <v>40</v>
      </c>
      <c r="X2" s="16"/>
      <c r="Y2" s="13"/>
    </row>
    <row r="3" spans="1:25" x14ac:dyDescent="0.25">
      <c r="C3" s="6" t="s">
        <v>27</v>
      </c>
      <c r="D3" s="6" t="s">
        <v>24</v>
      </c>
      <c r="E3" s="6" t="s">
        <v>25</v>
      </c>
      <c r="F3" s="6" t="s">
        <v>28</v>
      </c>
      <c r="G3" s="7" t="s">
        <v>29</v>
      </c>
      <c r="H3" s="10" t="s">
        <v>30</v>
      </c>
      <c r="J3" s="3" t="s">
        <v>33</v>
      </c>
      <c r="N3" s="13"/>
      <c r="O3" s="13"/>
      <c r="P3" s="17" t="s">
        <v>27</v>
      </c>
      <c r="Q3" s="17" t="s">
        <v>24</v>
      </c>
      <c r="R3" s="17" t="s">
        <v>25</v>
      </c>
      <c r="S3" s="17" t="s">
        <v>28</v>
      </c>
      <c r="T3" s="18" t="s">
        <v>29</v>
      </c>
      <c r="U3" s="19" t="s">
        <v>30</v>
      </c>
      <c r="V3" s="13"/>
      <c r="W3" s="12" t="s">
        <v>33</v>
      </c>
      <c r="X3" s="16"/>
      <c r="Y3" s="13"/>
    </row>
    <row r="4" spans="1:25" x14ac:dyDescent="0.25">
      <c r="A4" t="s">
        <v>8</v>
      </c>
      <c r="B4" t="s">
        <v>58</v>
      </c>
      <c r="C4" t="s">
        <v>26</v>
      </c>
      <c r="D4" s="2">
        <v>43266</v>
      </c>
      <c r="E4" s="2">
        <v>43269</v>
      </c>
      <c r="G4" s="4">
        <v>-4.6999999999999993E-3</v>
      </c>
      <c r="H4" t="s">
        <v>35</v>
      </c>
      <c r="J4" s="2">
        <v>43266</v>
      </c>
      <c r="K4" s="5">
        <v>-4.754034733871833E-3</v>
      </c>
      <c r="N4" s="13" t="s">
        <v>8</v>
      </c>
      <c r="O4" s="13" t="s">
        <v>58</v>
      </c>
      <c r="P4" s="13" t="s">
        <v>26</v>
      </c>
      <c r="Q4" s="23">
        <v>43265</v>
      </c>
      <c r="R4" s="23">
        <v>43266</v>
      </c>
      <c r="S4" s="13"/>
      <c r="T4" s="15">
        <v>-5.0000000000000001E-3</v>
      </c>
      <c r="U4" s="13" t="s">
        <v>35</v>
      </c>
      <c r="V4" s="13"/>
      <c r="W4" s="23">
        <v>43265</v>
      </c>
      <c r="X4" s="16">
        <v>-5.0566515237096517E-3</v>
      </c>
      <c r="Y4" s="13"/>
    </row>
    <row r="5" spans="1:25" x14ac:dyDescent="0.25">
      <c r="A5" t="s">
        <v>7</v>
      </c>
      <c r="B5" t="s">
        <v>59</v>
      </c>
      <c r="C5" t="s">
        <v>26</v>
      </c>
      <c r="D5" s="2">
        <v>43270</v>
      </c>
      <c r="E5" s="2">
        <v>43277</v>
      </c>
      <c r="G5" s="4">
        <v>-3.79E-3</v>
      </c>
      <c r="H5" t="s">
        <v>35</v>
      </c>
      <c r="J5" s="2">
        <v>43269</v>
      </c>
      <c r="K5" s="5">
        <v>-4.754034733871833E-3</v>
      </c>
      <c r="N5" s="13" t="s">
        <v>7</v>
      </c>
      <c r="O5" s="13" t="s">
        <v>59</v>
      </c>
      <c r="P5" s="13" t="s">
        <v>26</v>
      </c>
      <c r="Q5" s="23">
        <v>43269</v>
      </c>
      <c r="R5" s="23">
        <v>43276</v>
      </c>
      <c r="S5" s="13"/>
      <c r="T5" s="15">
        <v>-3.79E-3</v>
      </c>
      <c r="U5" s="13" t="s">
        <v>35</v>
      </c>
      <c r="V5" s="13"/>
      <c r="W5" s="23">
        <v>43266</v>
      </c>
      <c r="X5" s="16">
        <v>-5.0566515237096517E-3</v>
      </c>
      <c r="Y5" s="13" t="b">
        <v>0</v>
      </c>
    </row>
    <row r="6" spans="1:25" x14ac:dyDescent="0.25">
      <c r="A6" t="s">
        <v>1</v>
      </c>
      <c r="B6" t="s">
        <v>60</v>
      </c>
      <c r="C6" t="s">
        <v>26</v>
      </c>
      <c r="D6" s="2">
        <v>43270</v>
      </c>
      <c r="E6" s="2">
        <v>43284</v>
      </c>
      <c r="G6" s="4">
        <v>-3.7099999999999998E-3</v>
      </c>
      <c r="H6" t="s">
        <v>35</v>
      </c>
      <c r="J6" s="2">
        <v>43277</v>
      </c>
      <c r="K6" s="5">
        <v>-4.1586269996228102E-3</v>
      </c>
      <c r="N6" s="13" t="s">
        <v>1</v>
      </c>
      <c r="O6" s="13" t="s">
        <v>60</v>
      </c>
      <c r="P6" s="13" t="s">
        <v>26</v>
      </c>
      <c r="Q6" s="23">
        <v>43269</v>
      </c>
      <c r="R6" s="23">
        <v>43283</v>
      </c>
      <c r="S6" s="13"/>
      <c r="T6" s="15">
        <v>-3.7000000000000002E-3</v>
      </c>
      <c r="U6" s="13" t="s">
        <v>35</v>
      </c>
      <c r="V6" s="13"/>
      <c r="W6" s="23">
        <v>43276</v>
      </c>
      <c r="X6" s="16">
        <v>-4.2386718115598118E-3</v>
      </c>
      <c r="Y6" s="13" t="b">
        <v>1</v>
      </c>
    </row>
    <row r="7" spans="1:25" x14ac:dyDescent="0.25">
      <c r="A7" t="s">
        <v>2</v>
      </c>
      <c r="B7" t="s">
        <v>61</v>
      </c>
      <c r="C7" t="s">
        <v>26</v>
      </c>
      <c r="D7" s="2">
        <v>43270</v>
      </c>
      <c r="E7" s="2">
        <v>43300</v>
      </c>
      <c r="G7" s="4">
        <v>-3.7000000000000002E-3</v>
      </c>
      <c r="H7" t="s">
        <v>35</v>
      </c>
      <c r="J7" s="2">
        <v>43284</v>
      </c>
      <c r="K7" s="5">
        <v>-3.9683169059210859E-3</v>
      </c>
      <c r="N7" s="13" t="s">
        <v>2</v>
      </c>
      <c r="O7" s="13" t="s">
        <v>61</v>
      </c>
      <c r="P7" s="13" t="s">
        <v>26</v>
      </c>
      <c r="Q7" s="23">
        <v>43269</v>
      </c>
      <c r="R7" s="23">
        <v>43299</v>
      </c>
      <c r="S7" s="13"/>
      <c r="T7" s="15">
        <v>-3.6900000000000001E-3</v>
      </c>
      <c r="U7" s="13" t="s">
        <v>35</v>
      </c>
      <c r="V7" s="13"/>
      <c r="W7" s="23">
        <v>43283</v>
      </c>
      <c r="X7" s="16">
        <v>-4.0041331998355838E-3</v>
      </c>
      <c r="Y7" s="13" t="b">
        <v>1</v>
      </c>
    </row>
    <row r="8" spans="1:25" x14ac:dyDescent="0.25">
      <c r="A8" t="s">
        <v>3</v>
      </c>
      <c r="B8" t="s">
        <v>62</v>
      </c>
      <c r="C8" t="s">
        <v>26</v>
      </c>
      <c r="D8" s="2">
        <v>43270</v>
      </c>
      <c r="E8" s="2">
        <v>43332</v>
      </c>
      <c r="G8" s="4">
        <v>-3.3900000000000002E-3</v>
      </c>
      <c r="H8" t="s">
        <v>35</v>
      </c>
      <c r="J8" s="2">
        <v>43300</v>
      </c>
      <c r="K8" s="5">
        <v>-3.8591731621813495E-3</v>
      </c>
      <c r="N8" s="13" t="s">
        <v>3</v>
      </c>
      <c r="O8" s="13" t="s">
        <v>62</v>
      </c>
      <c r="P8" s="13" t="s">
        <v>26</v>
      </c>
      <c r="Q8" s="23">
        <v>43269</v>
      </c>
      <c r="R8" s="23">
        <v>43332</v>
      </c>
      <c r="S8" s="13"/>
      <c r="T8" s="15">
        <v>-3.3800000000000002E-3</v>
      </c>
      <c r="U8" s="13" t="s">
        <v>35</v>
      </c>
      <c r="V8" s="13"/>
      <c r="W8" s="23">
        <v>43299</v>
      </c>
      <c r="X8" s="16">
        <v>-3.8734146878733958E-3</v>
      </c>
      <c r="Y8" s="13" t="b">
        <v>1</v>
      </c>
    </row>
    <row r="9" spans="1:25" x14ac:dyDescent="0.25">
      <c r="A9" t="s">
        <v>4</v>
      </c>
      <c r="B9" t="s">
        <v>63</v>
      </c>
      <c r="C9" t="s">
        <v>26</v>
      </c>
      <c r="D9" s="2">
        <v>43270</v>
      </c>
      <c r="E9" s="2">
        <v>43362</v>
      </c>
      <c r="G9" s="4">
        <v>-3.2100000000000002E-3</v>
      </c>
      <c r="H9" t="s">
        <v>35</v>
      </c>
      <c r="J9" s="2">
        <v>43332</v>
      </c>
      <c r="K9" s="5">
        <v>-3.5100097285801386E-3</v>
      </c>
      <c r="N9" s="13" t="s">
        <v>4</v>
      </c>
      <c r="O9" s="13" t="s">
        <v>63</v>
      </c>
      <c r="P9" s="13" t="s">
        <v>26</v>
      </c>
      <c r="Q9" s="23">
        <v>43269</v>
      </c>
      <c r="R9" s="23">
        <v>43361</v>
      </c>
      <c r="S9" s="13"/>
      <c r="T9" s="15">
        <v>-3.2100000000000002E-3</v>
      </c>
      <c r="U9" s="13" t="s">
        <v>35</v>
      </c>
      <c r="V9" s="13"/>
      <c r="W9" s="23">
        <v>43332</v>
      </c>
      <c r="X9" s="16">
        <v>-3.5111144792957963E-3</v>
      </c>
      <c r="Y9" s="13" t="b">
        <v>1</v>
      </c>
    </row>
    <row r="10" spans="1:25" x14ac:dyDescent="0.25">
      <c r="A10" t="s">
        <v>5</v>
      </c>
      <c r="B10" t="s">
        <v>64</v>
      </c>
      <c r="C10" t="s">
        <v>26</v>
      </c>
      <c r="D10" s="2">
        <v>43270</v>
      </c>
      <c r="E10" s="2">
        <v>43453</v>
      </c>
      <c r="G10" s="4">
        <v>-2.6800000000000001E-3</v>
      </c>
      <c r="H10" t="s">
        <v>35</v>
      </c>
      <c r="J10" s="2">
        <v>43362</v>
      </c>
      <c r="K10" s="5">
        <v>-3.3117055387161219E-3</v>
      </c>
      <c r="N10" s="13" t="s">
        <v>5</v>
      </c>
      <c r="O10" s="13" t="s">
        <v>64</v>
      </c>
      <c r="P10" s="13" t="s">
        <v>26</v>
      </c>
      <c r="Q10" s="23">
        <v>43269</v>
      </c>
      <c r="R10" s="23">
        <v>43452</v>
      </c>
      <c r="S10" s="13"/>
      <c r="T10" s="15">
        <v>-2.6800000000000001E-3</v>
      </c>
      <c r="U10" s="13" t="s">
        <v>35</v>
      </c>
      <c r="V10" s="13"/>
      <c r="W10" s="23">
        <v>43361</v>
      </c>
      <c r="X10" s="16">
        <v>-3.3199129878482493E-3</v>
      </c>
      <c r="Y10" s="13" t="b">
        <v>1</v>
      </c>
    </row>
    <row r="11" spans="1:25" x14ac:dyDescent="0.25">
      <c r="A11" t="s">
        <v>6</v>
      </c>
      <c r="B11" t="s">
        <v>65</v>
      </c>
      <c r="C11" t="s">
        <v>26</v>
      </c>
      <c r="D11" s="2">
        <v>43270</v>
      </c>
      <c r="E11" s="2">
        <v>43543</v>
      </c>
      <c r="G11" s="4">
        <v>-2.14E-3</v>
      </c>
      <c r="H11" t="s">
        <v>35</v>
      </c>
      <c r="J11" s="2">
        <v>43453</v>
      </c>
      <c r="K11" s="5">
        <v>-2.758207700082923E-3</v>
      </c>
      <c r="N11" s="13" t="s">
        <v>6</v>
      </c>
      <c r="O11" s="13" t="s">
        <v>65</v>
      </c>
      <c r="P11" s="13" t="s">
        <v>26</v>
      </c>
      <c r="Q11" s="23">
        <v>43269</v>
      </c>
      <c r="R11" s="23">
        <v>43542</v>
      </c>
      <c r="S11" s="13"/>
      <c r="T11" s="15">
        <v>-2.1199999999999999E-3</v>
      </c>
      <c r="U11" s="13" t="s">
        <v>35</v>
      </c>
      <c r="V11" s="13"/>
      <c r="W11" s="23">
        <v>43452</v>
      </c>
      <c r="X11" s="16">
        <v>-2.7624235044746721E-3</v>
      </c>
      <c r="Y11" s="13" t="b">
        <v>1</v>
      </c>
    </row>
    <row r="12" spans="1:25" x14ac:dyDescent="0.25">
      <c r="A12" t="s">
        <v>0</v>
      </c>
      <c r="B12" t="s">
        <v>66</v>
      </c>
      <c r="C12" t="s">
        <v>26</v>
      </c>
      <c r="D12" s="2">
        <v>43270</v>
      </c>
      <c r="E12" s="2">
        <v>43635</v>
      </c>
      <c r="G12" s="4">
        <v>-1.83E-3</v>
      </c>
      <c r="H12" t="s">
        <v>35</v>
      </c>
      <c r="J12" s="2">
        <v>43543</v>
      </c>
      <c r="K12" s="5">
        <v>-2.2059463586255406E-3</v>
      </c>
      <c r="N12" s="13" t="s">
        <v>0</v>
      </c>
      <c r="O12" s="13" t="s">
        <v>66</v>
      </c>
      <c r="P12" s="13" t="s">
        <v>26</v>
      </c>
      <c r="Q12" s="23">
        <v>43269</v>
      </c>
      <c r="R12" s="23">
        <v>43634</v>
      </c>
      <c r="S12" s="13"/>
      <c r="T12" s="15">
        <v>-1.81E-3</v>
      </c>
      <c r="U12" s="13" t="s">
        <v>35</v>
      </c>
      <c r="V12" s="13"/>
      <c r="W12" s="23">
        <v>43542</v>
      </c>
      <c r="X12" s="16">
        <v>-2.1888207086080851E-3</v>
      </c>
      <c r="Y12" s="13" t="b">
        <v>1</v>
      </c>
    </row>
    <row r="13" spans="1:25" x14ac:dyDescent="0.25">
      <c r="A13" t="s">
        <v>9</v>
      </c>
      <c r="B13" t="s">
        <v>129</v>
      </c>
      <c r="C13" t="s">
        <v>31</v>
      </c>
      <c r="D13" s="2">
        <v>43270</v>
      </c>
      <c r="E13" s="2" t="s">
        <v>9</v>
      </c>
      <c r="F13" s="1">
        <v>-1.83E-3</v>
      </c>
      <c r="G13" s="4">
        <v>-1.17E-3</v>
      </c>
      <c r="H13" t="s">
        <v>39</v>
      </c>
      <c r="J13" s="2">
        <v>43635</v>
      </c>
      <c r="K13" s="5">
        <v>-1.8864647700253126E-3</v>
      </c>
      <c r="N13" s="13" t="s">
        <v>9</v>
      </c>
      <c r="O13" s="13" t="s">
        <v>129</v>
      </c>
      <c r="P13" s="13" t="s">
        <v>31</v>
      </c>
      <c r="Q13" s="23">
        <v>43269</v>
      </c>
      <c r="R13" s="23" t="s">
        <v>9</v>
      </c>
      <c r="S13" s="24">
        <v>-1.81E-3</v>
      </c>
      <c r="T13" s="15">
        <v>-1.0499999999999999E-3</v>
      </c>
      <c r="U13" s="13" t="s">
        <v>39</v>
      </c>
      <c r="V13" s="13"/>
      <c r="W13" s="23">
        <v>43634</v>
      </c>
      <c r="X13" s="16">
        <v>-1.8685458085003551E-3</v>
      </c>
      <c r="Y13" s="13" t="b">
        <v>1</v>
      </c>
    </row>
    <row r="14" spans="1:25" x14ac:dyDescent="0.25">
      <c r="A14" t="s">
        <v>10</v>
      </c>
      <c r="B14" t="s">
        <v>130</v>
      </c>
      <c r="C14" t="s">
        <v>31</v>
      </c>
      <c r="D14" s="2">
        <v>43270</v>
      </c>
      <c r="E14" s="2" t="s">
        <v>10</v>
      </c>
      <c r="F14" s="1">
        <v>-1.83E-3</v>
      </c>
      <c r="G14" s="4">
        <v>3.4000000000000002E-4</v>
      </c>
      <c r="H14" t="s">
        <v>39</v>
      </c>
      <c r="J14" s="2">
        <v>44001</v>
      </c>
      <c r="K14" s="5">
        <v>-1.1897549974926379E-3</v>
      </c>
      <c r="N14" s="13" t="s">
        <v>10</v>
      </c>
      <c r="O14" s="13" t="s">
        <v>130</v>
      </c>
      <c r="P14" s="13" t="s">
        <v>31</v>
      </c>
      <c r="Q14" s="23">
        <v>43269</v>
      </c>
      <c r="R14" s="23" t="s">
        <v>10</v>
      </c>
      <c r="S14" s="24">
        <v>-1.81E-3</v>
      </c>
      <c r="T14" s="15">
        <v>5.6000000000000006E-4</v>
      </c>
      <c r="U14" s="13" t="s">
        <v>39</v>
      </c>
      <c r="V14" s="13"/>
      <c r="W14" s="23">
        <v>44000</v>
      </c>
      <c r="X14" s="16">
        <v>-1.0714983892838937E-3</v>
      </c>
      <c r="Y14" s="13" t="b">
        <v>1</v>
      </c>
    </row>
    <row r="15" spans="1:25" x14ac:dyDescent="0.25">
      <c r="A15" t="s">
        <v>11</v>
      </c>
      <c r="B15" t="s">
        <v>131</v>
      </c>
      <c r="C15" t="s">
        <v>31</v>
      </c>
      <c r="D15" s="2">
        <v>43270</v>
      </c>
      <c r="E15" s="2" t="s">
        <v>11</v>
      </c>
      <c r="F15" s="1">
        <v>-1.83E-3</v>
      </c>
      <c r="G15" s="4">
        <v>2.0200000000000001E-3</v>
      </c>
      <c r="H15" t="s">
        <v>39</v>
      </c>
      <c r="J15" s="2">
        <v>44368</v>
      </c>
      <c r="K15" s="5">
        <v>3.2218431794990457E-4</v>
      </c>
      <c r="N15" s="13" t="s">
        <v>11</v>
      </c>
      <c r="O15" s="13" t="s">
        <v>131</v>
      </c>
      <c r="P15" s="13" t="s">
        <v>31</v>
      </c>
      <c r="Q15" s="23">
        <v>43269</v>
      </c>
      <c r="R15" s="23" t="s">
        <v>11</v>
      </c>
      <c r="S15" s="24">
        <v>-1.81E-3</v>
      </c>
      <c r="T15" s="15">
        <v>2.31E-3</v>
      </c>
      <c r="U15" s="13" t="s">
        <v>39</v>
      </c>
      <c r="V15" s="13"/>
      <c r="W15" s="23">
        <v>44365</v>
      </c>
      <c r="X15" s="16">
        <v>5.4107567188312327E-4</v>
      </c>
      <c r="Y15" s="13" t="b">
        <v>1</v>
      </c>
    </row>
    <row r="16" spans="1:25" x14ac:dyDescent="0.25">
      <c r="A16" t="s">
        <v>12</v>
      </c>
      <c r="B16" t="s">
        <v>132</v>
      </c>
      <c r="C16" t="s">
        <v>31</v>
      </c>
      <c r="D16" s="2">
        <v>43270</v>
      </c>
      <c r="E16" s="2" t="s">
        <v>12</v>
      </c>
      <c r="F16" s="1">
        <v>-1.83E-3</v>
      </c>
      <c r="G16" s="4">
        <v>3.5799999999999998E-3</v>
      </c>
      <c r="H16" t="s">
        <v>39</v>
      </c>
      <c r="J16" s="2">
        <v>44732</v>
      </c>
      <c r="K16" s="5">
        <v>2.0093274712630004E-3</v>
      </c>
      <c r="N16" s="13" t="s">
        <v>12</v>
      </c>
      <c r="O16" s="13" t="s">
        <v>132</v>
      </c>
      <c r="P16" s="13" t="s">
        <v>31</v>
      </c>
      <c r="Q16" s="23">
        <v>43269</v>
      </c>
      <c r="R16" s="23" t="s">
        <v>12</v>
      </c>
      <c r="S16" s="24">
        <v>-1.81E-3</v>
      </c>
      <c r="T16" s="15">
        <v>3.9199999999999999E-3</v>
      </c>
      <c r="U16" s="13" t="s">
        <v>39</v>
      </c>
      <c r="V16" s="13"/>
      <c r="W16" s="23">
        <v>44732</v>
      </c>
      <c r="X16" s="16">
        <v>2.2995901635260146E-3</v>
      </c>
      <c r="Y16" s="13" t="b">
        <v>1</v>
      </c>
    </row>
    <row r="17" spans="1:25" x14ac:dyDescent="0.25">
      <c r="A17" t="s">
        <v>13</v>
      </c>
      <c r="B17" t="s">
        <v>133</v>
      </c>
      <c r="C17" t="s">
        <v>31</v>
      </c>
      <c r="D17" s="2">
        <v>43270</v>
      </c>
      <c r="E17" s="2" t="s">
        <v>13</v>
      </c>
      <c r="F17" s="1">
        <v>-1.83E-3</v>
      </c>
      <c r="G17" s="4">
        <v>5.0800000000000003E-3</v>
      </c>
      <c r="H17" t="s">
        <v>39</v>
      </c>
      <c r="J17" s="2">
        <v>45096</v>
      </c>
      <c r="K17" s="5">
        <v>3.5841242146212385E-3</v>
      </c>
      <c r="N17" s="13" t="s">
        <v>13</v>
      </c>
      <c r="O17" s="13" t="s">
        <v>133</v>
      </c>
      <c r="P17" s="13" t="s">
        <v>31</v>
      </c>
      <c r="Q17" s="23">
        <v>43269</v>
      </c>
      <c r="R17" s="23" t="s">
        <v>13</v>
      </c>
      <c r="S17" s="24">
        <v>-1.81E-3</v>
      </c>
      <c r="T17" s="15">
        <v>5.4100000000000007E-3</v>
      </c>
      <c r="U17" s="13" t="s">
        <v>39</v>
      </c>
      <c r="V17" s="13"/>
      <c r="W17" s="23">
        <v>45096</v>
      </c>
      <c r="X17" s="16">
        <v>3.9261313979067113E-3</v>
      </c>
      <c r="Y17" s="13" t="b">
        <v>1</v>
      </c>
    </row>
    <row r="18" spans="1:25" x14ac:dyDescent="0.25">
      <c r="A18" t="s">
        <v>14</v>
      </c>
      <c r="B18" t="s">
        <v>134</v>
      </c>
      <c r="C18" t="s">
        <v>31</v>
      </c>
      <c r="D18" s="2">
        <v>43270</v>
      </c>
      <c r="E18" s="2" t="s">
        <v>14</v>
      </c>
      <c r="F18" s="1">
        <v>-1.83E-3</v>
      </c>
      <c r="G18" s="4">
        <v>6.4400000000000004E-3</v>
      </c>
      <c r="H18" t="s">
        <v>39</v>
      </c>
      <c r="J18" s="2">
        <v>45462</v>
      </c>
      <c r="K18" s="5">
        <v>5.1079367933727741E-3</v>
      </c>
      <c r="N18" s="13" t="s">
        <v>14</v>
      </c>
      <c r="O18" s="13" t="s">
        <v>134</v>
      </c>
      <c r="P18" s="13" t="s">
        <v>31</v>
      </c>
      <c r="Q18" s="23">
        <v>43269</v>
      </c>
      <c r="R18" s="23" t="s">
        <v>14</v>
      </c>
      <c r="S18" s="24">
        <v>-1.81E-3</v>
      </c>
      <c r="T18" s="15">
        <v>6.8000000000000005E-3</v>
      </c>
      <c r="U18" s="13" t="s">
        <v>39</v>
      </c>
      <c r="V18" s="13"/>
      <c r="W18" s="23">
        <v>45461</v>
      </c>
      <c r="X18" s="16">
        <v>5.4410562709088298E-3</v>
      </c>
      <c r="Y18" s="13" t="b">
        <v>1</v>
      </c>
    </row>
    <row r="19" spans="1:25" x14ac:dyDescent="0.25">
      <c r="A19" t="s">
        <v>15</v>
      </c>
      <c r="B19" t="s">
        <v>135</v>
      </c>
      <c r="C19" t="s">
        <v>31</v>
      </c>
      <c r="D19" s="2">
        <v>43270</v>
      </c>
      <c r="E19" s="2" t="s">
        <v>15</v>
      </c>
      <c r="F19" s="1">
        <v>-1.83E-3</v>
      </c>
      <c r="G19" s="4">
        <v>7.7099999999999998E-3</v>
      </c>
      <c r="H19" t="s">
        <v>39</v>
      </c>
      <c r="J19" s="2">
        <v>45827</v>
      </c>
      <c r="K19" s="5">
        <v>6.4994380474756187E-3</v>
      </c>
      <c r="N19" s="13" t="s">
        <v>15</v>
      </c>
      <c r="O19" s="13" t="s">
        <v>135</v>
      </c>
      <c r="P19" s="13" t="s">
        <v>31</v>
      </c>
      <c r="Q19" s="23">
        <v>43269</v>
      </c>
      <c r="R19" s="23" t="s">
        <v>15</v>
      </c>
      <c r="S19" s="24">
        <v>-1.81E-3</v>
      </c>
      <c r="T19" s="15">
        <v>8.0499999999999999E-3</v>
      </c>
      <c r="U19" s="13" t="s">
        <v>39</v>
      </c>
      <c r="V19" s="13"/>
      <c r="W19" s="23">
        <v>45826</v>
      </c>
      <c r="X19" s="16">
        <v>6.8647191392881462E-3</v>
      </c>
      <c r="Y19" s="13" t="b">
        <v>1</v>
      </c>
    </row>
    <row r="20" spans="1:25" x14ac:dyDescent="0.25">
      <c r="A20" t="s">
        <v>16</v>
      </c>
      <c r="B20" t="s">
        <v>136</v>
      </c>
      <c r="C20" t="s">
        <v>31</v>
      </c>
      <c r="D20" s="2">
        <v>43270</v>
      </c>
      <c r="E20" s="2" t="s">
        <v>16</v>
      </c>
      <c r="F20" s="1">
        <v>-1.83E-3</v>
      </c>
      <c r="G20" s="4">
        <v>8.8599999999999998E-3</v>
      </c>
      <c r="H20" t="s">
        <v>39</v>
      </c>
      <c r="J20" s="2">
        <v>46192</v>
      </c>
      <c r="K20" s="5">
        <v>7.8092862411970661E-3</v>
      </c>
      <c r="N20" s="13" t="s">
        <v>16</v>
      </c>
      <c r="O20" s="13" t="s">
        <v>136</v>
      </c>
      <c r="P20" s="13" t="s">
        <v>31</v>
      </c>
      <c r="Q20" s="23">
        <v>43269</v>
      </c>
      <c r="R20" s="23" t="s">
        <v>16</v>
      </c>
      <c r="S20" s="24">
        <v>-1.81E-3</v>
      </c>
      <c r="T20" s="15">
        <v>9.1700000000000011E-3</v>
      </c>
      <c r="U20" s="13" t="s">
        <v>39</v>
      </c>
      <c r="V20" s="13"/>
      <c r="W20" s="23">
        <v>46191</v>
      </c>
      <c r="X20" s="16">
        <v>8.1550563302683482E-3</v>
      </c>
      <c r="Y20" s="13" t="b">
        <v>1</v>
      </c>
    </row>
    <row r="21" spans="1:25" x14ac:dyDescent="0.25">
      <c r="A21" t="s">
        <v>17</v>
      </c>
      <c r="B21" t="s">
        <v>137</v>
      </c>
      <c r="C21" t="s">
        <v>31</v>
      </c>
      <c r="D21" s="2">
        <v>43270</v>
      </c>
      <c r="E21" s="2" t="s">
        <v>17</v>
      </c>
      <c r="F21" s="1">
        <v>-1.83E-3</v>
      </c>
      <c r="G21" s="4">
        <v>9.8600000000000007E-3</v>
      </c>
      <c r="H21" t="s">
        <v>39</v>
      </c>
      <c r="J21" s="2">
        <v>46559</v>
      </c>
      <c r="K21" s="5">
        <v>9.0052580269152482E-3</v>
      </c>
      <c r="N21" s="13" t="s">
        <v>17</v>
      </c>
      <c r="O21" s="13" t="s">
        <v>137</v>
      </c>
      <c r="P21" s="13" t="s">
        <v>31</v>
      </c>
      <c r="Q21" s="23">
        <v>43269</v>
      </c>
      <c r="R21" s="23" t="s">
        <v>17</v>
      </c>
      <c r="S21" s="24">
        <v>-1.81E-3</v>
      </c>
      <c r="T21" s="15">
        <v>1.014E-2</v>
      </c>
      <c r="U21" s="13" t="s">
        <v>39</v>
      </c>
      <c r="V21" s="13"/>
      <c r="W21" s="23">
        <v>46556</v>
      </c>
      <c r="X21" s="16">
        <v>9.3206157001589594E-3</v>
      </c>
      <c r="Y21" s="13" t="b">
        <v>1</v>
      </c>
    </row>
    <row r="22" spans="1:25" x14ac:dyDescent="0.25">
      <c r="A22" s="2" t="s">
        <v>19</v>
      </c>
      <c r="B22" t="s">
        <v>139</v>
      </c>
      <c r="C22" t="s">
        <v>31</v>
      </c>
      <c r="D22" s="2">
        <v>43270</v>
      </c>
      <c r="E22" s="2" t="s">
        <v>19</v>
      </c>
      <c r="F22" s="1">
        <v>-1.83E-3</v>
      </c>
      <c r="G22" s="4">
        <v>1.1639999999999999E-2</v>
      </c>
      <c r="H22" t="s">
        <v>39</v>
      </c>
      <c r="J22" s="2">
        <v>46923</v>
      </c>
      <c r="K22" s="5">
        <v>1.0053572857660882E-2</v>
      </c>
      <c r="N22" s="23" t="s">
        <v>18</v>
      </c>
      <c r="O22" s="13" t="s">
        <v>138</v>
      </c>
      <c r="P22" s="13" t="s">
        <v>31</v>
      </c>
      <c r="Q22" s="23">
        <v>43269</v>
      </c>
      <c r="R22" s="23" t="s">
        <v>18</v>
      </c>
      <c r="S22" s="24">
        <v>-1.81E-3</v>
      </c>
      <c r="T22" s="15" t="e">
        <v>#VALUE!</v>
      </c>
      <c r="U22" s="13" t="s">
        <v>39</v>
      </c>
      <c r="V22" s="13"/>
      <c r="W22" s="23">
        <v>46923</v>
      </c>
      <c r="X22" s="16">
        <v>1.0337757599930841E-2</v>
      </c>
      <c r="Y22" s="13" t="b">
        <v>1</v>
      </c>
    </row>
    <row r="23" spans="1:25" x14ac:dyDescent="0.25">
      <c r="A23" s="2" t="s">
        <v>20</v>
      </c>
      <c r="B23" t="s">
        <v>142</v>
      </c>
      <c r="C23" t="s">
        <v>31</v>
      </c>
      <c r="D23" s="2">
        <v>43270</v>
      </c>
      <c r="E23" s="2" t="s">
        <v>20</v>
      </c>
      <c r="F23" s="1">
        <v>-1.83E-3</v>
      </c>
      <c r="G23" s="4">
        <v>1.3509999999999999E-2</v>
      </c>
      <c r="H23" t="s">
        <v>39</v>
      </c>
      <c r="J23" s="2">
        <v>48750</v>
      </c>
      <c r="K23" s="5">
        <v>1.396532128339811E-2</v>
      </c>
      <c r="N23" s="23" t="s">
        <v>19</v>
      </c>
      <c r="O23" s="13" t="s">
        <v>139</v>
      </c>
      <c r="P23" s="13" t="s">
        <v>31</v>
      </c>
      <c r="Q23" s="23">
        <v>43269</v>
      </c>
      <c r="R23" s="23" t="s">
        <v>19</v>
      </c>
      <c r="S23" s="24">
        <v>-1.81E-3</v>
      </c>
      <c r="T23" s="15">
        <v>1.187E-2</v>
      </c>
      <c r="U23" s="13" t="s">
        <v>39</v>
      </c>
      <c r="V23" s="13"/>
      <c r="W23" s="23">
        <v>47287</v>
      </c>
      <c r="X23" s="25">
        <v>-4.9010387266427704E-6</v>
      </c>
      <c r="Y23" s="13" t="b">
        <v>0</v>
      </c>
    </row>
    <row r="24" spans="1:25" x14ac:dyDescent="0.25">
      <c r="A24" t="s">
        <v>21</v>
      </c>
      <c r="B24" t="s">
        <v>147</v>
      </c>
      <c r="C24" t="s">
        <v>31</v>
      </c>
      <c r="D24" s="2">
        <v>43270</v>
      </c>
      <c r="E24" s="2" t="s">
        <v>21</v>
      </c>
      <c r="F24" s="1">
        <v>-1.83E-3</v>
      </c>
      <c r="G24" s="4">
        <v>1.5129999999999999E-2</v>
      </c>
      <c r="H24" t="s">
        <v>39</v>
      </c>
      <c r="J24" s="2">
        <v>50577</v>
      </c>
      <c r="K24" s="5">
        <v>1.5723555092469758E-2</v>
      </c>
      <c r="N24" s="23" t="s">
        <v>41</v>
      </c>
      <c r="O24" s="13" t="s">
        <v>140</v>
      </c>
      <c r="P24" s="13" t="s">
        <v>31</v>
      </c>
      <c r="Q24" s="23">
        <v>43269</v>
      </c>
      <c r="R24" s="23" t="s">
        <v>41</v>
      </c>
      <c r="S24" s="24">
        <v>-1.81E-3</v>
      </c>
      <c r="T24" s="15" t="e">
        <v>#VALUE!</v>
      </c>
      <c r="U24" s="13" t="s">
        <v>39</v>
      </c>
      <c r="V24" s="13"/>
      <c r="W24" s="23">
        <v>47652</v>
      </c>
      <c r="X24" s="16">
        <v>1.2308864103835615E-2</v>
      </c>
      <c r="Y24" s="13" t="b">
        <v>1</v>
      </c>
    </row>
    <row r="25" spans="1:25" x14ac:dyDescent="0.25">
      <c r="A25" t="s">
        <v>22</v>
      </c>
      <c r="B25" t="s">
        <v>152</v>
      </c>
      <c r="C25" t="s">
        <v>31</v>
      </c>
      <c r="D25" s="2">
        <v>43270</v>
      </c>
      <c r="E25" s="2" t="s">
        <v>22</v>
      </c>
      <c r="F25" s="1">
        <v>-1.83E-3</v>
      </c>
      <c r="G25" s="4">
        <v>1.5650000000000001E-2</v>
      </c>
      <c r="H25" t="s">
        <v>39</v>
      </c>
      <c r="J25" s="2">
        <v>52401</v>
      </c>
      <c r="K25" s="5">
        <v>1.6236918309621255E-2</v>
      </c>
      <c r="N25" s="23" t="s">
        <v>42</v>
      </c>
      <c r="O25" s="13" t="s">
        <v>141</v>
      </c>
      <c r="P25" s="13" t="s">
        <v>31</v>
      </c>
      <c r="Q25" s="23">
        <v>43269</v>
      </c>
      <c r="R25" s="23" t="s">
        <v>42</v>
      </c>
      <c r="S25" s="24">
        <v>-1.81E-3</v>
      </c>
      <c r="T25" s="15" t="e">
        <v>#VALUE!</v>
      </c>
      <c r="U25" s="13" t="s">
        <v>39</v>
      </c>
      <c r="V25" s="13"/>
      <c r="W25" s="23">
        <v>48017</v>
      </c>
      <c r="X25" s="25">
        <v>-4.1476694172214979E-6</v>
      </c>
      <c r="Y25" s="13" t="b">
        <v>0</v>
      </c>
    </row>
    <row r="26" spans="1:25" x14ac:dyDescent="0.25">
      <c r="A26" t="s">
        <v>23</v>
      </c>
      <c r="B26" t="s">
        <v>157</v>
      </c>
      <c r="C26" t="s">
        <v>31</v>
      </c>
      <c r="D26" s="2">
        <v>43270</v>
      </c>
      <c r="E26" s="2" t="s">
        <v>23</v>
      </c>
      <c r="F26" s="1">
        <v>-1.83E-3</v>
      </c>
      <c r="G26" s="4">
        <v>1.575E-2</v>
      </c>
      <c r="H26" t="s">
        <v>39</v>
      </c>
      <c r="J26" s="2">
        <v>54228</v>
      </c>
      <c r="K26" s="5">
        <v>1.6265482427552158E-2</v>
      </c>
      <c r="N26" s="23" t="s">
        <v>20</v>
      </c>
      <c r="O26" s="13" t="s">
        <v>142</v>
      </c>
      <c r="P26" s="13" t="s">
        <v>31</v>
      </c>
      <c r="Q26" s="23">
        <v>43269</v>
      </c>
      <c r="R26" s="23" t="s">
        <v>20</v>
      </c>
      <c r="S26" s="24">
        <v>-1.81E-3</v>
      </c>
      <c r="T26" s="15">
        <v>1.37E-2</v>
      </c>
      <c r="U26" s="13" t="s">
        <v>39</v>
      </c>
      <c r="V26" s="13"/>
      <c r="W26" s="23">
        <v>48383</v>
      </c>
      <c r="X26" s="25">
        <v>-3.8516396123756826E-6</v>
      </c>
      <c r="Y26" s="13" t="b">
        <v>1</v>
      </c>
    </row>
    <row r="27" spans="1:25" x14ac:dyDescent="0.25">
      <c r="E27" s="2"/>
      <c r="N27" s="13" t="s">
        <v>45</v>
      </c>
      <c r="O27" s="13" t="s">
        <v>143</v>
      </c>
      <c r="P27" s="13" t="s">
        <v>31</v>
      </c>
      <c r="Q27" s="23">
        <v>43269</v>
      </c>
      <c r="R27" s="23" t="s">
        <v>45</v>
      </c>
      <c r="S27" s="24">
        <v>-1.81E-3</v>
      </c>
      <c r="T27" s="15" t="e">
        <v>#VALUE!</v>
      </c>
      <c r="U27" s="13" t="s">
        <v>39</v>
      </c>
      <c r="V27" s="13"/>
      <c r="W27" s="23">
        <v>48750</v>
      </c>
      <c r="X27" s="16">
        <v>1.4651000772084123E-2</v>
      </c>
      <c r="Y27" s="13" t="b">
        <v>1</v>
      </c>
    </row>
    <row r="28" spans="1:25" x14ac:dyDescent="0.25">
      <c r="C28" t="s">
        <v>32</v>
      </c>
      <c r="D28" t="s">
        <v>34</v>
      </c>
      <c r="N28" s="13" t="s">
        <v>46</v>
      </c>
      <c r="O28" s="13" t="s">
        <v>144</v>
      </c>
      <c r="P28" s="13" t="s">
        <v>31</v>
      </c>
      <c r="Q28" s="23">
        <v>43269</v>
      </c>
      <c r="R28" s="23" t="s">
        <v>46</v>
      </c>
      <c r="S28" s="24">
        <v>-1.81E-3</v>
      </c>
      <c r="T28" s="15" t="e">
        <v>#VALUE!</v>
      </c>
      <c r="U28" s="13" t="s">
        <v>39</v>
      </c>
      <c r="V28" s="13"/>
      <c r="W28" s="23">
        <v>49114</v>
      </c>
      <c r="X28" s="25">
        <v>-3.3699383613561425E-6</v>
      </c>
      <c r="Y28" s="13" t="b">
        <v>0</v>
      </c>
    </row>
    <row r="29" spans="1:25" x14ac:dyDescent="0.25">
      <c r="D29" t="s">
        <v>57</v>
      </c>
      <c r="N29" s="13" t="s">
        <v>47</v>
      </c>
      <c r="O29" s="13" t="s">
        <v>145</v>
      </c>
      <c r="P29" s="13" t="s">
        <v>31</v>
      </c>
      <c r="Q29" s="23">
        <v>43269</v>
      </c>
      <c r="R29" s="23" t="s">
        <v>47</v>
      </c>
      <c r="S29" s="24">
        <v>-1.81E-3</v>
      </c>
      <c r="T29" s="15" t="e">
        <v>#VALUE!</v>
      </c>
      <c r="U29" s="13" t="s">
        <v>39</v>
      </c>
      <c r="V29" s="13"/>
      <c r="W29" s="23">
        <v>49478</v>
      </c>
      <c r="X29" s="25">
        <v>-3.1723774629866986E-6</v>
      </c>
      <c r="Y29" s="13" t="b">
        <v>1</v>
      </c>
    </row>
    <row r="30" spans="1:25" x14ac:dyDescent="0.25">
      <c r="N30" s="13" t="s">
        <v>48</v>
      </c>
      <c r="O30" s="13" t="s">
        <v>146</v>
      </c>
      <c r="P30" s="13" t="s">
        <v>31</v>
      </c>
      <c r="Q30" s="23">
        <v>43269</v>
      </c>
      <c r="R30" s="23" t="s">
        <v>48</v>
      </c>
      <c r="S30" s="24">
        <v>-1.81E-3</v>
      </c>
      <c r="T30" s="15" t="e">
        <v>#VALUE!</v>
      </c>
      <c r="U30" s="13" t="s">
        <v>39</v>
      </c>
      <c r="V30" s="13"/>
      <c r="W30" s="23">
        <v>49844</v>
      </c>
      <c r="X30" s="25">
        <v>-2.9962417710045535E-6</v>
      </c>
      <c r="Y30" s="13" t="b">
        <v>1</v>
      </c>
    </row>
    <row r="31" spans="1:25" x14ac:dyDescent="0.25">
      <c r="N31" s="13" t="s">
        <v>21</v>
      </c>
      <c r="O31" s="13" t="s">
        <v>147</v>
      </c>
      <c r="P31" s="13" t="s">
        <v>31</v>
      </c>
      <c r="Q31" s="23">
        <v>43269</v>
      </c>
      <c r="R31" s="23" t="s">
        <v>21</v>
      </c>
      <c r="S31" s="24">
        <v>-1.81E-3</v>
      </c>
      <c r="T31" s="15">
        <v>1.5260000000000001E-2</v>
      </c>
      <c r="U31" s="13" t="s">
        <v>39</v>
      </c>
      <c r="V31" s="13"/>
      <c r="W31" s="23">
        <v>50209</v>
      </c>
      <c r="X31" s="25">
        <v>-2.8386359640063068E-6</v>
      </c>
      <c r="Y31" s="13" t="b">
        <v>1</v>
      </c>
    </row>
    <row r="32" spans="1:25" x14ac:dyDescent="0.25">
      <c r="N32" s="13" t="s">
        <v>49</v>
      </c>
      <c r="O32" s="13" t="s">
        <v>148</v>
      </c>
      <c r="P32" s="13" t="s">
        <v>31</v>
      </c>
      <c r="Q32" s="23">
        <v>43269</v>
      </c>
      <c r="R32" s="23" t="s">
        <v>49</v>
      </c>
      <c r="S32" s="24">
        <v>-1.81E-3</v>
      </c>
      <c r="T32" s="15" t="e">
        <v>#VALUE!</v>
      </c>
      <c r="U32" s="13" t="s">
        <v>39</v>
      </c>
      <c r="V32" s="13"/>
      <c r="W32" s="23">
        <v>50574</v>
      </c>
      <c r="X32" s="16">
        <v>1.7286757788288008E-2</v>
      </c>
      <c r="Y32" s="13" t="b">
        <v>1</v>
      </c>
    </row>
    <row r="33" spans="14:25" x14ac:dyDescent="0.25">
      <c r="N33" s="13" t="s">
        <v>50</v>
      </c>
      <c r="O33" s="13" t="s">
        <v>149</v>
      </c>
      <c r="P33" s="13" t="s">
        <v>31</v>
      </c>
      <c r="Q33" s="23">
        <v>43269</v>
      </c>
      <c r="R33" s="23" t="s">
        <v>50</v>
      </c>
      <c r="S33" s="24">
        <v>-1.81E-3</v>
      </c>
      <c r="T33" s="15" t="e">
        <v>#VALUE!</v>
      </c>
      <c r="U33" s="13" t="s">
        <v>39</v>
      </c>
      <c r="V33" s="13"/>
      <c r="W33" s="23">
        <v>50941</v>
      </c>
      <c r="X33" s="25">
        <v>-2.5677613897267812E-6</v>
      </c>
      <c r="Y33" s="13" t="b">
        <v>0</v>
      </c>
    </row>
    <row r="34" spans="14:25" x14ac:dyDescent="0.25">
      <c r="N34" s="13" t="s">
        <v>51</v>
      </c>
      <c r="O34" s="13" t="s">
        <v>150</v>
      </c>
      <c r="P34" s="13" t="s">
        <v>31</v>
      </c>
      <c r="Q34" s="23">
        <v>43269</v>
      </c>
      <c r="R34" s="23" t="s">
        <v>51</v>
      </c>
      <c r="S34" s="24">
        <v>-1.81E-3</v>
      </c>
      <c r="T34" s="15" t="e">
        <v>#VALUE!</v>
      </c>
      <c r="U34" s="13" t="s">
        <v>39</v>
      </c>
      <c r="V34" s="13"/>
      <c r="W34" s="23">
        <v>51305</v>
      </c>
      <c r="X34" s="25">
        <v>-2.451742440287707E-6</v>
      </c>
      <c r="Y34" s="13" t="b">
        <v>1</v>
      </c>
    </row>
    <row r="35" spans="14:25" x14ac:dyDescent="0.25">
      <c r="N35" s="13" t="s">
        <v>52</v>
      </c>
      <c r="O35" s="13" t="s">
        <v>151</v>
      </c>
      <c r="P35" s="13" t="s">
        <v>31</v>
      </c>
      <c r="Q35" s="23">
        <v>43269</v>
      </c>
      <c r="R35" s="23" t="s">
        <v>52</v>
      </c>
      <c r="S35" s="24">
        <v>-1.81E-3</v>
      </c>
      <c r="T35" s="15" t="e">
        <v>#VALUE!</v>
      </c>
      <c r="U35" s="13" t="s">
        <v>39</v>
      </c>
      <c r="V35" s="13"/>
      <c r="W35" s="23">
        <v>51670</v>
      </c>
      <c r="X35" s="25">
        <v>-2.3451958345865529E-6</v>
      </c>
      <c r="Y35" s="13" t="b">
        <v>1</v>
      </c>
    </row>
    <row r="36" spans="14:25" x14ac:dyDescent="0.25">
      <c r="N36" s="13" t="s">
        <v>22</v>
      </c>
      <c r="O36" s="13" t="s">
        <v>152</v>
      </c>
      <c r="P36" s="13" t="s">
        <v>31</v>
      </c>
      <c r="Q36" s="23">
        <v>43269</v>
      </c>
      <c r="R36" s="23" t="s">
        <v>22</v>
      </c>
      <c r="S36" s="24">
        <v>-1.81E-3</v>
      </c>
      <c r="T36" s="15">
        <v>1.5730000000000001E-2</v>
      </c>
      <c r="U36" s="13" t="s">
        <v>39</v>
      </c>
      <c r="V36" s="13"/>
      <c r="W36" s="23">
        <v>52035</v>
      </c>
      <c r="X36" s="25">
        <v>-2.2475240502571413E-6</v>
      </c>
      <c r="Y36" s="13" t="b">
        <v>1</v>
      </c>
    </row>
    <row r="37" spans="14:25" x14ac:dyDescent="0.25">
      <c r="N37" s="13" t="s">
        <v>53</v>
      </c>
      <c r="O37" s="13" t="s">
        <v>153</v>
      </c>
      <c r="P37" s="13" t="s">
        <v>31</v>
      </c>
      <c r="Q37" s="23">
        <v>43269</v>
      </c>
      <c r="R37" s="23" t="s">
        <v>53</v>
      </c>
      <c r="S37" s="24">
        <v>-1.81E-3</v>
      </c>
      <c r="T37" s="15" t="e">
        <v>#VALUE!</v>
      </c>
      <c r="U37" s="13" t="s">
        <v>39</v>
      </c>
      <c r="V37" s="13"/>
      <c r="W37" s="23">
        <v>52400</v>
      </c>
      <c r="X37" s="16">
        <v>1.8779967492670229E-2</v>
      </c>
      <c r="Y37" s="13" t="b">
        <v>1</v>
      </c>
    </row>
    <row r="38" spans="14:25" x14ac:dyDescent="0.25">
      <c r="N38" s="13" t="s">
        <v>54</v>
      </c>
      <c r="O38" s="13" t="s">
        <v>154</v>
      </c>
      <c r="P38" s="13" t="s">
        <v>31</v>
      </c>
      <c r="Q38" s="23">
        <v>43269</v>
      </c>
      <c r="R38" s="23" t="s">
        <v>54</v>
      </c>
      <c r="S38" s="24">
        <v>-1.81E-3</v>
      </c>
      <c r="T38" s="15" t="e">
        <v>#VALUE!</v>
      </c>
      <c r="U38" s="13" t="s">
        <v>39</v>
      </c>
      <c r="V38" s="13"/>
      <c r="W38" s="23">
        <v>52768</v>
      </c>
      <c r="X38" s="25">
        <v>-2.0742736396530171E-6</v>
      </c>
      <c r="Y38" s="13" t="b">
        <v>0</v>
      </c>
    </row>
    <row r="39" spans="14:25" x14ac:dyDescent="0.25">
      <c r="N39" s="13" t="s">
        <v>55</v>
      </c>
      <c r="O39" s="13" t="s">
        <v>155</v>
      </c>
      <c r="P39" s="13" t="s">
        <v>31</v>
      </c>
      <c r="Q39" s="23">
        <v>43269</v>
      </c>
      <c r="R39" s="23" t="s">
        <v>55</v>
      </c>
      <c r="S39" s="24">
        <v>-1.81E-3</v>
      </c>
      <c r="T39" s="15" t="e">
        <v>#VALUE!</v>
      </c>
      <c r="U39" s="13" t="s">
        <v>39</v>
      </c>
      <c r="V39" s="13"/>
      <c r="W39" s="23">
        <v>53132</v>
      </c>
      <c r="X39" s="25">
        <v>-1.9976980970227303E-6</v>
      </c>
      <c r="Y39" s="13" t="b">
        <v>1</v>
      </c>
    </row>
    <row r="40" spans="14:25" x14ac:dyDescent="0.25">
      <c r="N40" s="13" t="s">
        <v>56</v>
      </c>
      <c r="O40" s="13" t="s">
        <v>156</v>
      </c>
      <c r="P40" s="13" t="s">
        <v>31</v>
      </c>
      <c r="Q40" s="23">
        <v>43269</v>
      </c>
      <c r="R40" s="23" t="s">
        <v>56</v>
      </c>
      <c r="S40" s="24">
        <v>-1.81E-3</v>
      </c>
      <c r="T40" s="15" t="e">
        <v>#VALUE!</v>
      </c>
      <c r="U40" s="13" t="s">
        <v>39</v>
      </c>
      <c r="V40" s="13"/>
      <c r="W40" s="23">
        <v>53496</v>
      </c>
      <c r="X40" s="25">
        <v>-1.9265751111896684E-6</v>
      </c>
      <c r="Y40" s="13" t="b">
        <v>1</v>
      </c>
    </row>
    <row r="41" spans="14:25" x14ac:dyDescent="0.25">
      <c r="N41" s="13" t="s">
        <v>23</v>
      </c>
      <c r="O41" s="13" t="s">
        <v>157</v>
      </c>
      <c r="P41" s="13" t="s">
        <v>31</v>
      </c>
      <c r="Q41" s="23">
        <v>43269</v>
      </c>
      <c r="R41" s="23" t="s">
        <v>23</v>
      </c>
      <c r="S41" s="24">
        <v>-1.81E-3</v>
      </c>
      <c r="T41" s="15">
        <v>1.5810000000000001E-2</v>
      </c>
      <c r="U41" s="13" t="s">
        <v>39</v>
      </c>
      <c r="V41" s="13"/>
      <c r="W41" s="23">
        <v>53861</v>
      </c>
      <c r="X41" s="25">
        <v>-1.8601666438485923E-6</v>
      </c>
      <c r="Y41" s="13" t="b">
        <v>1</v>
      </c>
    </row>
    <row r="42" spans="14:25" x14ac:dyDescent="0.25">
      <c r="N42" s="13" t="s">
        <v>43</v>
      </c>
      <c r="O42" s="13" t="s">
        <v>158</v>
      </c>
      <c r="P42" s="13" t="s">
        <v>31</v>
      </c>
      <c r="Q42" s="23">
        <v>43269</v>
      </c>
      <c r="R42" s="23" t="s">
        <v>43</v>
      </c>
      <c r="S42" s="24">
        <v>-1.81E-3</v>
      </c>
      <c r="T42" s="15" t="e">
        <v>#VALUE!</v>
      </c>
      <c r="U42" s="13" t="s">
        <v>39</v>
      </c>
      <c r="V42" s="13"/>
      <c r="W42" s="23">
        <v>54227</v>
      </c>
      <c r="X42" s="16">
        <v>1.9872796000499203E-2</v>
      </c>
      <c r="Y42" s="13" t="b">
        <v>1</v>
      </c>
    </row>
    <row r="43" spans="14:25" x14ac:dyDescent="0.25">
      <c r="N43" s="13" t="s">
        <v>44</v>
      </c>
      <c r="O43" s="13" t="s">
        <v>159</v>
      </c>
      <c r="P43" s="13" t="s">
        <v>31</v>
      </c>
      <c r="Q43" s="23">
        <v>43269</v>
      </c>
      <c r="R43" s="23" t="s">
        <v>44</v>
      </c>
      <c r="S43" s="24">
        <v>-1.81E-3</v>
      </c>
      <c r="T43" s="15" t="e">
        <v>#VALUE!</v>
      </c>
      <c r="U43" s="13" t="s">
        <v>39</v>
      </c>
      <c r="V43" s="13"/>
      <c r="W43" s="23">
        <v>57879</v>
      </c>
      <c r="X43" s="25">
        <v>-1.3487612727795452E-6</v>
      </c>
      <c r="Y43" s="13" t="b">
        <v>0</v>
      </c>
    </row>
    <row r="44" spans="14:25" x14ac:dyDescent="0.25">
      <c r="N44" s="13"/>
      <c r="O44" s="13"/>
      <c r="P44" s="13"/>
      <c r="Q44" s="13"/>
      <c r="R44" s="23"/>
      <c r="S44" s="13"/>
      <c r="T44" s="15"/>
      <c r="U44" s="13"/>
      <c r="V44" s="13"/>
      <c r="W44" s="13"/>
      <c r="X44" s="16"/>
      <c r="Y44" s="13"/>
    </row>
    <row r="45" spans="14:25" x14ac:dyDescent="0.25">
      <c r="N45" s="13"/>
      <c r="O45" s="13"/>
      <c r="P45" s="13" t="s">
        <v>32</v>
      </c>
      <c r="Q45" s="13" t="s">
        <v>34</v>
      </c>
      <c r="R45" s="13"/>
      <c r="S45" s="13"/>
      <c r="T45" s="15"/>
      <c r="U45" s="13"/>
      <c r="V45" s="13"/>
      <c r="W45" s="13"/>
      <c r="X45" s="16"/>
      <c r="Y45" s="13"/>
    </row>
    <row r="46" spans="14:25" x14ac:dyDescent="0.25">
      <c r="N46" s="13"/>
      <c r="O46" s="13"/>
      <c r="P46" s="13"/>
      <c r="Q46" s="13" t="s">
        <v>57</v>
      </c>
      <c r="R46" s="13"/>
      <c r="S46" s="13"/>
      <c r="T46" s="15"/>
      <c r="U46" s="13"/>
      <c r="V46" s="13"/>
      <c r="W46" s="13"/>
      <c r="X46" s="16"/>
      <c r="Y4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workbookViewId="0"/>
  </sheetViews>
  <sheetFormatPr defaultRowHeight="15" x14ac:dyDescent="0.25"/>
  <cols>
    <col min="1" max="1" width="7.7109375" customWidth="1"/>
    <col min="2" max="2" width="14" bestFit="1" customWidth="1"/>
    <col min="3" max="5" width="16" customWidth="1"/>
    <col min="6" max="6" width="20" customWidth="1"/>
    <col min="7" max="7" width="19.7109375" style="4" customWidth="1"/>
    <col min="8" max="8" width="19.7109375" customWidth="1"/>
    <col min="9" max="9" width="5.28515625" bestFit="1" customWidth="1"/>
    <col min="10" max="10" width="11.85546875" bestFit="1" customWidth="1"/>
    <col min="11" max="11" width="13.28515625" style="5" bestFit="1" customWidth="1"/>
    <col min="12" max="12" width="7.85546875" bestFit="1" customWidth="1"/>
    <col min="13" max="13" width="20.5703125" bestFit="1" customWidth="1"/>
    <col min="14" max="14" width="7.7109375" customWidth="1"/>
    <col min="15" max="15" width="14" bestFit="1" customWidth="1"/>
    <col min="16" max="18" width="16" customWidth="1"/>
    <col min="19" max="19" width="20" customWidth="1"/>
    <col min="20" max="21" width="19.7109375" customWidth="1"/>
    <col min="22" max="22" width="5.28515625" bestFit="1" customWidth="1"/>
    <col min="23" max="23" width="11.85546875" bestFit="1" customWidth="1"/>
    <col min="24" max="24" width="13.28515625" bestFit="1" customWidth="1"/>
    <col min="25" max="25" width="7.85546875" bestFit="1" customWidth="1"/>
  </cols>
  <sheetData>
    <row r="1" spans="1:25" x14ac:dyDescent="0.25">
      <c r="E1" s="33">
        <v>43266</v>
      </c>
      <c r="N1" s="12" t="s">
        <v>98</v>
      </c>
      <c r="O1" s="13"/>
      <c r="P1" s="13"/>
      <c r="Q1" s="13"/>
      <c r="R1" s="14">
        <v>43265</v>
      </c>
      <c r="S1" s="13"/>
      <c r="T1" s="15"/>
      <c r="U1" s="13"/>
      <c r="V1" s="13"/>
      <c r="W1" s="13"/>
      <c r="X1" s="16"/>
      <c r="Y1" s="13"/>
    </row>
    <row r="2" spans="1:25" x14ac:dyDescent="0.25">
      <c r="J2" s="26" t="s">
        <v>33</v>
      </c>
      <c r="K2" s="27"/>
      <c r="L2" s="28"/>
      <c r="N2" s="13"/>
      <c r="O2" s="13"/>
      <c r="P2" s="13"/>
      <c r="Q2" s="13"/>
      <c r="R2" s="13"/>
      <c r="S2" s="13"/>
      <c r="T2" s="15"/>
      <c r="U2" s="13"/>
      <c r="V2" s="13"/>
      <c r="W2" s="12" t="s">
        <v>33</v>
      </c>
      <c r="X2" s="16"/>
      <c r="Y2" s="13"/>
    </row>
    <row r="3" spans="1:25" x14ac:dyDescent="0.25">
      <c r="C3" s="6" t="s">
        <v>27</v>
      </c>
      <c r="D3" s="6" t="s">
        <v>24</v>
      </c>
      <c r="E3" s="6" t="s">
        <v>25</v>
      </c>
      <c r="F3" s="6" t="s">
        <v>28</v>
      </c>
      <c r="G3" s="7" t="s">
        <v>29</v>
      </c>
      <c r="H3" s="10" t="s">
        <v>30</v>
      </c>
      <c r="J3" s="32" t="s">
        <v>160</v>
      </c>
      <c r="K3" s="27"/>
      <c r="L3" s="28"/>
      <c r="N3" s="13"/>
      <c r="O3" s="13"/>
      <c r="P3" s="17" t="s">
        <v>27</v>
      </c>
      <c r="Q3" s="17" t="s">
        <v>24</v>
      </c>
      <c r="R3" s="17" t="s">
        <v>25</v>
      </c>
      <c r="S3" s="17" t="s">
        <v>28</v>
      </c>
      <c r="T3" s="18" t="s">
        <v>29</v>
      </c>
      <c r="U3" s="19" t="s">
        <v>30</v>
      </c>
      <c r="V3" s="13"/>
      <c r="W3" s="12"/>
      <c r="X3" s="16"/>
      <c r="Y3" s="13"/>
    </row>
    <row r="4" spans="1:25" x14ac:dyDescent="0.25">
      <c r="A4" t="s">
        <v>8</v>
      </c>
      <c r="B4" t="str">
        <f>"EUR"&amp;A4&amp;"D="</f>
        <v>EUROND=</v>
      </c>
      <c r="C4" t="s">
        <v>26</v>
      </c>
      <c r="D4" s="9" t="e">
        <f t="array" aca="1" ref="D4:E4" ca="1">_xll.FxCalcPeriod($E$1,H4,A4,"FROM:MMTRADE")</f>
        <v>#NAME?</v>
      </c>
      <c r="E4" s="8" t="e">
        <f ca="1"/>
        <v>#NAME?</v>
      </c>
      <c r="G4" s="4" t="e">
        <f ca="1">_xll.RHistory(B4,".Close","START:"&amp;$E$1&amp;" END:"&amp;$E$1&amp;" INTERVAL:1D",,"TSREPEAT:NO")/100</f>
        <v>#NAME?</v>
      </c>
      <c r="H4" s="11" t="s">
        <v>35</v>
      </c>
      <c r="J4" s="29" t="e">
        <f t="array" aca="1" ref="J4:K35" ca="1">_xll.AdTermStructure($C$4:$H$35,$D$37,$D$38)</f>
        <v>#NAME?</v>
      </c>
      <c r="K4" s="27" t="e">
        <f ca="1"/>
        <v>#NAME?</v>
      </c>
      <c r="L4" s="28"/>
      <c r="N4" s="13" t="s">
        <v>8</v>
      </c>
      <c r="O4" s="13" t="s">
        <v>58</v>
      </c>
      <c r="P4" s="13" t="s">
        <v>26</v>
      </c>
      <c r="Q4" s="20">
        <v>43265</v>
      </c>
      <c r="R4" s="21">
        <v>43266</v>
      </c>
      <c r="S4" s="13"/>
      <c r="T4" s="15">
        <v>-5.0000000000000001E-3</v>
      </c>
      <c r="U4" s="22" t="s">
        <v>35</v>
      </c>
      <c r="V4" s="13"/>
      <c r="W4" s="23">
        <v>43265</v>
      </c>
      <c r="X4" s="16">
        <v>-5.0566515237096517E-3</v>
      </c>
      <c r="Y4" s="13"/>
    </row>
    <row r="5" spans="1:25" x14ac:dyDescent="0.25">
      <c r="A5" t="s">
        <v>7</v>
      </c>
      <c r="B5" t="str">
        <f t="shared" ref="B5:B10" si="0">"EURIBOR"&amp;A5&amp;"D="</f>
        <v>EURIBORSWD=</v>
      </c>
      <c r="C5" t="s">
        <v>26</v>
      </c>
      <c r="D5" s="9" t="e">
        <f t="array" aca="1" ref="D5:E5" ca="1">_xll.FxCalcPeriod($E$1,H5,A5,"FROM:MMTRADE")</f>
        <v>#NAME?</v>
      </c>
      <c r="E5" s="8" t="e">
        <f ca="1"/>
        <v>#NAME?</v>
      </c>
      <c r="G5" s="4" t="e">
        <f ca="1">_xll.RHistory(B5,".Close","START:"&amp;$E$1&amp;" END:"&amp;$E$1&amp;" INTERVAL:1D",,"TSREPEAT:NO")/100</f>
        <v>#NAME?</v>
      </c>
      <c r="H5" s="11" t="s">
        <v>35</v>
      </c>
      <c r="J5" s="29" t="e">
        <f ca="1"/>
        <v>#NAME?</v>
      </c>
      <c r="K5" s="27" t="e">
        <f ca="1"/>
        <v>#NAME?</v>
      </c>
      <c r="L5" s="28" t="e">
        <f ca="1">K5&gt;K4</f>
        <v>#NAME?</v>
      </c>
      <c r="N5" s="13" t="s">
        <v>7</v>
      </c>
      <c r="O5" s="13" t="s">
        <v>59</v>
      </c>
      <c r="P5" s="13" t="s">
        <v>26</v>
      </c>
      <c r="Q5" s="20">
        <v>43269</v>
      </c>
      <c r="R5" s="21">
        <v>43276</v>
      </c>
      <c r="S5" s="13"/>
      <c r="T5" s="15">
        <v>-3.79E-3</v>
      </c>
      <c r="U5" s="22" t="s">
        <v>35</v>
      </c>
      <c r="V5" s="13"/>
      <c r="W5" s="23">
        <v>43266</v>
      </c>
      <c r="X5" s="16">
        <v>-5.0566515237096517E-3</v>
      </c>
      <c r="Y5" s="13" t="b">
        <v>0</v>
      </c>
    </row>
    <row r="6" spans="1:25" x14ac:dyDescent="0.25">
      <c r="A6" t="s">
        <v>1</v>
      </c>
      <c r="B6" t="str">
        <f t="shared" si="0"/>
        <v>EURIBOR2WD=</v>
      </c>
      <c r="C6" t="s">
        <v>26</v>
      </c>
      <c r="D6" s="9" t="e">
        <f t="array" aca="1" ref="D6:E6" ca="1">_xll.FxCalcPeriod($E$1,H6,A6,"FROM:MMTRADE")</f>
        <v>#NAME?</v>
      </c>
      <c r="E6" s="8" t="e">
        <f ca="1"/>
        <v>#NAME?</v>
      </c>
      <c r="G6" s="4" t="e">
        <f ca="1">_xll.RHistory(B6,".Close","START:"&amp;$E$1&amp;" END:"&amp;$E$1&amp;" INTERVAL:1D",,"TSREPEAT:NO")/100</f>
        <v>#NAME?</v>
      </c>
      <c r="H6" s="11" t="s">
        <v>35</v>
      </c>
      <c r="J6" s="29" t="e">
        <f ca="1"/>
        <v>#NAME?</v>
      </c>
      <c r="K6" s="27" t="e">
        <f ca="1"/>
        <v>#NAME?</v>
      </c>
      <c r="L6" s="28" t="e">
        <f t="shared" ref="L6:L35" ca="1" si="1">K6&gt;K5</f>
        <v>#NAME?</v>
      </c>
      <c r="N6" s="13" t="s">
        <v>1</v>
      </c>
      <c r="O6" s="13" t="s">
        <v>60</v>
      </c>
      <c r="P6" s="13" t="s">
        <v>26</v>
      </c>
      <c r="Q6" s="20">
        <v>43269</v>
      </c>
      <c r="R6" s="21">
        <v>43283</v>
      </c>
      <c r="S6" s="13"/>
      <c r="T6" s="15">
        <v>-3.7000000000000002E-3</v>
      </c>
      <c r="U6" s="22" t="s">
        <v>35</v>
      </c>
      <c r="V6" s="13"/>
      <c r="W6" s="23">
        <v>43276</v>
      </c>
      <c r="X6" s="16">
        <v>-4.2386718115598118E-3</v>
      </c>
      <c r="Y6" s="13" t="b">
        <v>1</v>
      </c>
    </row>
    <row r="7" spans="1:25" x14ac:dyDescent="0.25">
      <c r="A7" t="s">
        <v>2</v>
      </c>
      <c r="B7" t="str">
        <f t="shared" si="0"/>
        <v>EURIBOR1MD=</v>
      </c>
      <c r="C7" t="s">
        <v>26</v>
      </c>
      <c r="D7" s="9" t="e">
        <f t="array" aca="1" ref="D7:E7" ca="1">_xll.FxCalcPeriod($E$1,H7,A7,"FROM:MMTRADE")</f>
        <v>#NAME?</v>
      </c>
      <c r="E7" s="8" t="e">
        <f ca="1"/>
        <v>#NAME?</v>
      </c>
      <c r="G7" s="4" t="e">
        <f ca="1">_xll.RHistory(B7,".Close","START:"&amp;$E$1&amp;" END:"&amp;$E$1&amp;" INTERVAL:1D",,"TSREPEAT:NO")/100</f>
        <v>#NAME?</v>
      </c>
      <c r="H7" s="11" t="s">
        <v>35</v>
      </c>
      <c r="J7" s="29" t="e">
        <f ca="1"/>
        <v>#NAME?</v>
      </c>
      <c r="K7" s="27" t="e">
        <f ca="1"/>
        <v>#NAME?</v>
      </c>
      <c r="L7" s="28" t="e">
        <f t="shared" ca="1" si="1"/>
        <v>#NAME?</v>
      </c>
      <c r="N7" s="13" t="s">
        <v>2</v>
      </c>
      <c r="O7" s="13" t="s">
        <v>61</v>
      </c>
      <c r="P7" s="13" t="s">
        <v>26</v>
      </c>
      <c r="Q7" s="20">
        <v>43269</v>
      </c>
      <c r="R7" s="21">
        <v>43299</v>
      </c>
      <c r="S7" s="13"/>
      <c r="T7" s="15">
        <v>-3.6900000000000001E-3</v>
      </c>
      <c r="U7" s="22" t="s">
        <v>35</v>
      </c>
      <c r="V7" s="13"/>
      <c r="W7" s="23">
        <v>43283</v>
      </c>
      <c r="X7" s="16">
        <v>-4.0041331998355838E-3</v>
      </c>
      <c r="Y7" s="13" t="b">
        <v>1</v>
      </c>
    </row>
    <row r="8" spans="1:25" x14ac:dyDescent="0.25">
      <c r="A8" t="s">
        <v>3</v>
      </c>
      <c r="B8" t="str">
        <f t="shared" si="0"/>
        <v>EURIBOR2MD=</v>
      </c>
      <c r="C8" t="s">
        <v>26</v>
      </c>
      <c r="D8" s="9" t="e">
        <f t="array" aca="1" ref="D8:E8" ca="1">_xll.FxCalcPeriod($E$1,H8,A8,"FROM:MMTRADE")</f>
        <v>#NAME?</v>
      </c>
      <c r="E8" s="8" t="e">
        <f ca="1"/>
        <v>#NAME?</v>
      </c>
      <c r="G8" s="4" t="e">
        <f ca="1">_xll.RHistory(B8,".Close","START:"&amp;$E$1&amp;" END:"&amp;$E$1&amp;" INTERVAL:1D",,"TSREPEAT:NO")/100</f>
        <v>#NAME?</v>
      </c>
      <c r="H8" s="11" t="s">
        <v>35</v>
      </c>
      <c r="J8" s="29" t="e">
        <f ca="1"/>
        <v>#NAME?</v>
      </c>
      <c r="K8" s="27" t="e">
        <f ca="1"/>
        <v>#NAME?</v>
      </c>
      <c r="L8" s="28" t="e">
        <f t="shared" ca="1" si="1"/>
        <v>#NAME?</v>
      </c>
      <c r="N8" s="13" t="s">
        <v>3</v>
      </c>
      <c r="O8" s="13" t="s">
        <v>62</v>
      </c>
      <c r="P8" s="13" t="s">
        <v>26</v>
      </c>
      <c r="Q8" s="20">
        <v>43269</v>
      </c>
      <c r="R8" s="21">
        <v>43332</v>
      </c>
      <c r="S8" s="13"/>
      <c r="T8" s="15">
        <v>-3.3800000000000002E-3</v>
      </c>
      <c r="U8" s="22" t="s">
        <v>35</v>
      </c>
      <c r="V8" s="13"/>
      <c r="W8" s="23">
        <v>43299</v>
      </c>
      <c r="X8" s="16">
        <v>-3.8734146878733958E-3</v>
      </c>
      <c r="Y8" s="13" t="b">
        <v>1</v>
      </c>
    </row>
    <row r="9" spans="1:25" x14ac:dyDescent="0.25">
      <c r="A9" t="s">
        <v>4</v>
      </c>
      <c r="B9" t="str">
        <f t="shared" si="0"/>
        <v>EURIBOR3MD=</v>
      </c>
      <c r="C9" t="s">
        <v>26</v>
      </c>
      <c r="D9" s="9" t="e">
        <f t="array" aca="1" ref="D9:E9" ca="1">_xll.FxCalcPeriod($E$1,H9,A9,"FROM:MMTRADE")</f>
        <v>#NAME?</v>
      </c>
      <c r="E9" s="8" t="e">
        <f ca="1"/>
        <v>#NAME?</v>
      </c>
      <c r="G9" s="4" t="e">
        <f ca="1">_xll.RHistory(B9,".Close","START:"&amp;$E$1&amp;" END:"&amp;$E$1&amp;" INTERVAL:1D",,"TSREPEAT:NO")/100</f>
        <v>#NAME?</v>
      </c>
      <c r="H9" s="11" t="s">
        <v>35</v>
      </c>
      <c r="J9" s="29" t="e">
        <f ca="1"/>
        <v>#NAME?</v>
      </c>
      <c r="K9" s="27" t="e">
        <f ca="1"/>
        <v>#NAME?</v>
      </c>
      <c r="L9" s="28" t="e">
        <f t="shared" ca="1" si="1"/>
        <v>#NAME?</v>
      </c>
      <c r="N9" s="13" t="s">
        <v>4</v>
      </c>
      <c r="O9" s="13" t="s">
        <v>63</v>
      </c>
      <c r="P9" s="13" t="s">
        <v>26</v>
      </c>
      <c r="Q9" s="20">
        <v>43269</v>
      </c>
      <c r="R9" s="21">
        <v>43361</v>
      </c>
      <c r="S9" s="13"/>
      <c r="T9" s="15">
        <v>-3.2100000000000002E-3</v>
      </c>
      <c r="U9" s="22" t="s">
        <v>35</v>
      </c>
      <c r="V9" s="13"/>
      <c r="W9" s="23">
        <v>43332</v>
      </c>
      <c r="X9" s="16">
        <v>-3.5111144792957963E-3</v>
      </c>
      <c r="Y9" s="13" t="b">
        <v>1</v>
      </c>
    </row>
    <row r="10" spans="1:25" x14ac:dyDescent="0.25">
      <c r="A10" t="s">
        <v>5</v>
      </c>
      <c r="B10" t="str">
        <f t="shared" si="0"/>
        <v>EURIBOR6MD=</v>
      </c>
      <c r="C10" t="s">
        <v>26</v>
      </c>
      <c r="D10" s="9" t="e">
        <f t="array" aca="1" ref="D10:E10" ca="1">_xll.FxCalcPeriod($E$1,H10,A10,"FROM:MMTRADE")</f>
        <v>#NAME?</v>
      </c>
      <c r="E10" s="8" t="e">
        <f ca="1"/>
        <v>#NAME?</v>
      </c>
      <c r="G10" s="4" t="e">
        <f ca="1">_xll.RHistory(B10,".Close","START:"&amp;$E$1&amp;" END:"&amp;$E$1&amp;" INTERVAL:1D",,"TSREPEAT:NO")/100</f>
        <v>#NAME?</v>
      </c>
      <c r="H10" s="11" t="s">
        <v>35</v>
      </c>
      <c r="J10" s="29" t="e">
        <f ca="1"/>
        <v>#NAME?</v>
      </c>
      <c r="K10" s="27" t="e">
        <f ca="1"/>
        <v>#NAME?</v>
      </c>
      <c r="L10" s="28" t="e">
        <f t="shared" ca="1" si="1"/>
        <v>#NAME?</v>
      </c>
      <c r="N10" s="13" t="s">
        <v>5</v>
      </c>
      <c r="O10" s="13" t="s">
        <v>64</v>
      </c>
      <c r="P10" s="13" t="s">
        <v>26</v>
      </c>
      <c r="Q10" s="20">
        <v>43269</v>
      </c>
      <c r="R10" s="21">
        <v>43452</v>
      </c>
      <c r="S10" s="13"/>
      <c r="T10" s="15">
        <v>-2.6800000000000001E-3</v>
      </c>
      <c r="U10" s="22" t="s">
        <v>35</v>
      </c>
      <c r="V10" s="13"/>
      <c r="W10" s="23">
        <v>43361</v>
      </c>
      <c r="X10" s="16">
        <v>-3.3199129878482493E-3</v>
      </c>
      <c r="Y10" s="13" t="b">
        <v>1</v>
      </c>
    </row>
    <row r="11" spans="1:25" x14ac:dyDescent="0.25">
      <c r="A11" t="s">
        <v>6</v>
      </c>
      <c r="B11" t="str">
        <f>"EURIBOR"&amp;A11&amp;"D="</f>
        <v>EURIBOR9MD=</v>
      </c>
      <c r="C11" t="s">
        <v>26</v>
      </c>
      <c r="D11" s="9" t="e">
        <f t="array" aca="1" ref="D11:E11" ca="1">_xll.FxCalcPeriod($E$1,H11,A11,"FROM:MMTRADE")</f>
        <v>#NAME?</v>
      </c>
      <c r="E11" s="8" t="e">
        <f ca="1"/>
        <v>#NAME?</v>
      </c>
      <c r="G11" s="4" t="e">
        <f ca="1">_xll.RHistory(B11,".Close","START:"&amp;$E$1&amp;" END:"&amp;$E$1&amp;" INTERVAL:1D",,"TSREPEAT:NO")/100</f>
        <v>#NAME?</v>
      </c>
      <c r="H11" s="11" t="s">
        <v>35</v>
      </c>
      <c r="J11" s="29" t="e">
        <f ca="1"/>
        <v>#NAME?</v>
      </c>
      <c r="K11" s="27" t="e">
        <f ca="1"/>
        <v>#NAME?</v>
      </c>
      <c r="L11" s="28" t="e">
        <f t="shared" ca="1" si="1"/>
        <v>#NAME?</v>
      </c>
      <c r="N11" s="13" t="s">
        <v>6</v>
      </c>
      <c r="O11" s="13" t="s">
        <v>65</v>
      </c>
      <c r="P11" s="13" t="s">
        <v>26</v>
      </c>
      <c r="Q11" s="20">
        <v>43269</v>
      </c>
      <c r="R11" s="21">
        <v>43542</v>
      </c>
      <c r="S11" s="13"/>
      <c r="T11" s="15">
        <v>-2.1199999999999999E-3</v>
      </c>
      <c r="U11" s="22" t="s">
        <v>35</v>
      </c>
      <c r="V11" s="13"/>
      <c r="W11" s="23">
        <v>43452</v>
      </c>
      <c r="X11" s="16">
        <v>-2.7624235044746721E-3</v>
      </c>
      <c r="Y11" s="13" t="b">
        <v>1</v>
      </c>
    </row>
    <row r="12" spans="1:25" x14ac:dyDescent="0.25">
      <c r="A12" t="s">
        <v>0</v>
      </c>
      <c r="B12" t="str">
        <f>"EURIBOR"&amp;A12&amp;"D="</f>
        <v>EURIBOR1YD=</v>
      </c>
      <c r="C12" t="s">
        <v>26</v>
      </c>
      <c r="D12" s="9" t="e">
        <f t="array" aca="1" ref="D12:E12" ca="1">_xll.FxCalcPeriod($E$1,H12,A12,"FROM:MMTRADE")</f>
        <v>#NAME?</v>
      </c>
      <c r="E12" s="8" t="e">
        <f ca="1"/>
        <v>#NAME?</v>
      </c>
      <c r="G12" s="4" t="e">
        <f ca="1">_xll.RHistory(B12,".Close","START:"&amp;$E$1&amp;" END:"&amp;$E$1&amp;" INTERVAL:1D",,"TSREPEAT:NO")/100</f>
        <v>#NAME?</v>
      </c>
      <c r="H12" s="11" t="s">
        <v>35</v>
      </c>
      <c r="J12" s="29" t="e">
        <f ca="1"/>
        <v>#NAME?</v>
      </c>
      <c r="K12" s="27" t="e">
        <f ca="1"/>
        <v>#NAME?</v>
      </c>
      <c r="L12" s="28" t="e">
        <f t="shared" ca="1" si="1"/>
        <v>#NAME?</v>
      </c>
      <c r="N12" s="13" t="s">
        <v>0</v>
      </c>
      <c r="O12" s="13" t="s">
        <v>66</v>
      </c>
      <c r="P12" s="13" t="s">
        <v>26</v>
      </c>
      <c r="Q12" s="20">
        <v>43269</v>
      </c>
      <c r="R12" s="21">
        <v>43634</v>
      </c>
      <c r="S12" s="13"/>
      <c r="T12" s="15">
        <v>-1.81E-3</v>
      </c>
      <c r="U12" s="22" t="s">
        <v>35</v>
      </c>
      <c r="V12" s="13"/>
      <c r="W12" s="23">
        <v>43542</v>
      </c>
      <c r="X12" s="16">
        <v>-2.1888207086080851E-3</v>
      </c>
      <c r="Y12" s="13" t="b">
        <v>1</v>
      </c>
    </row>
    <row r="13" spans="1:25" x14ac:dyDescent="0.25">
      <c r="A13" t="s">
        <v>9</v>
      </c>
      <c r="B13" t="str">
        <f>"EURAB3E"&amp;A13&amp;"="</f>
        <v>EURAB3E2Y=</v>
      </c>
      <c r="C13" t="s">
        <v>31</v>
      </c>
      <c r="D13" s="9" t="e">
        <f ca="1">D12</f>
        <v>#NAME?</v>
      </c>
      <c r="E13" s="8" t="s">
        <v>9</v>
      </c>
      <c r="F13" s="1" t="e">
        <f ca="1">$G$9</f>
        <v>#NAME?</v>
      </c>
      <c r="G13" s="4" t="e">
        <f ca="1">_xll.RHistory(B13,".Close","START:"&amp;$E$1&amp;" END:"&amp;$E$1&amp;" INTERVAL:1D",,"TSREPEAT:NO")/100</f>
        <v>#NAME?</v>
      </c>
      <c r="H13" s="11" t="s">
        <v>38</v>
      </c>
      <c r="J13" s="29" t="e">
        <f ca="1"/>
        <v>#NAME?</v>
      </c>
      <c r="K13" s="27" t="e">
        <f ca="1"/>
        <v>#NAME?</v>
      </c>
      <c r="L13" s="28" t="e">
        <f t="shared" ca="1" si="1"/>
        <v>#NAME?</v>
      </c>
      <c r="N13" s="13" t="s">
        <v>9</v>
      </c>
      <c r="O13" s="13" t="s">
        <v>67</v>
      </c>
      <c r="P13" s="13" t="s">
        <v>31</v>
      </c>
      <c r="Q13" s="20">
        <v>43269</v>
      </c>
      <c r="R13" s="21" t="s">
        <v>9</v>
      </c>
      <c r="S13" s="24">
        <v>-3.2100000000000002E-3</v>
      </c>
      <c r="T13" s="15">
        <v>-2.2720000000000001E-3</v>
      </c>
      <c r="U13" s="22" t="s">
        <v>38</v>
      </c>
      <c r="V13" s="13"/>
      <c r="W13" s="23">
        <v>43634</v>
      </c>
      <c r="X13" s="16">
        <v>-1.8685458085003551E-3</v>
      </c>
      <c r="Y13" s="13" t="b">
        <v>1</v>
      </c>
    </row>
    <row r="14" spans="1:25" x14ac:dyDescent="0.25">
      <c r="A14" t="s">
        <v>10</v>
      </c>
      <c r="B14" t="str">
        <f t="shared" ref="B14:B35" si="2">"EURAB3E"&amp;A14&amp;"="</f>
        <v>EURAB3E3Y=</v>
      </c>
      <c r="C14" t="s">
        <v>31</v>
      </c>
      <c r="D14" s="9" t="e">
        <f t="shared" ref="D14:D25" ca="1" si="3">D13</f>
        <v>#NAME?</v>
      </c>
      <c r="E14" s="8" t="s">
        <v>10</v>
      </c>
      <c r="F14" s="1" t="e">
        <f t="shared" ref="F14:F35" ca="1" si="4">$G$9</f>
        <v>#NAME?</v>
      </c>
      <c r="G14" s="4" t="e">
        <f ca="1">_xll.RHistory(B14,".Close","START:"&amp;$E$1&amp;" END:"&amp;$E$1&amp;" INTERVAL:1D",,"TSREPEAT:NO")/100</f>
        <v>#NAME?</v>
      </c>
      <c r="H14" s="11" t="s">
        <v>38</v>
      </c>
      <c r="J14" s="29" t="e">
        <f ca="1"/>
        <v>#NAME?</v>
      </c>
      <c r="K14" s="27" t="e">
        <f ca="1"/>
        <v>#NAME?</v>
      </c>
      <c r="L14" s="28" t="e">
        <f t="shared" ca="1" si="1"/>
        <v>#NAME?</v>
      </c>
      <c r="N14" s="13" t="s">
        <v>10</v>
      </c>
      <c r="O14" s="13" t="s">
        <v>68</v>
      </c>
      <c r="P14" s="13" t="s">
        <v>31</v>
      </c>
      <c r="Q14" s="20">
        <v>43269</v>
      </c>
      <c r="R14" s="21" t="s">
        <v>10</v>
      </c>
      <c r="S14" s="24">
        <v>-3.2100000000000002E-3</v>
      </c>
      <c r="T14" s="15">
        <v>-6.6E-4</v>
      </c>
      <c r="U14" s="22" t="s">
        <v>38</v>
      </c>
      <c r="V14" s="13"/>
      <c r="W14" s="23">
        <v>44000</v>
      </c>
      <c r="X14" s="16">
        <v>-2.2859137710632355E-3</v>
      </c>
      <c r="Y14" s="13" t="b">
        <v>0</v>
      </c>
    </row>
    <row r="15" spans="1:25" x14ac:dyDescent="0.25">
      <c r="A15" t="s">
        <v>11</v>
      </c>
      <c r="B15" t="str">
        <f t="shared" si="2"/>
        <v>EURAB3E4Y=</v>
      </c>
      <c r="C15" t="s">
        <v>31</v>
      </c>
      <c r="D15" s="9" t="e">
        <f t="shared" ca="1" si="3"/>
        <v>#NAME?</v>
      </c>
      <c r="E15" s="8" t="s">
        <v>11</v>
      </c>
      <c r="F15" s="1" t="e">
        <f t="shared" ca="1" si="4"/>
        <v>#NAME?</v>
      </c>
      <c r="G15" s="4" t="e">
        <f ca="1">_xll.RHistory(B15,".Close","START:"&amp;$E$1&amp;" END:"&amp;$E$1&amp;" INTERVAL:1D",,"TSREPEAT:NO")/100</f>
        <v>#NAME?</v>
      </c>
      <c r="H15" s="11" t="s">
        <v>38</v>
      </c>
      <c r="J15" s="29" t="e">
        <f ca="1"/>
        <v>#NAME?</v>
      </c>
      <c r="K15" s="27" t="e">
        <f ca="1"/>
        <v>#NAME?</v>
      </c>
      <c r="L15" s="28" t="e">
        <f t="shared" ca="1" si="1"/>
        <v>#NAME?</v>
      </c>
      <c r="N15" s="13" t="s">
        <v>11</v>
      </c>
      <c r="O15" s="13" t="s">
        <v>69</v>
      </c>
      <c r="P15" s="13" t="s">
        <v>31</v>
      </c>
      <c r="Q15" s="20">
        <v>43269</v>
      </c>
      <c r="R15" s="21" t="s">
        <v>11</v>
      </c>
      <c r="S15" s="24">
        <v>-3.2100000000000002E-3</v>
      </c>
      <c r="T15" s="15">
        <v>9.8200000000000002E-4</v>
      </c>
      <c r="U15" s="22" t="s">
        <v>38</v>
      </c>
      <c r="V15" s="13"/>
      <c r="W15" s="23">
        <v>44365</v>
      </c>
      <c r="X15" s="16">
        <v>-6.7647550839761497E-4</v>
      </c>
      <c r="Y15" s="13" t="b">
        <v>1</v>
      </c>
    </row>
    <row r="16" spans="1:25" x14ac:dyDescent="0.25">
      <c r="A16" t="s">
        <v>12</v>
      </c>
      <c r="B16" t="str">
        <f t="shared" si="2"/>
        <v>EURAB3E5Y=</v>
      </c>
      <c r="C16" t="s">
        <v>31</v>
      </c>
      <c r="D16" s="9" t="e">
        <f t="shared" ca="1" si="3"/>
        <v>#NAME?</v>
      </c>
      <c r="E16" s="8" t="s">
        <v>12</v>
      </c>
      <c r="F16" s="1" t="e">
        <f t="shared" ca="1" si="4"/>
        <v>#NAME?</v>
      </c>
      <c r="G16" s="4" t="e">
        <f ca="1">_xll.RHistory(B16,".Close","START:"&amp;$E$1&amp;" END:"&amp;$E$1&amp;" INTERVAL:1D",,"TSREPEAT:NO")/100</f>
        <v>#NAME?</v>
      </c>
      <c r="H16" s="11" t="s">
        <v>38</v>
      </c>
      <c r="J16" s="29" t="e">
        <f ca="1"/>
        <v>#NAME?</v>
      </c>
      <c r="K16" s="27" t="e">
        <f ca="1"/>
        <v>#NAME?</v>
      </c>
      <c r="L16" s="28" t="e">
        <f t="shared" ca="1" si="1"/>
        <v>#NAME?</v>
      </c>
      <c r="N16" s="13" t="s">
        <v>12</v>
      </c>
      <c r="O16" s="13" t="s">
        <v>70</v>
      </c>
      <c r="P16" s="13" t="s">
        <v>31</v>
      </c>
      <c r="Q16" s="20">
        <v>43269</v>
      </c>
      <c r="R16" s="21" t="s">
        <v>12</v>
      </c>
      <c r="S16" s="24">
        <v>-3.2100000000000002E-3</v>
      </c>
      <c r="T16" s="15">
        <v>2.5069999999999997E-3</v>
      </c>
      <c r="U16" s="22" t="s">
        <v>38</v>
      </c>
      <c r="V16" s="13"/>
      <c r="W16" s="23">
        <v>44732</v>
      </c>
      <c r="X16" s="16">
        <v>9.6938947349513793E-4</v>
      </c>
      <c r="Y16" s="13" t="b">
        <v>1</v>
      </c>
    </row>
    <row r="17" spans="1:25" x14ac:dyDescent="0.25">
      <c r="A17" t="s">
        <v>13</v>
      </c>
      <c r="B17" t="str">
        <f t="shared" si="2"/>
        <v>EURAB3E6Y=</v>
      </c>
      <c r="C17" t="s">
        <v>31</v>
      </c>
      <c r="D17" s="9" t="e">
        <f t="shared" ca="1" si="3"/>
        <v>#NAME?</v>
      </c>
      <c r="E17" s="8" t="s">
        <v>13</v>
      </c>
      <c r="F17" s="1" t="e">
        <f t="shared" ca="1" si="4"/>
        <v>#NAME?</v>
      </c>
      <c r="G17" s="4" t="e">
        <f ca="1">_xll.RHistory(B17,".Close","START:"&amp;$E$1&amp;" END:"&amp;$E$1&amp;" INTERVAL:1D",,"TSREPEAT:NO")/100</f>
        <v>#NAME?</v>
      </c>
      <c r="H17" s="11" t="s">
        <v>38</v>
      </c>
      <c r="J17" s="29" t="e">
        <f ca="1"/>
        <v>#NAME?</v>
      </c>
      <c r="K17" s="27" t="e">
        <f ca="1"/>
        <v>#NAME?</v>
      </c>
      <c r="L17" s="28" t="e">
        <f t="shared" ca="1" si="1"/>
        <v>#NAME?</v>
      </c>
      <c r="N17" s="13" t="s">
        <v>13</v>
      </c>
      <c r="O17" s="13" t="s">
        <v>71</v>
      </c>
      <c r="P17" s="13" t="s">
        <v>31</v>
      </c>
      <c r="Q17" s="20">
        <v>43269</v>
      </c>
      <c r="R17" s="21" t="s">
        <v>13</v>
      </c>
      <c r="S17" s="24">
        <v>-3.2100000000000002E-3</v>
      </c>
      <c r="T17" s="15">
        <v>3.9569999999999996E-3</v>
      </c>
      <c r="U17" s="22" t="s">
        <v>38</v>
      </c>
      <c r="V17" s="13"/>
      <c r="W17" s="23">
        <v>45096</v>
      </c>
      <c r="X17" s="16">
        <v>2.5056456507545608E-3</v>
      </c>
      <c r="Y17" s="13" t="b">
        <v>1</v>
      </c>
    </row>
    <row r="18" spans="1:25" x14ac:dyDescent="0.25">
      <c r="A18" t="s">
        <v>14</v>
      </c>
      <c r="B18" t="str">
        <f t="shared" si="2"/>
        <v>EURAB3E7Y=</v>
      </c>
      <c r="C18" t="s">
        <v>31</v>
      </c>
      <c r="D18" s="9" t="e">
        <f t="shared" ca="1" si="3"/>
        <v>#NAME?</v>
      </c>
      <c r="E18" s="8" t="s">
        <v>14</v>
      </c>
      <c r="F18" s="1" t="e">
        <f t="shared" ca="1" si="4"/>
        <v>#NAME?</v>
      </c>
      <c r="G18" s="4" t="e">
        <f ca="1">_xll.RHistory(B18,".Close","START:"&amp;$E$1&amp;" END:"&amp;$E$1&amp;" INTERVAL:1D",,"TSREPEAT:NO")/100</f>
        <v>#NAME?</v>
      </c>
      <c r="H18" s="11" t="s">
        <v>38</v>
      </c>
      <c r="J18" s="29" t="e">
        <f ca="1"/>
        <v>#NAME?</v>
      </c>
      <c r="K18" s="27" t="e">
        <f ca="1"/>
        <v>#NAME?</v>
      </c>
      <c r="L18" s="28" t="e">
        <f t="shared" ca="1" si="1"/>
        <v>#NAME?</v>
      </c>
      <c r="N18" s="13" t="s">
        <v>14</v>
      </c>
      <c r="O18" s="13" t="s">
        <v>72</v>
      </c>
      <c r="P18" s="13" t="s">
        <v>31</v>
      </c>
      <c r="Q18" s="20">
        <v>43269</v>
      </c>
      <c r="R18" s="21" t="s">
        <v>14</v>
      </c>
      <c r="S18" s="24">
        <v>-3.2100000000000002E-3</v>
      </c>
      <c r="T18" s="15">
        <v>5.3039999999999997E-3</v>
      </c>
      <c r="U18" s="22" t="s">
        <v>38</v>
      </c>
      <c r="V18" s="13"/>
      <c r="W18" s="23">
        <v>45461</v>
      </c>
      <c r="X18" s="16">
        <v>3.9750138890611627E-3</v>
      </c>
      <c r="Y18" s="13" t="b">
        <v>1</v>
      </c>
    </row>
    <row r="19" spans="1:25" x14ac:dyDescent="0.25">
      <c r="A19" t="s">
        <v>15</v>
      </c>
      <c r="B19" t="str">
        <f t="shared" si="2"/>
        <v>EURAB3E8Y=</v>
      </c>
      <c r="C19" t="s">
        <v>31</v>
      </c>
      <c r="D19" s="9" t="e">
        <f t="shared" ca="1" si="3"/>
        <v>#NAME?</v>
      </c>
      <c r="E19" s="8" t="s">
        <v>15</v>
      </c>
      <c r="F19" s="1" t="e">
        <f t="shared" ca="1" si="4"/>
        <v>#NAME?</v>
      </c>
      <c r="G19" s="4" t="e">
        <f ca="1">_xll.RHistory(B19,".Close","START:"&amp;$E$1&amp;" END:"&amp;$E$1&amp;" INTERVAL:1D",,"TSREPEAT:NO")/100</f>
        <v>#NAME?</v>
      </c>
      <c r="H19" s="11" t="s">
        <v>38</v>
      </c>
      <c r="J19" s="29" t="e">
        <f ca="1"/>
        <v>#NAME?</v>
      </c>
      <c r="K19" s="27" t="e">
        <f ca="1"/>
        <v>#NAME?</v>
      </c>
      <c r="L19" s="28" t="e">
        <f t="shared" ca="1" si="1"/>
        <v>#NAME?</v>
      </c>
      <c r="N19" s="13" t="s">
        <v>15</v>
      </c>
      <c r="O19" s="13" t="s">
        <v>73</v>
      </c>
      <c r="P19" s="13" t="s">
        <v>31</v>
      </c>
      <c r="Q19" s="20">
        <v>43269</v>
      </c>
      <c r="R19" s="21" t="s">
        <v>15</v>
      </c>
      <c r="S19" s="24">
        <v>-3.2100000000000002E-3</v>
      </c>
      <c r="T19" s="15">
        <v>6.5380000000000004E-3</v>
      </c>
      <c r="U19" s="22" t="s">
        <v>38</v>
      </c>
      <c r="V19" s="13"/>
      <c r="W19" s="23">
        <v>45826</v>
      </c>
      <c r="X19" s="16">
        <v>5.3493650920253891E-3</v>
      </c>
      <c r="Y19" s="13" t="b">
        <v>1</v>
      </c>
    </row>
    <row r="20" spans="1:25" x14ac:dyDescent="0.25">
      <c r="A20" t="s">
        <v>16</v>
      </c>
      <c r="B20" t="str">
        <f t="shared" si="2"/>
        <v>EURAB3E9Y=</v>
      </c>
      <c r="C20" t="s">
        <v>31</v>
      </c>
      <c r="D20" s="9" t="e">
        <f t="shared" ca="1" si="3"/>
        <v>#NAME?</v>
      </c>
      <c r="E20" s="8" t="s">
        <v>16</v>
      </c>
      <c r="F20" s="1" t="e">
        <f t="shared" ca="1" si="4"/>
        <v>#NAME?</v>
      </c>
      <c r="G20" s="4" t="e">
        <f ca="1">_xll.RHistory(B20,".Close","START:"&amp;$E$1&amp;" END:"&amp;$E$1&amp;" INTERVAL:1D",,"TSREPEAT:NO")/100</f>
        <v>#NAME?</v>
      </c>
      <c r="H20" s="11" t="s">
        <v>38</v>
      </c>
      <c r="J20" s="29" t="e">
        <f ca="1"/>
        <v>#NAME?</v>
      </c>
      <c r="K20" s="27" t="e">
        <f ca="1"/>
        <v>#NAME?</v>
      </c>
      <c r="L20" s="28" t="e">
        <f t="shared" ca="1" si="1"/>
        <v>#NAME?</v>
      </c>
      <c r="N20" s="13" t="s">
        <v>16</v>
      </c>
      <c r="O20" s="13" t="s">
        <v>74</v>
      </c>
      <c r="P20" s="13" t="s">
        <v>31</v>
      </c>
      <c r="Q20" s="20">
        <v>43269</v>
      </c>
      <c r="R20" s="21" t="s">
        <v>16</v>
      </c>
      <c r="S20" s="24">
        <v>-3.2100000000000002E-3</v>
      </c>
      <c r="T20" s="15">
        <v>7.6699999999999997E-3</v>
      </c>
      <c r="U20" s="22" t="s">
        <v>38</v>
      </c>
      <c r="V20" s="13"/>
      <c r="W20" s="23">
        <v>46191</v>
      </c>
      <c r="X20" s="16">
        <v>6.6178541975005908E-3</v>
      </c>
      <c r="Y20" s="13" t="b">
        <v>1</v>
      </c>
    </row>
    <row r="21" spans="1:25" x14ac:dyDescent="0.25">
      <c r="A21" t="s">
        <v>17</v>
      </c>
      <c r="B21" t="str">
        <f t="shared" si="2"/>
        <v>EURAB3E10Y=</v>
      </c>
      <c r="C21" t="s">
        <v>31</v>
      </c>
      <c r="D21" s="9" t="e">
        <f t="shared" ca="1" si="3"/>
        <v>#NAME?</v>
      </c>
      <c r="E21" s="8" t="s">
        <v>17</v>
      </c>
      <c r="F21" s="1" t="e">
        <f t="shared" ca="1" si="4"/>
        <v>#NAME?</v>
      </c>
      <c r="G21" s="4" t="e">
        <f ca="1">_xll.RHistory(B21,".Close","START:"&amp;$E$1&amp;" END:"&amp;$E$1&amp;" INTERVAL:1D",,"TSREPEAT:NO")/100</f>
        <v>#NAME?</v>
      </c>
      <c r="H21" s="11" t="s">
        <v>38</v>
      </c>
      <c r="J21" s="29" t="e">
        <f ca="1"/>
        <v>#NAME?</v>
      </c>
      <c r="K21" s="27" t="e">
        <f ca="1"/>
        <v>#NAME?</v>
      </c>
      <c r="L21" s="28" t="e">
        <f t="shared" ca="1" si="1"/>
        <v>#NAME?</v>
      </c>
      <c r="N21" s="13" t="s">
        <v>17</v>
      </c>
      <c r="O21" s="13" t="s">
        <v>75</v>
      </c>
      <c r="P21" s="13" t="s">
        <v>31</v>
      </c>
      <c r="Q21" s="20">
        <v>43269</v>
      </c>
      <c r="R21" s="21" t="s">
        <v>17</v>
      </c>
      <c r="S21" s="24">
        <v>-3.2100000000000002E-3</v>
      </c>
      <c r="T21" s="15">
        <v>8.6719999999999992E-3</v>
      </c>
      <c r="U21" s="22" t="s">
        <v>38</v>
      </c>
      <c r="V21" s="13"/>
      <c r="W21" s="23">
        <v>46556</v>
      </c>
      <c r="X21" s="16">
        <v>7.7908256210137954E-3</v>
      </c>
      <c r="Y21" s="13" t="b">
        <v>1</v>
      </c>
    </row>
    <row r="22" spans="1:25" x14ac:dyDescent="0.25">
      <c r="A22" s="2" t="s">
        <v>18</v>
      </c>
      <c r="B22" t="str">
        <f t="shared" si="2"/>
        <v>EURAB3E11Y=</v>
      </c>
      <c r="C22" t="s">
        <v>31</v>
      </c>
      <c r="D22" s="9" t="e">
        <f t="shared" ca="1" si="3"/>
        <v>#NAME?</v>
      </c>
      <c r="E22" s="8" t="s">
        <v>18</v>
      </c>
      <c r="F22" s="1" t="e">
        <f t="shared" ca="1" si="4"/>
        <v>#NAME?</v>
      </c>
      <c r="G22" s="4" t="e">
        <f ca="1">_xll.RHistory(B22,".Close","START:"&amp;$E$1&amp;" END:"&amp;$E$1&amp;" INTERVAL:1D",,"TSREPEAT:NO")/100</f>
        <v>#NAME?</v>
      </c>
      <c r="H22" s="11" t="s">
        <v>38</v>
      </c>
      <c r="J22" s="29" t="e">
        <f ca="1"/>
        <v>#NAME?</v>
      </c>
      <c r="K22" s="27" t="e">
        <f ca="1"/>
        <v>#NAME?</v>
      </c>
      <c r="L22" s="28" t="e">
        <f t="shared" ca="1" si="1"/>
        <v>#NAME?</v>
      </c>
      <c r="N22" s="23" t="s">
        <v>18</v>
      </c>
      <c r="O22" s="13" t="s">
        <v>76</v>
      </c>
      <c r="P22" s="13" t="s">
        <v>31</v>
      </c>
      <c r="Q22" s="20">
        <v>43269</v>
      </c>
      <c r="R22" s="21" t="s">
        <v>18</v>
      </c>
      <c r="S22" s="24">
        <v>-3.2100000000000002E-3</v>
      </c>
      <c r="T22" s="15">
        <v>9.4710000000000003E-3</v>
      </c>
      <c r="U22" s="22" t="s">
        <v>38</v>
      </c>
      <c r="V22" s="13"/>
      <c r="W22" s="23">
        <v>46923</v>
      </c>
      <c r="X22" s="16">
        <v>8.837229229262682E-3</v>
      </c>
      <c r="Y22" s="13" t="b">
        <v>1</v>
      </c>
    </row>
    <row r="23" spans="1:25" x14ac:dyDescent="0.25">
      <c r="A23" s="2" t="s">
        <v>19</v>
      </c>
      <c r="B23" t="str">
        <f t="shared" si="2"/>
        <v>EURAB3E12Y=</v>
      </c>
      <c r="C23" t="s">
        <v>31</v>
      </c>
      <c r="D23" s="9" t="e">
        <f t="shared" ca="1" si="3"/>
        <v>#NAME?</v>
      </c>
      <c r="E23" s="8" t="s">
        <v>19</v>
      </c>
      <c r="F23" s="1" t="e">
        <f t="shared" ca="1" si="4"/>
        <v>#NAME?</v>
      </c>
      <c r="G23" s="4" t="e">
        <f ca="1">_xll.RHistory(B23,".Close","START:"&amp;$E$1&amp;" END:"&amp;$E$1&amp;" INTERVAL:1D",,"TSREPEAT:NO")/100</f>
        <v>#NAME?</v>
      </c>
      <c r="H23" s="11" t="s">
        <v>38</v>
      </c>
      <c r="J23" s="29" t="e">
        <f ca="1"/>
        <v>#NAME?</v>
      </c>
      <c r="K23" s="27" t="e">
        <f ca="1"/>
        <v>#NAME?</v>
      </c>
      <c r="L23" s="28" t="e">
        <f t="shared" ca="1" si="1"/>
        <v>#NAME?</v>
      </c>
      <c r="N23" s="23" t="s">
        <v>19</v>
      </c>
      <c r="O23" s="13" t="s">
        <v>77</v>
      </c>
      <c r="P23" s="13" t="s">
        <v>31</v>
      </c>
      <c r="Q23" s="20">
        <v>43269</v>
      </c>
      <c r="R23" s="21" t="s">
        <v>19</v>
      </c>
      <c r="S23" s="24">
        <v>-3.2100000000000002E-3</v>
      </c>
      <c r="T23" s="15">
        <v>1.0422000000000001E-2</v>
      </c>
      <c r="U23" s="22" t="s">
        <v>38</v>
      </c>
      <c r="V23" s="13"/>
      <c r="W23" s="23">
        <v>47287</v>
      </c>
      <c r="X23" s="16">
        <v>9.6762472455044334E-3</v>
      </c>
      <c r="Y23" s="13" t="b">
        <v>1</v>
      </c>
    </row>
    <row r="24" spans="1:25" x14ac:dyDescent="0.25">
      <c r="A24" s="2" t="s">
        <v>41</v>
      </c>
      <c r="B24" t="str">
        <f t="shared" si="2"/>
        <v>EURAB3E13Y=</v>
      </c>
      <c r="C24" t="s">
        <v>31</v>
      </c>
      <c r="D24" s="9" t="e">
        <f t="shared" ca="1" si="3"/>
        <v>#NAME?</v>
      </c>
      <c r="E24" s="8" t="s">
        <v>41</v>
      </c>
      <c r="F24" s="1" t="e">
        <f t="shared" ca="1" si="4"/>
        <v>#NAME?</v>
      </c>
      <c r="G24" s="4" t="e">
        <f ca="1">_xll.RHistory(B24,".Close","START:"&amp;$E$1&amp;" END:"&amp;$E$1&amp;" INTERVAL:1D",,"TSREPEAT:NO")/100</f>
        <v>#NAME?</v>
      </c>
      <c r="H24" s="11" t="s">
        <v>38</v>
      </c>
      <c r="J24" s="29" t="e">
        <f ca="1"/>
        <v>#NAME?</v>
      </c>
      <c r="K24" s="27" t="e">
        <f ca="1"/>
        <v>#NAME?</v>
      </c>
      <c r="L24" s="28" t="e">
        <f t="shared" ca="1" si="1"/>
        <v>#NAME?</v>
      </c>
      <c r="N24" s="23" t="s">
        <v>41</v>
      </c>
      <c r="O24" s="13" t="s">
        <v>78</v>
      </c>
      <c r="P24" s="13" t="s">
        <v>31</v>
      </c>
      <c r="Q24" s="20">
        <v>43269</v>
      </c>
      <c r="R24" s="21" t="s">
        <v>41</v>
      </c>
      <c r="S24" s="24">
        <v>-3.2100000000000002E-3</v>
      </c>
      <c r="T24" s="15">
        <v>1.0982E-2</v>
      </c>
      <c r="U24" s="22" t="s">
        <v>38</v>
      </c>
      <c r="V24" s="13"/>
      <c r="W24" s="23">
        <v>47652</v>
      </c>
      <c r="X24" s="16">
        <v>1.0688859805465632E-2</v>
      </c>
      <c r="Y24" s="13" t="b">
        <v>1</v>
      </c>
    </row>
    <row r="25" spans="1:25" x14ac:dyDescent="0.25">
      <c r="A25" s="2" t="s">
        <v>42</v>
      </c>
      <c r="B25" t="str">
        <f t="shared" si="2"/>
        <v>EURAB3E14Y=</v>
      </c>
      <c r="C25" t="s">
        <v>31</v>
      </c>
      <c r="D25" s="9" t="e">
        <f t="shared" ca="1" si="3"/>
        <v>#NAME?</v>
      </c>
      <c r="E25" s="8" t="s">
        <v>42</v>
      </c>
      <c r="F25" s="1" t="e">
        <f t="shared" ca="1" si="4"/>
        <v>#NAME?</v>
      </c>
      <c r="G25" s="4" t="e">
        <f ca="1">_xll.RHistory(B25,".Close","START:"&amp;$E$1&amp;" END:"&amp;$E$1&amp;" INTERVAL:1D",,"TSREPEAT:NO")/100</f>
        <v>#NAME?</v>
      </c>
      <c r="H25" s="11" t="s">
        <v>38</v>
      </c>
      <c r="J25" s="29" t="e">
        <f ca="1"/>
        <v>#NAME?</v>
      </c>
      <c r="K25" s="27" t="e">
        <f ca="1"/>
        <v>#NAME?</v>
      </c>
      <c r="L25" s="28" t="e">
        <f t="shared" ca="1" si="1"/>
        <v>#NAME?</v>
      </c>
      <c r="N25" s="23" t="s">
        <v>42</v>
      </c>
      <c r="O25" s="13" t="s">
        <v>79</v>
      </c>
      <c r="P25" s="13" t="s">
        <v>31</v>
      </c>
      <c r="Q25" s="20">
        <v>43269</v>
      </c>
      <c r="R25" s="21" t="s">
        <v>42</v>
      </c>
      <c r="S25" s="24">
        <v>-3.2100000000000002E-3</v>
      </c>
      <c r="T25" s="15">
        <v>1.1605000000000001E-2</v>
      </c>
      <c r="U25" s="22" t="s">
        <v>38</v>
      </c>
      <c r="V25" s="13"/>
      <c r="W25" s="23">
        <v>48017</v>
      </c>
      <c r="X25" s="16">
        <v>1.1282459695511999E-2</v>
      </c>
      <c r="Y25" s="13" t="b">
        <v>1</v>
      </c>
    </row>
    <row r="26" spans="1:25" x14ac:dyDescent="0.25">
      <c r="A26" s="2" t="s">
        <v>20</v>
      </c>
      <c r="B26" t="str">
        <f t="shared" si="2"/>
        <v>EURAB3E15Y=</v>
      </c>
      <c r="C26" t="s">
        <v>31</v>
      </c>
      <c r="D26" s="9" t="e">
        <f ca="1">D21</f>
        <v>#NAME?</v>
      </c>
      <c r="E26" s="8" t="s">
        <v>20</v>
      </c>
      <c r="F26" s="1" t="e">
        <f t="shared" ca="1" si="4"/>
        <v>#NAME?</v>
      </c>
      <c r="G26" s="4" t="e">
        <f ca="1">_xll.RHistory(B26,".Close","START:"&amp;$E$1&amp;" END:"&amp;$E$1&amp;" INTERVAL:1D",,"TSREPEAT:NO")/100</f>
        <v>#NAME?</v>
      </c>
      <c r="H26" s="11" t="s">
        <v>38</v>
      </c>
      <c r="J26" s="29" t="e">
        <f ca="1"/>
        <v>#NAME?</v>
      </c>
      <c r="K26" s="27" t="e">
        <f ca="1"/>
        <v>#NAME?</v>
      </c>
      <c r="L26" s="28" t="e">
        <f t="shared" ca="1" si="1"/>
        <v>#NAME?</v>
      </c>
      <c r="N26" s="23" t="s">
        <v>20</v>
      </c>
      <c r="O26" s="13" t="s">
        <v>80</v>
      </c>
      <c r="P26" s="13" t="s">
        <v>31</v>
      </c>
      <c r="Q26" s="20">
        <v>43269</v>
      </c>
      <c r="R26" s="21" t="s">
        <v>20</v>
      </c>
      <c r="S26" s="24">
        <v>-3.2100000000000002E-3</v>
      </c>
      <c r="T26" s="15">
        <v>1.2302E-2</v>
      </c>
      <c r="U26" s="22" t="s">
        <v>38</v>
      </c>
      <c r="V26" s="13"/>
      <c r="W26" s="23">
        <v>48383</v>
      </c>
      <c r="X26" s="16">
        <v>1.1952372835984064E-2</v>
      </c>
      <c r="Y26" s="13" t="b">
        <v>1</v>
      </c>
    </row>
    <row r="27" spans="1:25" x14ac:dyDescent="0.25">
      <c r="A27" t="s">
        <v>45</v>
      </c>
      <c r="B27" t="str">
        <f t="shared" si="2"/>
        <v>EURAB3E16Y=</v>
      </c>
      <c r="C27" t="s">
        <v>31</v>
      </c>
      <c r="D27" s="9" t="e">
        <f t="shared" ref="D27:D30" ca="1" si="5">D22</f>
        <v>#NAME?</v>
      </c>
      <c r="E27" s="8" t="s">
        <v>45</v>
      </c>
      <c r="F27" s="1" t="e">
        <f t="shared" ca="1" si="4"/>
        <v>#NAME?</v>
      </c>
      <c r="G27" s="4" t="e">
        <f ca="1">_xll.RHistory(B27,".Close","START:"&amp;$E$1&amp;" END:"&amp;$E$1&amp;" INTERVAL:1D",,"TSREPEAT:NO")/100</f>
        <v>#NAME?</v>
      </c>
      <c r="H27" s="11" t="s">
        <v>38</v>
      </c>
      <c r="J27" s="29" t="e">
        <f ca="1"/>
        <v>#NAME?</v>
      </c>
      <c r="K27" s="27" t="e">
        <f ca="1"/>
        <v>#NAME?</v>
      </c>
      <c r="L27" s="28" t="e">
        <f t="shared" ca="1" si="1"/>
        <v>#NAME?</v>
      </c>
      <c r="N27" s="13" t="s">
        <v>45</v>
      </c>
      <c r="O27" s="13" t="s">
        <v>81</v>
      </c>
      <c r="P27" s="13" t="s">
        <v>31</v>
      </c>
      <c r="Q27" s="20">
        <v>43269</v>
      </c>
      <c r="R27" s="21" t="s">
        <v>45</v>
      </c>
      <c r="S27" s="24">
        <v>-3.2100000000000002E-3</v>
      </c>
      <c r="T27" s="15">
        <v>1.2622E-2</v>
      </c>
      <c r="U27" s="22" t="s">
        <v>38</v>
      </c>
      <c r="V27" s="13"/>
      <c r="W27" s="23">
        <v>48750</v>
      </c>
      <c r="X27" s="16">
        <v>1.2713489721764568E-2</v>
      </c>
      <c r="Y27" s="13" t="b">
        <v>1</v>
      </c>
    </row>
    <row r="28" spans="1:25" x14ac:dyDescent="0.25">
      <c r="A28" t="s">
        <v>46</v>
      </c>
      <c r="B28" t="str">
        <f t="shared" si="2"/>
        <v>EURAB3E17Y=</v>
      </c>
      <c r="C28" t="s">
        <v>31</v>
      </c>
      <c r="D28" s="9" t="e">
        <f t="shared" ca="1" si="5"/>
        <v>#NAME?</v>
      </c>
      <c r="E28" s="8" t="s">
        <v>46</v>
      </c>
      <c r="F28" s="1" t="e">
        <f t="shared" ca="1" si="4"/>
        <v>#NAME?</v>
      </c>
      <c r="G28" s="4" t="e">
        <f ca="1">_xll.RHistory(B28,".Close","START:"&amp;$E$1&amp;" END:"&amp;$E$1&amp;" INTERVAL:1D",,"TSREPEAT:NO")/100</f>
        <v>#NAME?</v>
      </c>
      <c r="H28" s="11" t="s">
        <v>38</v>
      </c>
      <c r="J28" s="29" t="e">
        <f ca="1"/>
        <v>#NAME?</v>
      </c>
      <c r="K28" s="27" t="e">
        <f ca="1"/>
        <v>#NAME?</v>
      </c>
      <c r="L28" s="28" t="e">
        <f t="shared" ca="1" si="1"/>
        <v>#NAME?</v>
      </c>
      <c r="N28" s="13" t="s">
        <v>46</v>
      </c>
      <c r="O28" s="13" t="s">
        <v>82</v>
      </c>
      <c r="P28" s="13" t="s">
        <v>31</v>
      </c>
      <c r="Q28" s="20">
        <v>43269</v>
      </c>
      <c r="R28" s="21" t="s">
        <v>46</v>
      </c>
      <c r="S28" s="24">
        <v>-3.2100000000000002E-3</v>
      </c>
      <c r="T28" s="15">
        <v>1.303E-2</v>
      </c>
      <c r="U28" s="22" t="s">
        <v>38</v>
      </c>
      <c r="V28" s="13"/>
      <c r="W28" s="23">
        <v>49114</v>
      </c>
      <c r="X28" s="16">
        <v>1.3052514439669916E-2</v>
      </c>
      <c r="Y28" s="13" t="b">
        <v>1</v>
      </c>
    </row>
    <row r="29" spans="1:25" x14ac:dyDescent="0.25">
      <c r="A29" t="s">
        <v>47</v>
      </c>
      <c r="B29" t="str">
        <f t="shared" si="2"/>
        <v>EURAB3E18Y=</v>
      </c>
      <c r="C29" t="s">
        <v>31</v>
      </c>
      <c r="D29" s="9" t="e">
        <f t="shared" ca="1" si="5"/>
        <v>#NAME?</v>
      </c>
      <c r="E29" s="8" t="s">
        <v>47</v>
      </c>
      <c r="F29" s="1" t="e">
        <f t="shared" ca="1" si="4"/>
        <v>#NAME?</v>
      </c>
      <c r="G29" s="4" t="e">
        <f ca="1">_xll.RHistory(B29,".Close","START:"&amp;$E$1&amp;" END:"&amp;$E$1&amp;" INTERVAL:1D",,"TSREPEAT:NO")/100</f>
        <v>#NAME?</v>
      </c>
      <c r="H29" s="11" t="s">
        <v>38</v>
      </c>
      <c r="J29" s="29" t="e">
        <f ca="1"/>
        <v>#NAME?</v>
      </c>
      <c r="K29" s="27" t="e">
        <f ca="1"/>
        <v>#NAME?</v>
      </c>
      <c r="L29" s="28" t="e">
        <f t="shared" ca="1" si="1"/>
        <v>#NAME?</v>
      </c>
      <c r="N29" s="13" t="s">
        <v>47</v>
      </c>
      <c r="O29" s="13" t="s">
        <v>83</v>
      </c>
      <c r="P29" s="13" t="s">
        <v>31</v>
      </c>
      <c r="Q29" s="20">
        <v>43269</v>
      </c>
      <c r="R29" s="21" t="s">
        <v>47</v>
      </c>
      <c r="S29" s="24">
        <v>-3.2100000000000002E-3</v>
      </c>
      <c r="T29" s="15">
        <v>1.3480000000000001E-2</v>
      </c>
      <c r="U29" s="22" t="s">
        <v>38</v>
      </c>
      <c r="V29" s="13"/>
      <c r="W29" s="23">
        <v>49478</v>
      </c>
      <c r="X29" s="16">
        <v>1.3497371078636314E-2</v>
      </c>
      <c r="Y29" s="13" t="b">
        <v>1</v>
      </c>
    </row>
    <row r="30" spans="1:25" x14ac:dyDescent="0.25">
      <c r="A30" t="s">
        <v>48</v>
      </c>
      <c r="B30" t="str">
        <f t="shared" si="2"/>
        <v>EURAB3E19Y=</v>
      </c>
      <c r="C30" t="s">
        <v>31</v>
      </c>
      <c r="D30" s="9" t="e">
        <f t="shared" ca="1" si="5"/>
        <v>#NAME?</v>
      </c>
      <c r="E30" s="8" t="s">
        <v>48</v>
      </c>
      <c r="F30" s="1" t="e">
        <f t="shared" ca="1" si="4"/>
        <v>#NAME?</v>
      </c>
      <c r="G30" s="4" t="e">
        <f ca="1">_xll.RHistory(B30,".Close","START:"&amp;$E$1&amp;" END:"&amp;$E$1&amp;" INTERVAL:1D",,"TSREPEAT:NO")/100</f>
        <v>#NAME?</v>
      </c>
      <c r="H30" s="11" t="s">
        <v>38</v>
      </c>
      <c r="J30" s="29" t="e">
        <f ca="1"/>
        <v>#NAME?</v>
      </c>
      <c r="K30" s="27" t="e">
        <f ca="1"/>
        <v>#NAME?</v>
      </c>
      <c r="L30" s="28" t="e">
        <f t="shared" ca="1" si="1"/>
        <v>#NAME?</v>
      </c>
      <c r="N30" s="13" t="s">
        <v>48</v>
      </c>
      <c r="O30" s="13" t="s">
        <v>84</v>
      </c>
      <c r="P30" s="13" t="s">
        <v>31</v>
      </c>
      <c r="Q30" s="20">
        <v>43269</v>
      </c>
      <c r="R30" s="21" t="s">
        <v>48</v>
      </c>
      <c r="S30" s="24">
        <v>-3.2100000000000002E-3</v>
      </c>
      <c r="T30" s="15">
        <v>1.3769999999999999E-2</v>
      </c>
      <c r="U30" s="22" t="s">
        <v>38</v>
      </c>
      <c r="V30" s="13"/>
      <c r="W30" s="23">
        <v>49844</v>
      </c>
      <c r="X30" s="16">
        <v>1.3996709215744672E-2</v>
      </c>
      <c r="Y30" s="13" t="b">
        <v>1</v>
      </c>
    </row>
    <row r="31" spans="1:25" x14ac:dyDescent="0.25">
      <c r="A31" t="s">
        <v>21</v>
      </c>
      <c r="B31" t="str">
        <f t="shared" si="2"/>
        <v>EURAB3E20Y=</v>
      </c>
      <c r="C31" t="s">
        <v>31</v>
      </c>
      <c r="D31" s="9" t="e">
        <f ca="1">D26</f>
        <v>#NAME?</v>
      </c>
      <c r="E31" s="8" t="s">
        <v>21</v>
      </c>
      <c r="F31" s="1" t="e">
        <f t="shared" ca="1" si="4"/>
        <v>#NAME?</v>
      </c>
      <c r="G31" s="4" t="e">
        <f ca="1">_xll.RHistory(B31,".Close","START:"&amp;$E$1&amp;" END:"&amp;$E$1&amp;" INTERVAL:1D",,"TSREPEAT:NO")/100</f>
        <v>#NAME?</v>
      </c>
      <c r="H31" s="11" t="s">
        <v>38</v>
      </c>
      <c r="J31" s="29" t="e">
        <f ca="1"/>
        <v>#NAME?</v>
      </c>
      <c r="K31" s="27" t="e">
        <f ca="1"/>
        <v>#NAME?</v>
      </c>
      <c r="L31" s="28" t="e">
        <f t="shared" ca="1" si="1"/>
        <v>#NAME?</v>
      </c>
      <c r="N31" s="13" t="s">
        <v>21</v>
      </c>
      <c r="O31" s="13" t="s">
        <v>85</v>
      </c>
      <c r="P31" s="13" t="s">
        <v>31</v>
      </c>
      <c r="Q31" s="20">
        <v>43269</v>
      </c>
      <c r="R31" s="21" t="s">
        <v>21</v>
      </c>
      <c r="S31" s="24">
        <v>-3.2100000000000002E-3</v>
      </c>
      <c r="T31" s="15">
        <v>1.4071999999999999E-2</v>
      </c>
      <c r="U31" s="22" t="s">
        <v>38</v>
      </c>
      <c r="V31" s="13"/>
      <c r="W31" s="23">
        <v>50209</v>
      </c>
      <c r="X31" s="16">
        <v>1.431233504907106E-2</v>
      </c>
      <c r="Y31" s="13" t="b">
        <v>1</v>
      </c>
    </row>
    <row r="32" spans="1:25" x14ac:dyDescent="0.25">
      <c r="A32" t="s">
        <v>22</v>
      </c>
      <c r="B32" t="str">
        <f t="shared" si="2"/>
        <v>EURAB3E25Y=</v>
      </c>
      <c r="C32" t="s">
        <v>31</v>
      </c>
      <c r="D32" s="9" t="e">
        <f ca="1">D31</f>
        <v>#NAME?</v>
      </c>
      <c r="E32" s="8" t="s">
        <v>22</v>
      </c>
      <c r="F32" s="1" t="e">
        <f t="shared" ca="1" si="4"/>
        <v>#NAME?</v>
      </c>
      <c r="G32" s="4" t="e">
        <f ca="1">_xll.RHistory(B32,".Close","START:"&amp;$E$1&amp;" END:"&amp;$E$1&amp;" INTERVAL:1D",,"TSREPEAT:NO")/100</f>
        <v>#NAME?</v>
      </c>
      <c r="H32" s="11" t="s">
        <v>38</v>
      </c>
      <c r="J32" s="29" t="e">
        <f ca="1"/>
        <v>#NAME?</v>
      </c>
      <c r="K32" s="27" t="e">
        <f ca="1"/>
        <v>#NAME?</v>
      </c>
      <c r="L32" s="28" t="e">
        <f ca="1">K32&gt;#REF!</f>
        <v>#NAME?</v>
      </c>
      <c r="N32" s="13" t="s">
        <v>49</v>
      </c>
      <c r="O32" s="13" t="s">
        <v>86</v>
      </c>
      <c r="P32" s="13" t="s">
        <v>31</v>
      </c>
      <c r="Q32" s="20">
        <v>43269</v>
      </c>
      <c r="R32" s="21" t="s">
        <v>49</v>
      </c>
      <c r="S32" s="24">
        <v>-3.2100000000000002E-3</v>
      </c>
      <c r="T32" s="15" t="e">
        <v>#VALUE!</v>
      </c>
      <c r="U32" s="22" t="s">
        <v>38</v>
      </c>
      <c r="V32" s="13"/>
      <c r="W32" s="23">
        <v>50574</v>
      </c>
      <c r="X32" s="16">
        <v>1.4646451323502648E-2</v>
      </c>
      <c r="Y32" s="13" t="b">
        <v>1</v>
      </c>
    </row>
    <row r="33" spans="1:25" x14ac:dyDescent="0.25">
      <c r="A33" t="s">
        <v>23</v>
      </c>
      <c r="B33" t="str">
        <f t="shared" si="2"/>
        <v>EURAB3E30Y=</v>
      </c>
      <c r="C33" t="s">
        <v>31</v>
      </c>
      <c r="D33" s="9" t="e">
        <f ca="1">D32</f>
        <v>#NAME?</v>
      </c>
      <c r="E33" s="8" t="s">
        <v>23</v>
      </c>
      <c r="F33" s="1" t="e">
        <f t="shared" ca="1" si="4"/>
        <v>#NAME?</v>
      </c>
      <c r="G33" s="4" t="e">
        <f ca="1">_xll.RHistory(B33,".Close","START:"&amp;$E$1&amp;" END:"&amp;$E$1&amp;" INTERVAL:1D",,"TSREPEAT:NO")/100</f>
        <v>#NAME?</v>
      </c>
      <c r="H33" s="11" t="s">
        <v>38</v>
      </c>
      <c r="J33" s="29" t="e">
        <f ca="1"/>
        <v>#NAME?</v>
      </c>
      <c r="K33" s="27" t="e">
        <f ca="1"/>
        <v>#NAME?</v>
      </c>
      <c r="L33" s="28" t="e">
        <f ca="1">K33&gt;#REF!</f>
        <v>#NAME?</v>
      </c>
      <c r="N33" s="13" t="s">
        <v>50</v>
      </c>
      <c r="O33" s="13" t="s">
        <v>87</v>
      </c>
      <c r="P33" s="13" t="s">
        <v>31</v>
      </c>
      <c r="Q33" s="20">
        <v>43269</v>
      </c>
      <c r="R33" s="21" t="s">
        <v>50</v>
      </c>
      <c r="S33" s="24">
        <v>-3.2100000000000002E-3</v>
      </c>
      <c r="T33" s="15" t="e">
        <v>#VALUE!</v>
      </c>
      <c r="U33" s="22" t="s">
        <v>38</v>
      </c>
      <c r="V33" s="13"/>
      <c r="W33" s="23">
        <v>50941</v>
      </c>
      <c r="X33" s="25">
        <v>-2.5677612049630622E-6</v>
      </c>
      <c r="Y33" s="13" t="b">
        <v>0</v>
      </c>
    </row>
    <row r="34" spans="1:25" x14ac:dyDescent="0.25">
      <c r="A34" t="s">
        <v>43</v>
      </c>
      <c r="B34" t="str">
        <f t="shared" si="2"/>
        <v>EURAB3E40Y=</v>
      </c>
      <c r="C34" t="s">
        <v>31</v>
      </c>
      <c r="D34" s="9" t="e">
        <f ca="1">D33</f>
        <v>#NAME?</v>
      </c>
      <c r="E34" s="8" t="s">
        <v>43</v>
      </c>
      <c r="F34" s="1" t="e">
        <f t="shared" ca="1" si="4"/>
        <v>#NAME?</v>
      </c>
      <c r="G34" s="4" t="e">
        <f ca="1">_xll.RHistory(B34,".Close","START:"&amp;$E$1&amp;" END:"&amp;$E$1&amp;" INTERVAL:1D",,"TSREPEAT:NO")/100</f>
        <v>#NAME?</v>
      </c>
      <c r="H34" s="11" t="s">
        <v>38</v>
      </c>
      <c r="J34" s="29" t="e">
        <f ca="1"/>
        <v>#NAME?</v>
      </c>
      <c r="K34" s="27" t="e">
        <f ca="1"/>
        <v>#NAME?</v>
      </c>
      <c r="L34" s="28" t="e">
        <f t="shared" ca="1" si="1"/>
        <v>#NAME?</v>
      </c>
      <c r="N34" s="13" t="s">
        <v>51</v>
      </c>
      <c r="O34" s="13" t="s">
        <v>88</v>
      </c>
      <c r="P34" s="13" t="s">
        <v>31</v>
      </c>
      <c r="Q34" s="20">
        <v>43269</v>
      </c>
      <c r="R34" s="21" t="s">
        <v>51</v>
      </c>
      <c r="S34" s="24">
        <v>-3.2100000000000002E-3</v>
      </c>
      <c r="T34" s="15" t="e">
        <v>#VALUE!</v>
      </c>
      <c r="U34" s="22" t="s">
        <v>38</v>
      </c>
      <c r="V34" s="13"/>
      <c r="W34" s="23">
        <v>51305</v>
      </c>
      <c r="X34" s="25">
        <v>-2.4517422635751505E-6</v>
      </c>
      <c r="Y34" s="13" t="b">
        <v>1</v>
      </c>
    </row>
    <row r="35" spans="1:25" x14ac:dyDescent="0.25">
      <c r="A35" t="s">
        <v>44</v>
      </c>
      <c r="B35" t="str">
        <f t="shared" si="2"/>
        <v>EURAB3E50Y=</v>
      </c>
      <c r="C35" t="s">
        <v>31</v>
      </c>
      <c r="D35" s="9" t="e">
        <f ca="1">D34</f>
        <v>#NAME?</v>
      </c>
      <c r="E35" s="8" t="s">
        <v>44</v>
      </c>
      <c r="F35" s="1" t="e">
        <f t="shared" ca="1" si="4"/>
        <v>#NAME?</v>
      </c>
      <c r="G35" s="4" t="e">
        <f ca="1">_xll.RHistory(B35,".Close","START:"&amp;$E$1&amp;" END:"&amp;$E$1&amp;" INTERVAL:1D",,"TSREPEAT:NO")/100</f>
        <v>#NAME?</v>
      </c>
      <c r="H35" s="11" t="s">
        <v>38</v>
      </c>
      <c r="J35" s="29" t="e">
        <f ca="1"/>
        <v>#NAME?</v>
      </c>
      <c r="K35" s="27" t="e">
        <f ca="1"/>
        <v>#NAME?</v>
      </c>
      <c r="L35" s="28" t="e">
        <f t="shared" ca="1" si="1"/>
        <v>#NAME?</v>
      </c>
      <c r="N35" s="13" t="s">
        <v>52</v>
      </c>
      <c r="O35" s="13" t="s">
        <v>89</v>
      </c>
      <c r="P35" s="13" t="s">
        <v>31</v>
      </c>
      <c r="Q35" s="20">
        <v>43269</v>
      </c>
      <c r="R35" s="21" t="s">
        <v>52</v>
      </c>
      <c r="S35" s="24">
        <v>-3.2100000000000002E-3</v>
      </c>
      <c r="T35" s="15" t="e">
        <v>#VALUE!</v>
      </c>
      <c r="U35" s="22" t="s">
        <v>38</v>
      </c>
      <c r="V35" s="13"/>
      <c r="W35" s="23">
        <v>51670</v>
      </c>
      <c r="X35" s="25">
        <v>-2.345195665623843E-6</v>
      </c>
      <c r="Y35" s="13" t="b">
        <v>1</v>
      </c>
    </row>
    <row r="36" spans="1:25" x14ac:dyDescent="0.25">
      <c r="E36" s="2"/>
      <c r="N36" s="13" t="s">
        <v>22</v>
      </c>
      <c r="O36" s="13" t="s">
        <v>90</v>
      </c>
      <c r="P36" s="13" t="s">
        <v>31</v>
      </c>
      <c r="Q36" s="20">
        <v>43269</v>
      </c>
      <c r="R36" s="21" t="s">
        <v>22</v>
      </c>
      <c r="S36" s="24">
        <v>-3.2100000000000002E-3</v>
      </c>
      <c r="T36" s="15">
        <v>1.4702E-2</v>
      </c>
      <c r="U36" s="22" t="s">
        <v>38</v>
      </c>
      <c r="V36" s="13"/>
      <c r="W36" s="23">
        <v>52035</v>
      </c>
      <c r="X36" s="25">
        <v>-2.247523888233227E-6</v>
      </c>
      <c r="Y36" s="13" t="b">
        <v>1</v>
      </c>
    </row>
    <row r="37" spans="1:25" x14ac:dyDescent="0.25">
      <c r="C37" t="s">
        <v>32</v>
      </c>
      <c r="D37" t="s">
        <v>34</v>
      </c>
      <c r="N37" s="13" t="s">
        <v>53</v>
      </c>
      <c r="O37" s="13" t="s">
        <v>91</v>
      </c>
      <c r="P37" s="13" t="s">
        <v>31</v>
      </c>
      <c r="Q37" s="20">
        <v>43269</v>
      </c>
      <c r="R37" s="21" t="s">
        <v>53</v>
      </c>
      <c r="S37" s="24">
        <v>-3.2100000000000002E-3</v>
      </c>
      <c r="T37" s="15" t="e">
        <v>#VALUE!</v>
      </c>
      <c r="U37" s="22" t="s">
        <v>38</v>
      </c>
      <c r="V37" s="13"/>
      <c r="W37" s="23">
        <v>52400</v>
      </c>
      <c r="X37" s="16">
        <v>1.6286074791489597E-2</v>
      </c>
      <c r="Y37" s="13" t="b">
        <v>1</v>
      </c>
    </row>
    <row r="38" spans="1:25" x14ac:dyDescent="0.25">
      <c r="D38" t="s">
        <v>57</v>
      </c>
      <c r="N38" s="13" t="s">
        <v>54</v>
      </c>
      <c r="O38" s="13" t="s">
        <v>92</v>
      </c>
      <c r="P38" s="13" t="s">
        <v>31</v>
      </c>
      <c r="Q38" s="20">
        <v>43269</v>
      </c>
      <c r="R38" s="21" t="s">
        <v>54</v>
      </c>
      <c r="S38" s="24">
        <v>-3.2100000000000002E-3</v>
      </c>
      <c r="T38" s="15" t="e">
        <v>#VALUE!</v>
      </c>
      <c r="U38" s="22" t="s">
        <v>38</v>
      </c>
      <c r="V38" s="13"/>
      <c r="W38" s="23">
        <v>52768</v>
      </c>
      <c r="X38" s="25">
        <v>-2.0742734902400737E-6</v>
      </c>
      <c r="Y38" s="13" t="b">
        <v>0</v>
      </c>
    </row>
    <row r="39" spans="1:25" x14ac:dyDescent="0.25">
      <c r="N39" s="13" t="s">
        <v>55</v>
      </c>
      <c r="O39" s="13" t="s">
        <v>93</v>
      </c>
      <c r="P39" s="13" t="s">
        <v>31</v>
      </c>
      <c r="Q39" s="20">
        <v>43269</v>
      </c>
      <c r="R39" s="21" t="s">
        <v>55</v>
      </c>
      <c r="S39" s="24">
        <v>-3.2100000000000002E-3</v>
      </c>
      <c r="T39" s="15" t="e">
        <v>#VALUE!</v>
      </c>
      <c r="U39" s="22" t="s">
        <v>38</v>
      </c>
      <c r="V39" s="13"/>
      <c r="W39" s="23">
        <v>53132</v>
      </c>
      <c r="X39" s="25">
        <v>-1.9976979531866645E-6</v>
      </c>
      <c r="Y39" s="13" t="b">
        <v>1</v>
      </c>
    </row>
    <row r="40" spans="1:25" x14ac:dyDescent="0.25">
      <c r="N40" s="13" t="s">
        <v>56</v>
      </c>
      <c r="O40" s="13" t="s">
        <v>94</v>
      </c>
      <c r="P40" s="13" t="s">
        <v>31</v>
      </c>
      <c r="Q40" s="20">
        <v>43269</v>
      </c>
      <c r="R40" s="21" t="s">
        <v>56</v>
      </c>
      <c r="S40" s="24">
        <v>-3.2100000000000002E-3</v>
      </c>
      <c r="T40" s="15" t="e">
        <v>#VALUE!</v>
      </c>
      <c r="U40" s="22" t="s">
        <v>38</v>
      </c>
      <c r="V40" s="13"/>
      <c r="W40" s="23">
        <v>53496</v>
      </c>
      <c r="X40" s="25">
        <v>-1.9265749724475745E-6</v>
      </c>
      <c r="Y40" s="13" t="b">
        <v>1</v>
      </c>
    </row>
    <row r="41" spans="1:25" x14ac:dyDescent="0.25">
      <c r="N41" s="13" t="s">
        <v>23</v>
      </c>
      <c r="O41" s="13" t="s">
        <v>95</v>
      </c>
      <c r="P41" s="13" t="s">
        <v>31</v>
      </c>
      <c r="Q41" s="20">
        <v>43269</v>
      </c>
      <c r="R41" s="21" t="s">
        <v>23</v>
      </c>
      <c r="S41" s="24">
        <v>-3.2100000000000002E-3</v>
      </c>
      <c r="T41" s="15">
        <v>1.4932000000000001E-2</v>
      </c>
      <c r="U41" s="22" t="s">
        <v>38</v>
      </c>
      <c r="V41" s="13"/>
      <c r="W41" s="23">
        <v>53861</v>
      </c>
      <c r="X41" s="25">
        <v>-1.86016650973452E-6</v>
      </c>
      <c r="Y41" s="13" t="b">
        <v>1</v>
      </c>
    </row>
    <row r="42" spans="1:25" x14ac:dyDescent="0.25">
      <c r="N42" s="13" t="s">
        <v>43</v>
      </c>
      <c r="O42" s="13" t="s">
        <v>96</v>
      </c>
      <c r="P42" s="13" t="s">
        <v>31</v>
      </c>
      <c r="Q42" s="20">
        <v>43269</v>
      </c>
      <c r="R42" s="21" t="s">
        <v>43</v>
      </c>
      <c r="S42" s="24">
        <v>-3.2100000000000002E-3</v>
      </c>
      <c r="T42" s="15">
        <v>1.5012000000000001E-2</v>
      </c>
      <c r="U42" s="22" t="s">
        <v>38</v>
      </c>
      <c r="V42" s="13"/>
      <c r="W42" s="23">
        <v>54227</v>
      </c>
      <c r="X42" s="16">
        <v>1.7518384696953986E-2</v>
      </c>
      <c r="Y42" s="13" t="b">
        <v>1</v>
      </c>
    </row>
    <row r="43" spans="1:25" x14ac:dyDescent="0.25">
      <c r="N43" s="13" t="s">
        <v>44</v>
      </c>
      <c r="O43" s="13" t="s">
        <v>97</v>
      </c>
      <c r="P43" s="13" t="s">
        <v>31</v>
      </c>
      <c r="Q43" s="20">
        <v>43269</v>
      </c>
      <c r="R43" s="21" t="s">
        <v>44</v>
      </c>
      <c r="S43" s="24">
        <v>-3.2100000000000002E-3</v>
      </c>
      <c r="T43" s="15">
        <v>1.4812000000000001E-2</v>
      </c>
      <c r="U43" s="22" t="s">
        <v>38</v>
      </c>
      <c r="V43" s="13"/>
      <c r="W43" s="23">
        <v>57879</v>
      </c>
      <c r="X43" s="16">
        <v>1.5180710312530184E-2</v>
      </c>
      <c r="Y43" s="13" t="b">
        <v>0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workbookViewId="0">
      <selection activeCell="C2" sqref="C2"/>
    </sheetView>
  </sheetViews>
  <sheetFormatPr defaultRowHeight="15" x14ac:dyDescent="0.25"/>
  <cols>
    <col min="1" max="1" width="7.7109375" customWidth="1"/>
    <col min="2" max="2" width="14" bestFit="1" customWidth="1"/>
    <col min="3" max="5" width="16" customWidth="1"/>
    <col min="6" max="6" width="20" customWidth="1"/>
    <col min="7" max="7" width="19.7109375" style="4" customWidth="1"/>
    <col min="8" max="8" width="19.7109375" customWidth="1"/>
    <col min="9" max="9" width="5.28515625" bestFit="1" customWidth="1"/>
    <col min="10" max="10" width="11.85546875" bestFit="1" customWidth="1"/>
    <col min="11" max="11" width="13.28515625" style="5" bestFit="1" customWidth="1"/>
    <col min="12" max="12" width="7.85546875" bestFit="1" customWidth="1"/>
    <col min="13" max="13" width="20.5703125" bestFit="1" customWidth="1"/>
    <col min="14" max="14" width="7.7109375" customWidth="1"/>
    <col min="15" max="15" width="14" bestFit="1" customWidth="1"/>
    <col min="16" max="18" width="16" customWidth="1"/>
    <col min="19" max="19" width="20" customWidth="1"/>
    <col min="20" max="21" width="19.7109375" customWidth="1"/>
    <col min="22" max="22" width="5.28515625" bestFit="1" customWidth="1"/>
    <col min="23" max="23" width="11.85546875" bestFit="1" customWidth="1"/>
    <col min="24" max="24" width="13.28515625" bestFit="1" customWidth="1"/>
    <col min="25" max="25" width="7.85546875" bestFit="1" customWidth="1"/>
  </cols>
  <sheetData>
    <row r="1" spans="1:25" x14ac:dyDescent="0.25">
      <c r="E1" s="33">
        <v>43266</v>
      </c>
      <c r="N1" s="12" t="s">
        <v>98</v>
      </c>
      <c r="O1" s="13"/>
      <c r="P1" s="13"/>
      <c r="Q1" s="13"/>
      <c r="R1" s="14">
        <v>43265</v>
      </c>
      <c r="S1" s="13"/>
      <c r="T1" s="15"/>
      <c r="U1" s="13"/>
      <c r="V1" s="13"/>
      <c r="W1" s="13"/>
      <c r="X1" s="16"/>
      <c r="Y1" s="13"/>
    </row>
    <row r="2" spans="1:25" x14ac:dyDescent="0.25">
      <c r="J2" s="3" t="s">
        <v>40</v>
      </c>
      <c r="N2" s="13"/>
      <c r="O2" s="13"/>
      <c r="P2" s="13"/>
      <c r="Q2" s="13"/>
      <c r="R2" s="13"/>
      <c r="S2" s="13"/>
      <c r="T2" s="15"/>
      <c r="U2" s="13"/>
      <c r="V2" s="13"/>
      <c r="W2" s="12" t="s">
        <v>40</v>
      </c>
      <c r="X2" s="16"/>
      <c r="Y2" s="13"/>
    </row>
    <row r="3" spans="1:25" x14ac:dyDescent="0.25">
      <c r="C3" s="6" t="s">
        <v>27</v>
      </c>
      <c r="D3" s="6" t="s">
        <v>24</v>
      </c>
      <c r="E3" s="6" t="s">
        <v>25</v>
      </c>
      <c r="F3" s="6" t="s">
        <v>28</v>
      </c>
      <c r="G3" s="7" t="s">
        <v>29</v>
      </c>
      <c r="H3" s="10" t="s">
        <v>30</v>
      </c>
      <c r="J3" s="3" t="s">
        <v>33</v>
      </c>
      <c r="N3" s="13"/>
      <c r="O3" s="13"/>
      <c r="P3" s="17" t="s">
        <v>27</v>
      </c>
      <c r="Q3" s="17" t="s">
        <v>24</v>
      </c>
      <c r="R3" s="17" t="s">
        <v>25</v>
      </c>
      <c r="S3" s="17" t="s">
        <v>28</v>
      </c>
      <c r="T3" s="18" t="s">
        <v>29</v>
      </c>
      <c r="U3" s="19" t="s">
        <v>30</v>
      </c>
      <c r="V3" s="13"/>
      <c r="W3" s="12" t="s">
        <v>33</v>
      </c>
      <c r="X3" s="16"/>
      <c r="Y3" s="13"/>
    </row>
    <row r="4" spans="1:25" x14ac:dyDescent="0.25">
      <c r="A4" t="s">
        <v>8</v>
      </c>
      <c r="B4" t="str">
        <f>"EUR"&amp;A4&amp;"D="</f>
        <v>EUROND=</v>
      </c>
      <c r="C4" t="s">
        <v>26</v>
      </c>
      <c r="D4" s="2" t="e">
        <f t="array" aca="1" ref="D4:E4" ca="1">_xll.FxCalcPeriod($E$1,H4,A4,"FROM:MMTRADE")</f>
        <v>#NAME?</v>
      </c>
      <c r="E4" s="2" t="e">
        <f ca="1"/>
        <v>#NAME?</v>
      </c>
      <c r="G4" s="4" t="e">
        <f ca="1">_xll.RHistory(B4,".Close","START:"&amp;$E$1&amp;" END:"&amp;$E$1&amp;" INTERVAL:1D",,"TSREPEAT:NO")/100</f>
        <v>#NAME?</v>
      </c>
      <c r="H4" t="s">
        <v>35</v>
      </c>
      <c r="J4" s="2" t="e">
        <f t="array" aca="1" ref="J4:K43" ca="1">_xll.AdTermStructure(C4:H43,D45,D46)</f>
        <v>#NAME?</v>
      </c>
      <c r="K4" s="5" t="e">
        <f ca="1"/>
        <v>#NAME?</v>
      </c>
      <c r="N4" s="13" t="s">
        <v>8</v>
      </c>
      <c r="O4" s="13" t="s">
        <v>58</v>
      </c>
      <c r="P4" s="13" t="s">
        <v>26</v>
      </c>
      <c r="Q4" s="23">
        <v>43265</v>
      </c>
      <c r="R4" s="23">
        <v>43266</v>
      </c>
      <c r="S4" s="13"/>
      <c r="T4" s="15">
        <v>-5.0000000000000001E-3</v>
      </c>
      <c r="U4" s="13" t="s">
        <v>35</v>
      </c>
      <c r="V4" s="13"/>
      <c r="W4" s="23">
        <v>43265</v>
      </c>
      <c r="X4" s="16">
        <v>-5.0566515237096517E-3</v>
      </c>
      <c r="Y4" s="13"/>
    </row>
    <row r="5" spans="1:25" x14ac:dyDescent="0.25">
      <c r="A5" t="s">
        <v>7</v>
      </c>
      <c r="B5" t="str">
        <f t="shared" ref="B5:B10" si="0">"EURIBOR"&amp;A5&amp;"D="</f>
        <v>EURIBORSWD=</v>
      </c>
      <c r="C5" t="s">
        <v>26</v>
      </c>
      <c r="D5" s="2" t="e">
        <f t="array" aca="1" ref="D5:E5" ca="1">_xll.FxCalcPeriod($E$1,H5,A5,"FROM:MMTRADE")</f>
        <v>#NAME?</v>
      </c>
      <c r="E5" s="2" t="e">
        <f ca="1"/>
        <v>#NAME?</v>
      </c>
      <c r="G5" s="4" t="e">
        <f ca="1">_xll.RHistory(B5,".Close","START:"&amp;$E$1&amp;" END:"&amp;$E$1&amp;" INTERVAL:1D",,"TSREPEAT:NO")/100</f>
        <v>#NAME?</v>
      </c>
      <c r="H5" t="s">
        <v>35</v>
      </c>
      <c r="J5" s="2" t="e">
        <f ca="1"/>
        <v>#NAME?</v>
      </c>
      <c r="K5" s="5" t="e">
        <f ca="1"/>
        <v>#NAME?</v>
      </c>
      <c r="L5" t="e">
        <f ca="1">K5&gt;K4</f>
        <v>#NAME?</v>
      </c>
      <c r="N5" s="13" t="s">
        <v>7</v>
      </c>
      <c r="O5" s="13" t="s">
        <v>59</v>
      </c>
      <c r="P5" s="13" t="s">
        <v>26</v>
      </c>
      <c r="Q5" s="23">
        <v>43269</v>
      </c>
      <c r="R5" s="23">
        <v>43276</v>
      </c>
      <c r="S5" s="13"/>
      <c r="T5" s="15">
        <v>-3.79E-3</v>
      </c>
      <c r="U5" s="13" t="s">
        <v>35</v>
      </c>
      <c r="V5" s="13"/>
      <c r="W5" s="23">
        <v>43266</v>
      </c>
      <c r="X5" s="16">
        <v>-5.0566515237096517E-3</v>
      </c>
      <c r="Y5" s="13" t="b">
        <v>0</v>
      </c>
    </row>
    <row r="6" spans="1:25" x14ac:dyDescent="0.25">
      <c r="A6" t="s">
        <v>1</v>
      </c>
      <c r="B6" t="str">
        <f t="shared" si="0"/>
        <v>EURIBOR2WD=</v>
      </c>
      <c r="C6" t="s">
        <v>26</v>
      </c>
      <c r="D6" s="2" t="e">
        <f t="array" aca="1" ref="D6:E6" ca="1">_xll.FxCalcPeriod($E$1,H6,A6,"FROM:MMTRADE")</f>
        <v>#NAME?</v>
      </c>
      <c r="E6" s="2" t="e">
        <f ca="1"/>
        <v>#NAME?</v>
      </c>
      <c r="G6" s="4" t="e">
        <f ca="1">_xll.RHistory(B6,".Close","START:"&amp;$E$1&amp;" END:"&amp;$E$1&amp;" INTERVAL:1D",,"TSREPEAT:NO")/100</f>
        <v>#NAME?</v>
      </c>
      <c r="H6" t="s">
        <v>35</v>
      </c>
      <c r="J6" s="2" t="e">
        <f ca="1"/>
        <v>#NAME?</v>
      </c>
      <c r="K6" s="5" t="e">
        <f ca="1"/>
        <v>#NAME?</v>
      </c>
      <c r="L6" t="e">
        <f t="shared" ref="L6:L43" ca="1" si="1">K6&gt;K5</f>
        <v>#NAME?</v>
      </c>
      <c r="N6" s="13" t="s">
        <v>1</v>
      </c>
      <c r="O6" s="13" t="s">
        <v>60</v>
      </c>
      <c r="P6" s="13" t="s">
        <v>26</v>
      </c>
      <c r="Q6" s="23">
        <v>43269</v>
      </c>
      <c r="R6" s="23">
        <v>43283</v>
      </c>
      <c r="S6" s="13"/>
      <c r="T6" s="15">
        <v>-3.7000000000000002E-3</v>
      </c>
      <c r="U6" s="13" t="s">
        <v>35</v>
      </c>
      <c r="V6" s="13"/>
      <c r="W6" s="23">
        <v>43276</v>
      </c>
      <c r="X6" s="16">
        <v>-4.2386718115598118E-3</v>
      </c>
      <c r="Y6" s="13" t="b">
        <v>1</v>
      </c>
    </row>
    <row r="7" spans="1:25" x14ac:dyDescent="0.25">
      <c r="A7" t="s">
        <v>2</v>
      </c>
      <c r="B7" t="str">
        <f t="shared" si="0"/>
        <v>EURIBOR1MD=</v>
      </c>
      <c r="C7" t="s">
        <v>26</v>
      </c>
      <c r="D7" s="2" t="e">
        <f t="array" aca="1" ref="D7:E7" ca="1">_xll.FxCalcPeriod($E$1,H7,A7,"FROM:MMTRADE")</f>
        <v>#NAME?</v>
      </c>
      <c r="E7" s="2" t="e">
        <f ca="1"/>
        <v>#NAME?</v>
      </c>
      <c r="G7" s="4" t="e">
        <f ca="1">_xll.RHistory(B7,".Close","START:"&amp;$E$1&amp;" END:"&amp;$E$1&amp;" INTERVAL:1D",,"TSREPEAT:NO")/100</f>
        <v>#NAME?</v>
      </c>
      <c r="H7" t="s">
        <v>35</v>
      </c>
      <c r="J7" s="2" t="e">
        <f ca="1"/>
        <v>#NAME?</v>
      </c>
      <c r="K7" s="5" t="e">
        <f ca="1"/>
        <v>#NAME?</v>
      </c>
      <c r="L7" t="e">
        <f t="shared" ca="1" si="1"/>
        <v>#NAME?</v>
      </c>
      <c r="N7" s="13" t="s">
        <v>2</v>
      </c>
      <c r="O7" s="13" t="s">
        <v>61</v>
      </c>
      <c r="P7" s="13" t="s">
        <v>26</v>
      </c>
      <c r="Q7" s="23">
        <v>43269</v>
      </c>
      <c r="R7" s="23">
        <v>43299</v>
      </c>
      <c r="S7" s="13"/>
      <c r="T7" s="15">
        <v>-3.6900000000000001E-3</v>
      </c>
      <c r="U7" s="13" t="s">
        <v>35</v>
      </c>
      <c r="V7" s="13"/>
      <c r="W7" s="23">
        <v>43283</v>
      </c>
      <c r="X7" s="16">
        <v>-4.0041331998355838E-3</v>
      </c>
      <c r="Y7" s="13" t="b">
        <v>1</v>
      </c>
    </row>
    <row r="8" spans="1:25" x14ac:dyDescent="0.25">
      <c r="A8" t="s">
        <v>3</v>
      </c>
      <c r="B8" t="str">
        <f t="shared" si="0"/>
        <v>EURIBOR2MD=</v>
      </c>
      <c r="C8" t="s">
        <v>26</v>
      </c>
      <c r="D8" s="2" t="e">
        <f t="array" aca="1" ref="D8:E8" ca="1">_xll.FxCalcPeriod($E$1,H8,A8,"FROM:MMTRADE")</f>
        <v>#NAME?</v>
      </c>
      <c r="E8" s="2" t="e">
        <f ca="1"/>
        <v>#NAME?</v>
      </c>
      <c r="G8" s="4" t="e">
        <f ca="1">_xll.RHistory(B8,".Close","START:"&amp;$E$1&amp;" END:"&amp;$E$1&amp;" INTERVAL:1D",,"TSREPEAT:NO")/100</f>
        <v>#NAME?</v>
      </c>
      <c r="H8" t="s">
        <v>35</v>
      </c>
      <c r="J8" s="2" t="e">
        <f ca="1"/>
        <v>#NAME?</v>
      </c>
      <c r="K8" s="5" t="e">
        <f ca="1"/>
        <v>#NAME?</v>
      </c>
      <c r="L8" t="e">
        <f t="shared" ca="1" si="1"/>
        <v>#NAME?</v>
      </c>
      <c r="N8" s="13" t="s">
        <v>3</v>
      </c>
      <c r="O8" s="13" t="s">
        <v>62</v>
      </c>
      <c r="P8" s="13" t="s">
        <v>26</v>
      </c>
      <c r="Q8" s="23">
        <v>43269</v>
      </c>
      <c r="R8" s="23">
        <v>43332</v>
      </c>
      <c r="S8" s="13"/>
      <c r="T8" s="15">
        <v>-3.3800000000000002E-3</v>
      </c>
      <c r="U8" s="13" t="s">
        <v>35</v>
      </c>
      <c r="V8" s="13"/>
      <c r="W8" s="23">
        <v>43299</v>
      </c>
      <c r="X8" s="16">
        <v>-3.8734146878733958E-3</v>
      </c>
      <c r="Y8" s="13" t="b">
        <v>1</v>
      </c>
    </row>
    <row r="9" spans="1:25" x14ac:dyDescent="0.25">
      <c r="A9" t="s">
        <v>4</v>
      </c>
      <c r="B9" t="str">
        <f t="shared" si="0"/>
        <v>EURIBOR3MD=</v>
      </c>
      <c r="C9" t="s">
        <v>26</v>
      </c>
      <c r="D9" s="2" t="e">
        <f t="array" aca="1" ref="D9:E9" ca="1">_xll.FxCalcPeriod($E$1,H9,A9,"FROM:MMTRADE")</f>
        <v>#NAME?</v>
      </c>
      <c r="E9" s="2" t="e">
        <f ca="1"/>
        <v>#NAME?</v>
      </c>
      <c r="G9" s="4" t="e">
        <f ca="1">_xll.RHistory(B9,".Close","START:"&amp;$E$1&amp;" END:"&amp;$E$1&amp;" INTERVAL:1D",,"TSREPEAT:NO")/100</f>
        <v>#NAME?</v>
      </c>
      <c r="H9" t="s">
        <v>35</v>
      </c>
      <c r="J9" s="2" t="e">
        <f ca="1"/>
        <v>#NAME?</v>
      </c>
      <c r="K9" s="5" t="e">
        <f ca="1"/>
        <v>#NAME?</v>
      </c>
      <c r="L9" t="e">
        <f t="shared" ca="1" si="1"/>
        <v>#NAME?</v>
      </c>
      <c r="N9" s="13" t="s">
        <v>4</v>
      </c>
      <c r="O9" s="13" t="s">
        <v>63</v>
      </c>
      <c r="P9" s="13" t="s">
        <v>26</v>
      </c>
      <c r="Q9" s="23">
        <v>43269</v>
      </c>
      <c r="R9" s="23">
        <v>43361</v>
      </c>
      <c r="S9" s="13"/>
      <c r="T9" s="15">
        <v>-3.2100000000000002E-3</v>
      </c>
      <c r="U9" s="13" t="s">
        <v>35</v>
      </c>
      <c r="V9" s="13"/>
      <c r="W9" s="23">
        <v>43332</v>
      </c>
      <c r="X9" s="16">
        <v>-3.5111144792957963E-3</v>
      </c>
      <c r="Y9" s="13" t="b">
        <v>1</v>
      </c>
    </row>
    <row r="10" spans="1:25" x14ac:dyDescent="0.25">
      <c r="A10" t="s">
        <v>5</v>
      </c>
      <c r="B10" t="str">
        <f t="shared" si="0"/>
        <v>EURIBOR6MD=</v>
      </c>
      <c r="C10" t="s">
        <v>26</v>
      </c>
      <c r="D10" s="2" t="e">
        <f t="array" aca="1" ref="D10:E10" ca="1">_xll.FxCalcPeriod($E$1,H10,A10,"FROM:MMTRADE")</f>
        <v>#NAME?</v>
      </c>
      <c r="E10" s="2" t="e">
        <f ca="1"/>
        <v>#NAME?</v>
      </c>
      <c r="G10" s="4" t="e">
        <f ca="1">_xll.RHistory(B10,".Close","START:"&amp;$E$1&amp;" END:"&amp;$E$1&amp;" INTERVAL:1D",,"TSREPEAT:NO")/100</f>
        <v>#NAME?</v>
      </c>
      <c r="H10" t="s">
        <v>35</v>
      </c>
      <c r="J10" s="2" t="e">
        <f ca="1"/>
        <v>#NAME?</v>
      </c>
      <c r="K10" s="5" t="e">
        <f ca="1"/>
        <v>#NAME?</v>
      </c>
      <c r="L10" t="e">
        <f t="shared" ca="1" si="1"/>
        <v>#NAME?</v>
      </c>
      <c r="N10" s="13" t="s">
        <v>5</v>
      </c>
      <c r="O10" s="13" t="s">
        <v>64</v>
      </c>
      <c r="P10" s="13" t="s">
        <v>26</v>
      </c>
      <c r="Q10" s="23">
        <v>43269</v>
      </c>
      <c r="R10" s="23">
        <v>43452</v>
      </c>
      <c r="S10" s="13"/>
      <c r="T10" s="15">
        <v>-2.6800000000000001E-3</v>
      </c>
      <c r="U10" s="13" t="s">
        <v>35</v>
      </c>
      <c r="V10" s="13"/>
      <c r="W10" s="23">
        <v>43361</v>
      </c>
      <c r="X10" s="16">
        <v>-3.3199129878482493E-3</v>
      </c>
      <c r="Y10" s="13" t="b">
        <v>1</v>
      </c>
    </row>
    <row r="11" spans="1:25" x14ac:dyDescent="0.25">
      <c r="A11" t="s">
        <v>6</v>
      </c>
      <c r="B11" t="str">
        <f>"EURIBOR"&amp;A11&amp;"D="</f>
        <v>EURIBOR9MD=</v>
      </c>
      <c r="C11" t="s">
        <v>26</v>
      </c>
      <c r="D11" s="2" t="e">
        <f t="array" aca="1" ref="D11:E11" ca="1">_xll.FxCalcPeriod($E$1,H11,A11,"FROM:MMTRADE")</f>
        <v>#NAME?</v>
      </c>
      <c r="E11" s="2" t="e">
        <f ca="1"/>
        <v>#NAME?</v>
      </c>
      <c r="G11" s="4" t="e">
        <f ca="1">_xll.RHistory(B11,".Close","START:"&amp;$E$1&amp;" END:"&amp;$E$1&amp;" INTERVAL:1D",,"TSREPEAT:NO")/100</f>
        <v>#NAME?</v>
      </c>
      <c r="H11" t="s">
        <v>35</v>
      </c>
      <c r="J11" s="2" t="e">
        <f ca="1"/>
        <v>#NAME?</v>
      </c>
      <c r="K11" s="5" t="e">
        <f ca="1"/>
        <v>#NAME?</v>
      </c>
      <c r="L11" t="e">
        <f t="shared" ca="1" si="1"/>
        <v>#NAME?</v>
      </c>
      <c r="N11" s="13" t="s">
        <v>6</v>
      </c>
      <c r="O11" s="13" t="s">
        <v>65</v>
      </c>
      <c r="P11" s="13" t="s">
        <v>26</v>
      </c>
      <c r="Q11" s="23">
        <v>43269</v>
      </c>
      <c r="R11" s="23">
        <v>43542</v>
      </c>
      <c r="S11" s="13"/>
      <c r="T11" s="15">
        <v>-2.1199999999999999E-3</v>
      </c>
      <c r="U11" s="13" t="s">
        <v>35</v>
      </c>
      <c r="V11" s="13"/>
      <c r="W11" s="23">
        <v>43452</v>
      </c>
      <c r="X11" s="16">
        <v>-2.7624235044746721E-3</v>
      </c>
      <c r="Y11" s="13" t="b">
        <v>1</v>
      </c>
    </row>
    <row r="12" spans="1:25" x14ac:dyDescent="0.25">
      <c r="A12" t="s">
        <v>0</v>
      </c>
      <c r="B12" t="str">
        <f>"EURIBOR"&amp;A12&amp;"D="</f>
        <v>EURIBOR1YD=</v>
      </c>
      <c r="C12" t="s">
        <v>26</v>
      </c>
      <c r="D12" s="2" t="e">
        <f t="array" aca="1" ref="D12:E12" ca="1">_xll.FxCalcPeriod($E$1,H12,A12,"FROM:MMTRADE")</f>
        <v>#NAME?</v>
      </c>
      <c r="E12" s="2" t="e">
        <f ca="1"/>
        <v>#NAME?</v>
      </c>
      <c r="G12" s="4" t="e">
        <f ca="1">_xll.RHistory(B12,".Close","START:"&amp;$E$1&amp;" END:"&amp;$E$1&amp;" INTERVAL:1D",,"TSREPEAT:NO")/100</f>
        <v>#NAME?</v>
      </c>
      <c r="H12" t="s">
        <v>35</v>
      </c>
      <c r="J12" s="2" t="e">
        <f ca="1"/>
        <v>#NAME?</v>
      </c>
      <c r="K12" s="5" t="e">
        <f ca="1"/>
        <v>#NAME?</v>
      </c>
      <c r="L12" t="e">
        <f t="shared" ca="1" si="1"/>
        <v>#NAME?</v>
      </c>
      <c r="N12" s="13" t="s">
        <v>0</v>
      </c>
      <c r="O12" s="13" t="s">
        <v>66</v>
      </c>
      <c r="P12" s="13" t="s">
        <v>26</v>
      </c>
      <c r="Q12" s="23">
        <v>43269</v>
      </c>
      <c r="R12" s="23">
        <v>43634</v>
      </c>
      <c r="S12" s="13"/>
      <c r="T12" s="15">
        <v>-1.81E-3</v>
      </c>
      <c r="U12" s="13" t="s">
        <v>35</v>
      </c>
      <c r="V12" s="13"/>
      <c r="W12" s="23">
        <v>43542</v>
      </c>
      <c r="X12" s="16">
        <v>-2.1888207086080851E-3</v>
      </c>
      <c r="Y12" s="13" t="b">
        <v>1</v>
      </c>
    </row>
    <row r="13" spans="1:25" x14ac:dyDescent="0.25">
      <c r="A13" t="s">
        <v>9</v>
      </c>
      <c r="B13" t="str">
        <f>"EURAB6E"&amp;A13&amp;"="</f>
        <v>EURAB6E2Y=</v>
      </c>
      <c r="C13" t="s">
        <v>31</v>
      </c>
      <c r="D13" s="2" t="e">
        <f ca="1">D12</f>
        <v>#NAME?</v>
      </c>
      <c r="E13" s="2" t="s">
        <v>9</v>
      </c>
      <c r="F13" s="1" t="e">
        <f ca="1">$G$10</f>
        <v>#NAME?</v>
      </c>
      <c r="G13" s="4" t="e">
        <f ca="1">_xll.RHistory(B13,".Close","START:"&amp;$E$1&amp;" END:"&amp;$E$1&amp;" INTERVAL:1D",,"TSREPEAT:NO")/100</f>
        <v>#NAME?</v>
      </c>
      <c r="H13" t="s">
        <v>37</v>
      </c>
      <c r="J13" s="2" t="e">
        <f ca="1"/>
        <v>#NAME?</v>
      </c>
      <c r="K13" s="5" t="e">
        <f ca="1"/>
        <v>#NAME?</v>
      </c>
      <c r="L13" t="e">
        <f t="shared" ca="1" si="1"/>
        <v>#NAME?</v>
      </c>
      <c r="N13" s="13" t="s">
        <v>9</v>
      </c>
      <c r="O13" s="13" t="s">
        <v>36</v>
      </c>
      <c r="P13" s="13" t="s">
        <v>31</v>
      </c>
      <c r="Q13" s="23">
        <v>43269</v>
      </c>
      <c r="R13" s="23" t="s">
        <v>9</v>
      </c>
      <c r="S13" s="24">
        <v>-2.6800000000000001E-3</v>
      </c>
      <c r="T13" s="15">
        <v>-1.6000000000000001E-3</v>
      </c>
      <c r="U13" s="13" t="s">
        <v>37</v>
      </c>
      <c r="V13" s="13"/>
      <c r="W13" s="23">
        <v>43634</v>
      </c>
      <c r="X13" s="16">
        <v>-1.8685458085003551E-3</v>
      </c>
      <c r="Y13" s="13" t="b">
        <v>1</v>
      </c>
    </row>
    <row r="14" spans="1:25" x14ac:dyDescent="0.25">
      <c r="A14" t="s">
        <v>10</v>
      </c>
      <c r="B14" t="str">
        <f t="shared" ref="B14:B43" si="2">"EURAB6E"&amp;A14&amp;"="</f>
        <v>EURAB6E3Y=</v>
      </c>
      <c r="C14" t="s">
        <v>31</v>
      </c>
      <c r="D14" s="2" t="e">
        <f t="shared" ref="D14:D25" ca="1" si="3">D13</f>
        <v>#NAME?</v>
      </c>
      <c r="E14" s="2" t="s">
        <v>10</v>
      </c>
      <c r="F14" s="1" t="e">
        <f t="shared" ref="F14:F43" ca="1" si="4">$G$10</f>
        <v>#NAME?</v>
      </c>
      <c r="G14" s="4" t="e">
        <f ca="1">_xll.RHistory(B14,".Close","START:"&amp;$E$1&amp;" END:"&amp;$E$1&amp;" INTERVAL:1D",,"TSREPEAT:NO")/100</f>
        <v>#NAME?</v>
      </c>
      <c r="H14" t="s">
        <v>37</v>
      </c>
      <c r="J14" s="2" t="e">
        <f ca="1"/>
        <v>#NAME?</v>
      </c>
      <c r="K14" s="5" t="e">
        <f ca="1"/>
        <v>#NAME?</v>
      </c>
      <c r="L14" t="e">
        <f t="shared" ca="1" si="1"/>
        <v>#NAME?</v>
      </c>
      <c r="N14" s="13" t="s">
        <v>10</v>
      </c>
      <c r="O14" s="13" t="s">
        <v>99</v>
      </c>
      <c r="P14" s="13" t="s">
        <v>31</v>
      </c>
      <c r="Q14" s="23">
        <v>43269</v>
      </c>
      <c r="R14" s="23" t="s">
        <v>10</v>
      </c>
      <c r="S14" s="24">
        <v>-2.6800000000000001E-3</v>
      </c>
      <c r="T14" s="15">
        <v>-2.0000000000000001E-4</v>
      </c>
      <c r="U14" s="13" t="s">
        <v>37</v>
      </c>
      <c r="V14" s="13"/>
      <c r="W14" s="23">
        <v>44000</v>
      </c>
      <c r="X14" s="16">
        <v>-1.6182672492377342E-3</v>
      </c>
      <c r="Y14" s="13" t="b">
        <v>1</v>
      </c>
    </row>
    <row r="15" spans="1:25" x14ac:dyDescent="0.25">
      <c r="A15" t="s">
        <v>11</v>
      </c>
      <c r="B15" t="str">
        <f t="shared" si="2"/>
        <v>EURAB6E4Y=</v>
      </c>
      <c r="C15" t="s">
        <v>31</v>
      </c>
      <c r="D15" s="2" t="e">
        <f t="shared" ca="1" si="3"/>
        <v>#NAME?</v>
      </c>
      <c r="E15" s="2" t="s">
        <v>11</v>
      </c>
      <c r="F15" s="1" t="e">
        <f t="shared" ca="1" si="4"/>
        <v>#NAME?</v>
      </c>
      <c r="G15" s="4" t="e">
        <f ca="1">_xll.RHistory(B15,".Close","START:"&amp;$E$1&amp;" END:"&amp;$E$1&amp;" INTERVAL:1D",,"TSREPEAT:NO")/100</f>
        <v>#NAME?</v>
      </c>
      <c r="H15" t="s">
        <v>37</v>
      </c>
      <c r="J15" s="2" t="e">
        <f ca="1"/>
        <v>#NAME?</v>
      </c>
      <c r="K15" s="5" t="e">
        <f ca="1"/>
        <v>#NAME?</v>
      </c>
      <c r="L15" t="e">
        <f t="shared" ca="1" si="1"/>
        <v>#NAME?</v>
      </c>
      <c r="N15" s="13" t="s">
        <v>11</v>
      </c>
      <c r="O15" s="13" t="s">
        <v>100</v>
      </c>
      <c r="P15" s="13" t="s">
        <v>31</v>
      </c>
      <c r="Q15" s="23">
        <v>43269</v>
      </c>
      <c r="R15" s="23" t="s">
        <v>11</v>
      </c>
      <c r="S15" s="24">
        <v>-2.6800000000000001E-3</v>
      </c>
      <c r="T15" s="15">
        <v>1.6200000000000001E-3</v>
      </c>
      <c r="U15" s="13" t="s">
        <v>37</v>
      </c>
      <c r="V15" s="13"/>
      <c r="W15" s="23">
        <v>44365</v>
      </c>
      <c r="X15" s="16">
        <v>-2.1748652408444132E-4</v>
      </c>
      <c r="Y15" s="13" t="b">
        <v>1</v>
      </c>
    </row>
    <row r="16" spans="1:25" x14ac:dyDescent="0.25">
      <c r="A16" t="s">
        <v>12</v>
      </c>
      <c r="B16" t="str">
        <f t="shared" si="2"/>
        <v>EURAB6E5Y=</v>
      </c>
      <c r="C16" t="s">
        <v>31</v>
      </c>
      <c r="D16" s="2" t="e">
        <f t="shared" ca="1" si="3"/>
        <v>#NAME?</v>
      </c>
      <c r="E16" s="2" t="s">
        <v>12</v>
      </c>
      <c r="F16" s="1" t="e">
        <f t="shared" ca="1" si="4"/>
        <v>#NAME?</v>
      </c>
      <c r="G16" s="4" t="e">
        <f ca="1">_xll.RHistory(B16,".Close","START:"&amp;$E$1&amp;" END:"&amp;$E$1&amp;" INTERVAL:1D",,"TSREPEAT:NO")/100</f>
        <v>#NAME?</v>
      </c>
      <c r="H16" t="s">
        <v>37</v>
      </c>
      <c r="J16" s="2" t="e">
        <f ca="1"/>
        <v>#NAME?</v>
      </c>
      <c r="K16" s="5" t="e">
        <f ca="1"/>
        <v>#NAME?</v>
      </c>
      <c r="L16" t="e">
        <f t="shared" ca="1" si="1"/>
        <v>#NAME?</v>
      </c>
      <c r="N16" s="13" t="s">
        <v>12</v>
      </c>
      <c r="O16" s="13" t="s">
        <v>101</v>
      </c>
      <c r="P16" s="13" t="s">
        <v>31</v>
      </c>
      <c r="Q16" s="23">
        <v>43269</v>
      </c>
      <c r="R16" s="23" t="s">
        <v>12</v>
      </c>
      <c r="S16" s="24">
        <v>-2.6800000000000001E-3</v>
      </c>
      <c r="T16" s="15">
        <v>3.2200000000000002E-3</v>
      </c>
      <c r="U16" s="13" t="s">
        <v>37</v>
      </c>
      <c r="V16" s="13"/>
      <c r="W16" s="23">
        <v>44732</v>
      </c>
      <c r="X16" s="16">
        <v>1.6083754931249326E-3</v>
      </c>
      <c r="Y16" s="13" t="b">
        <v>1</v>
      </c>
    </row>
    <row r="17" spans="1:25" x14ac:dyDescent="0.25">
      <c r="A17" t="s">
        <v>13</v>
      </c>
      <c r="B17" t="str">
        <f t="shared" si="2"/>
        <v>EURAB6E6Y=</v>
      </c>
      <c r="C17" t="s">
        <v>31</v>
      </c>
      <c r="D17" s="2" t="e">
        <f t="shared" ca="1" si="3"/>
        <v>#NAME?</v>
      </c>
      <c r="E17" s="2" t="s">
        <v>13</v>
      </c>
      <c r="F17" s="1" t="e">
        <f t="shared" ca="1" si="4"/>
        <v>#NAME?</v>
      </c>
      <c r="G17" s="4" t="e">
        <f ca="1">_xll.RHistory(B17,".Close","START:"&amp;$E$1&amp;" END:"&amp;$E$1&amp;" INTERVAL:1D",,"TSREPEAT:NO")/100</f>
        <v>#NAME?</v>
      </c>
      <c r="H17" t="s">
        <v>37</v>
      </c>
      <c r="J17" s="2" t="e">
        <f ca="1"/>
        <v>#NAME?</v>
      </c>
      <c r="K17" s="5" t="e">
        <f ca="1"/>
        <v>#NAME?</v>
      </c>
      <c r="L17" t="e">
        <f t="shared" ca="1" si="1"/>
        <v>#NAME?</v>
      </c>
      <c r="N17" s="13" t="s">
        <v>13</v>
      </c>
      <c r="O17" s="13" t="s">
        <v>102</v>
      </c>
      <c r="P17" s="13" t="s">
        <v>31</v>
      </c>
      <c r="Q17" s="23">
        <v>43269</v>
      </c>
      <c r="R17" s="23" t="s">
        <v>13</v>
      </c>
      <c r="S17" s="24">
        <v>-2.6800000000000001E-3</v>
      </c>
      <c r="T17" s="15">
        <v>4.6800000000000001E-3</v>
      </c>
      <c r="U17" s="13" t="s">
        <v>37</v>
      </c>
      <c r="V17" s="13"/>
      <c r="W17" s="23">
        <v>45096</v>
      </c>
      <c r="X17" s="16">
        <v>3.2225420634950687E-3</v>
      </c>
      <c r="Y17" s="13" t="b">
        <v>1</v>
      </c>
    </row>
    <row r="18" spans="1:25" x14ac:dyDescent="0.25">
      <c r="A18" t="s">
        <v>14</v>
      </c>
      <c r="B18" t="str">
        <f t="shared" si="2"/>
        <v>EURAB6E7Y=</v>
      </c>
      <c r="C18" t="s">
        <v>31</v>
      </c>
      <c r="D18" s="2" t="e">
        <f t="shared" ca="1" si="3"/>
        <v>#NAME?</v>
      </c>
      <c r="E18" s="2" t="s">
        <v>14</v>
      </c>
      <c r="F18" s="1" t="e">
        <f t="shared" ca="1" si="4"/>
        <v>#NAME?</v>
      </c>
      <c r="G18" s="4" t="e">
        <f ca="1">_xll.RHistory(B18,".Close","START:"&amp;$E$1&amp;" END:"&amp;$E$1&amp;" INTERVAL:1D",,"TSREPEAT:NO")/100</f>
        <v>#NAME?</v>
      </c>
      <c r="H18" t="s">
        <v>37</v>
      </c>
      <c r="J18" s="2" t="e">
        <f ca="1"/>
        <v>#NAME?</v>
      </c>
      <c r="K18" s="5" t="e">
        <f ca="1"/>
        <v>#NAME?</v>
      </c>
      <c r="L18" t="e">
        <f t="shared" ca="1" si="1"/>
        <v>#NAME?</v>
      </c>
      <c r="N18" s="13" t="s">
        <v>14</v>
      </c>
      <c r="O18" s="13" t="s">
        <v>103</v>
      </c>
      <c r="P18" s="13" t="s">
        <v>31</v>
      </c>
      <c r="Q18" s="23">
        <v>43269</v>
      </c>
      <c r="R18" s="23" t="s">
        <v>14</v>
      </c>
      <c r="S18" s="24">
        <v>-2.6800000000000001E-3</v>
      </c>
      <c r="T18" s="15">
        <v>6.0299999999999998E-3</v>
      </c>
      <c r="U18" s="13" t="s">
        <v>37</v>
      </c>
      <c r="V18" s="13"/>
      <c r="W18" s="23">
        <v>45461</v>
      </c>
      <c r="X18" s="16">
        <v>4.704575870168818E-3</v>
      </c>
      <c r="Y18" s="13" t="b">
        <v>1</v>
      </c>
    </row>
    <row r="19" spans="1:25" x14ac:dyDescent="0.25">
      <c r="A19" t="s">
        <v>15</v>
      </c>
      <c r="B19" t="str">
        <f t="shared" si="2"/>
        <v>EURAB6E8Y=</v>
      </c>
      <c r="C19" t="s">
        <v>31</v>
      </c>
      <c r="D19" s="2" t="e">
        <f t="shared" ca="1" si="3"/>
        <v>#NAME?</v>
      </c>
      <c r="E19" s="2" t="s">
        <v>15</v>
      </c>
      <c r="F19" s="1" t="e">
        <f t="shared" ca="1" si="4"/>
        <v>#NAME?</v>
      </c>
      <c r="G19" s="4" t="e">
        <f ca="1">_xll.RHistory(B19,".Close","START:"&amp;$E$1&amp;" END:"&amp;$E$1&amp;" INTERVAL:1D",,"TSREPEAT:NO")/100</f>
        <v>#NAME?</v>
      </c>
      <c r="H19" t="s">
        <v>37</v>
      </c>
      <c r="J19" s="2" t="e">
        <f ca="1"/>
        <v>#NAME?</v>
      </c>
      <c r="K19" s="5" t="e">
        <f ca="1"/>
        <v>#NAME?</v>
      </c>
      <c r="L19" t="e">
        <f t="shared" ca="1" si="1"/>
        <v>#NAME?</v>
      </c>
      <c r="N19" s="13" t="s">
        <v>15</v>
      </c>
      <c r="O19" s="13" t="s">
        <v>104</v>
      </c>
      <c r="P19" s="13" t="s">
        <v>31</v>
      </c>
      <c r="Q19" s="23">
        <v>43269</v>
      </c>
      <c r="R19" s="23" t="s">
        <v>15</v>
      </c>
      <c r="S19" s="24">
        <v>-2.6800000000000001E-3</v>
      </c>
      <c r="T19" s="15">
        <v>7.2499999999999995E-3</v>
      </c>
      <c r="U19" s="13" t="s">
        <v>37</v>
      </c>
      <c r="V19" s="13"/>
      <c r="W19" s="23">
        <v>45826</v>
      </c>
      <c r="X19" s="16">
        <v>6.0845334800550691E-3</v>
      </c>
      <c r="Y19" s="13" t="b">
        <v>1</v>
      </c>
    </row>
    <row r="20" spans="1:25" x14ac:dyDescent="0.25">
      <c r="A20" t="s">
        <v>16</v>
      </c>
      <c r="B20" t="str">
        <f t="shared" si="2"/>
        <v>EURAB6E9Y=</v>
      </c>
      <c r="C20" t="s">
        <v>31</v>
      </c>
      <c r="D20" s="2" t="e">
        <f t="shared" ca="1" si="3"/>
        <v>#NAME?</v>
      </c>
      <c r="E20" s="2" t="s">
        <v>16</v>
      </c>
      <c r="F20" s="1" t="e">
        <f t="shared" ca="1" si="4"/>
        <v>#NAME?</v>
      </c>
      <c r="G20" s="4" t="e">
        <f ca="1">_xll.RHistory(B20,".Close","START:"&amp;$E$1&amp;" END:"&amp;$E$1&amp;" INTERVAL:1D",,"TSREPEAT:NO")/100</f>
        <v>#NAME?</v>
      </c>
      <c r="H20" t="s">
        <v>37</v>
      </c>
      <c r="J20" s="2" t="e">
        <f ca="1"/>
        <v>#NAME?</v>
      </c>
      <c r="K20" s="5" t="e">
        <f ca="1"/>
        <v>#NAME?</v>
      </c>
      <c r="L20" t="e">
        <f t="shared" ca="1" si="1"/>
        <v>#NAME?</v>
      </c>
      <c r="N20" s="13" t="s">
        <v>16</v>
      </c>
      <c r="O20" s="13" t="s">
        <v>105</v>
      </c>
      <c r="P20" s="13" t="s">
        <v>31</v>
      </c>
      <c r="Q20" s="23">
        <v>43269</v>
      </c>
      <c r="R20" s="23" t="s">
        <v>16</v>
      </c>
      <c r="S20" s="24">
        <v>-2.6800000000000001E-3</v>
      </c>
      <c r="T20" s="15">
        <v>8.369999999999999E-3</v>
      </c>
      <c r="U20" s="13" t="s">
        <v>37</v>
      </c>
      <c r="V20" s="13"/>
      <c r="W20" s="23">
        <v>46191</v>
      </c>
      <c r="X20" s="16">
        <v>7.3409854606102578E-3</v>
      </c>
      <c r="Y20" s="13" t="b">
        <v>1</v>
      </c>
    </row>
    <row r="21" spans="1:25" x14ac:dyDescent="0.25">
      <c r="A21" t="s">
        <v>17</v>
      </c>
      <c r="B21" t="str">
        <f t="shared" si="2"/>
        <v>EURAB6E10Y=</v>
      </c>
      <c r="C21" t="s">
        <v>31</v>
      </c>
      <c r="D21" s="2" t="e">
        <f t="shared" ca="1" si="3"/>
        <v>#NAME?</v>
      </c>
      <c r="E21" s="2" t="s">
        <v>17</v>
      </c>
      <c r="F21" s="1" t="e">
        <f t="shared" ca="1" si="4"/>
        <v>#NAME?</v>
      </c>
      <c r="G21" s="4" t="e">
        <f ca="1">_xll.RHistory(B21,".Close","START:"&amp;$E$1&amp;" END:"&amp;$E$1&amp;" INTERVAL:1D",,"TSREPEAT:NO")/100</f>
        <v>#NAME?</v>
      </c>
      <c r="H21" t="s">
        <v>37</v>
      </c>
      <c r="J21" s="2" t="e">
        <f ca="1"/>
        <v>#NAME?</v>
      </c>
      <c r="K21" s="5" t="e">
        <f ca="1"/>
        <v>#NAME?</v>
      </c>
      <c r="L21" t="e">
        <f t="shared" ca="1" si="1"/>
        <v>#NAME?</v>
      </c>
      <c r="N21" s="13" t="s">
        <v>17</v>
      </c>
      <c r="O21" s="13" t="s">
        <v>106</v>
      </c>
      <c r="P21" s="13" t="s">
        <v>31</v>
      </c>
      <c r="Q21" s="23">
        <v>43269</v>
      </c>
      <c r="R21" s="23" t="s">
        <v>17</v>
      </c>
      <c r="S21" s="24">
        <v>-2.6800000000000001E-3</v>
      </c>
      <c r="T21" s="15">
        <v>9.4050000000000002E-3</v>
      </c>
      <c r="U21" s="13" t="s">
        <v>37</v>
      </c>
      <c r="V21" s="13"/>
      <c r="W21" s="23">
        <v>46556</v>
      </c>
      <c r="X21" s="16">
        <v>8.5038062012321534E-3</v>
      </c>
      <c r="Y21" s="13" t="b">
        <v>1</v>
      </c>
    </row>
    <row r="22" spans="1:25" x14ac:dyDescent="0.25">
      <c r="A22" s="2" t="s">
        <v>18</v>
      </c>
      <c r="B22" t="str">
        <f t="shared" si="2"/>
        <v>EURAB6E11Y=</v>
      </c>
      <c r="C22" t="s">
        <v>31</v>
      </c>
      <c r="D22" s="2" t="e">
        <f t="shared" ca="1" si="3"/>
        <v>#NAME?</v>
      </c>
      <c r="E22" s="2" t="s">
        <v>18</v>
      </c>
      <c r="F22" s="1" t="e">
        <f t="shared" ca="1" si="4"/>
        <v>#NAME?</v>
      </c>
      <c r="G22" s="4" t="e">
        <f ca="1">_xll.RHistory(B22,".Close","START:"&amp;$E$1&amp;" END:"&amp;$E$1&amp;" INTERVAL:1D",,"TSREPEAT:NO")/100</f>
        <v>#NAME?</v>
      </c>
      <c r="H22" t="s">
        <v>37</v>
      </c>
      <c r="J22" s="2" t="e">
        <f ca="1"/>
        <v>#NAME?</v>
      </c>
      <c r="K22" s="5" t="e">
        <f ca="1"/>
        <v>#NAME?</v>
      </c>
      <c r="L22" t="e">
        <f t="shared" ca="1" si="1"/>
        <v>#NAME?</v>
      </c>
      <c r="N22" s="23" t="s">
        <v>18</v>
      </c>
      <c r="O22" s="13" t="s">
        <v>107</v>
      </c>
      <c r="P22" s="13" t="s">
        <v>31</v>
      </c>
      <c r="Q22" s="23">
        <v>43269</v>
      </c>
      <c r="R22" s="23" t="s">
        <v>18</v>
      </c>
      <c r="S22" s="24">
        <v>-2.6800000000000001E-3</v>
      </c>
      <c r="T22" s="15">
        <v>1.0241E-2</v>
      </c>
      <c r="U22" s="13" t="s">
        <v>37</v>
      </c>
      <c r="V22" s="13"/>
      <c r="W22" s="23">
        <v>46923</v>
      </c>
      <c r="X22" s="16">
        <v>9.5876729677808938E-3</v>
      </c>
      <c r="Y22" s="13" t="b">
        <v>1</v>
      </c>
    </row>
    <row r="23" spans="1:25" x14ac:dyDescent="0.25">
      <c r="A23" s="2" t="s">
        <v>19</v>
      </c>
      <c r="B23" t="str">
        <f t="shared" si="2"/>
        <v>EURAB6E12Y=</v>
      </c>
      <c r="C23" t="s">
        <v>31</v>
      </c>
      <c r="D23" s="2" t="e">
        <f t="shared" ca="1" si="3"/>
        <v>#NAME?</v>
      </c>
      <c r="E23" s="2" t="s">
        <v>19</v>
      </c>
      <c r="F23" s="1" t="e">
        <f t="shared" ca="1" si="4"/>
        <v>#NAME?</v>
      </c>
      <c r="G23" s="4" t="e">
        <f ca="1">_xll.RHistory(B23,".Close","START:"&amp;$E$1&amp;" END:"&amp;$E$1&amp;" INTERVAL:1D",,"TSREPEAT:NO")/100</f>
        <v>#NAME?</v>
      </c>
      <c r="H23" t="s">
        <v>37</v>
      </c>
      <c r="J23" s="2" t="e">
        <f ca="1"/>
        <v>#NAME?</v>
      </c>
      <c r="K23" s="5" t="e">
        <f ca="1"/>
        <v>#NAME?</v>
      </c>
      <c r="L23" t="e">
        <f t="shared" ca="1" si="1"/>
        <v>#NAME?</v>
      </c>
      <c r="N23" s="23" t="s">
        <v>19</v>
      </c>
      <c r="O23" s="13" t="s">
        <v>108</v>
      </c>
      <c r="P23" s="13" t="s">
        <v>31</v>
      </c>
      <c r="Q23" s="23">
        <v>43269</v>
      </c>
      <c r="R23" s="23" t="s">
        <v>19</v>
      </c>
      <c r="S23" s="24">
        <v>-2.6800000000000001E-3</v>
      </c>
      <c r="T23" s="15">
        <v>1.1089999999999999E-2</v>
      </c>
      <c r="U23" s="13" t="s">
        <v>37</v>
      </c>
      <c r="V23" s="13"/>
      <c r="W23" s="23">
        <v>47287</v>
      </c>
      <c r="X23" s="16">
        <v>1.0468512102767343E-2</v>
      </c>
      <c r="Y23" s="13" t="b">
        <v>1</v>
      </c>
    </row>
    <row r="24" spans="1:25" x14ac:dyDescent="0.25">
      <c r="A24" s="2" t="s">
        <v>41</v>
      </c>
      <c r="B24" t="str">
        <f t="shared" si="2"/>
        <v>EURAB6E13Y=</v>
      </c>
      <c r="C24" t="s">
        <v>31</v>
      </c>
      <c r="D24" s="2" t="e">
        <f t="shared" ca="1" si="3"/>
        <v>#NAME?</v>
      </c>
      <c r="E24" s="2" t="s">
        <v>41</v>
      </c>
      <c r="F24" s="1" t="e">
        <f t="shared" ca="1" si="4"/>
        <v>#NAME?</v>
      </c>
      <c r="G24" s="4" t="e">
        <f ca="1">_xll.RHistory(B24,".Close","START:"&amp;$E$1&amp;" END:"&amp;$E$1&amp;" INTERVAL:1D",,"TSREPEAT:NO")/100</f>
        <v>#NAME?</v>
      </c>
      <c r="H24" t="s">
        <v>37</v>
      </c>
      <c r="J24" s="2" t="e">
        <f ca="1"/>
        <v>#NAME?</v>
      </c>
      <c r="K24" s="5" t="e">
        <f ca="1"/>
        <v>#NAME?</v>
      </c>
      <c r="L24" t="e">
        <f t="shared" ca="1" si="1"/>
        <v>#NAME?</v>
      </c>
      <c r="N24" s="23" t="s">
        <v>41</v>
      </c>
      <c r="O24" s="13" t="s">
        <v>109</v>
      </c>
      <c r="P24" s="13" t="s">
        <v>31</v>
      </c>
      <c r="Q24" s="23">
        <v>43269</v>
      </c>
      <c r="R24" s="23" t="s">
        <v>41</v>
      </c>
      <c r="S24" s="24">
        <v>-2.6800000000000001E-3</v>
      </c>
      <c r="T24" s="15">
        <v>1.1717999999999999E-2</v>
      </c>
      <c r="U24" s="13" t="s">
        <v>37</v>
      </c>
      <c r="V24" s="13"/>
      <c r="W24" s="23">
        <v>47652</v>
      </c>
      <c r="X24" s="16">
        <v>1.1372780304044367E-2</v>
      </c>
      <c r="Y24" s="13" t="b">
        <v>1</v>
      </c>
    </row>
    <row r="25" spans="1:25" x14ac:dyDescent="0.25">
      <c r="A25" s="2" t="s">
        <v>42</v>
      </c>
      <c r="B25" t="str">
        <f t="shared" si="2"/>
        <v>EURAB6E14Y=</v>
      </c>
      <c r="C25" t="s">
        <v>31</v>
      </c>
      <c r="D25" s="2" t="e">
        <f t="shared" ca="1" si="3"/>
        <v>#NAME?</v>
      </c>
      <c r="E25" s="2" t="s">
        <v>42</v>
      </c>
      <c r="F25" s="1" t="e">
        <f t="shared" ca="1" si="4"/>
        <v>#NAME?</v>
      </c>
      <c r="G25" s="4" t="e">
        <f ca="1">_xll.RHistory(B25,".Close","START:"&amp;$E$1&amp;" END:"&amp;$E$1&amp;" INTERVAL:1D",,"TSREPEAT:NO")/100</f>
        <v>#NAME?</v>
      </c>
      <c r="H25" t="s">
        <v>37</v>
      </c>
      <c r="J25" s="2" t="e">
        <f ca="1"/>
        <v>#NAME?</v>
      </c>
      <c r="K25" s="5" t="e">
        <f ca="1"/>
        <v>#NAME?</v>
      </c>
      <c r="L25" t="e">
        <f t="shared" ca="1" si="1"/>
        <v>#NAME?</v>
      </c>
      <c r="N25" s="23" t="s">
        <v>42</v>
      </c>
      <c r="O25" s="13" t="s">
        <v>110</v>
      </c>
      <c r="P25" s="13" t="s">
        <v>31</v>
      </c>
      <c r="Q25" s="23">
        <v>43269</v>
      </c>
      <c r="R25" s="23" t="s">
        <v>42</v>
      </c>
      <c r="S25" s="24">
        <v>-2.6800000000000001E-3</v>
      </c>
      <c r="T25" s="15">
        <v>1.2324999999999999E-2</v>
      </c>
      <c r="U25" s="13" t="s">
        <v>37</v>
      </c>
      <c r="V25" s="13"/>
      <c r="W25" s="23">
        <v>48017</v>
      </c>
      <c r="X25" s="16">
        <v>1.2042847737662935E-2</v>
      </c>
      <c r="Y25" s="13" t="b">
        <v>1</v>
      </c>
    </row>
    <row r="26" spans="1:25" x14ac:dyDescent="0.25">
      <c r="A26" s="2" t="s">
        <v>20</v>
      </c>
      <c r="B26" t="str">
        <f t="shared" si="2"/>
        <v>EURAB6E15Y=</v>
      </c>
      <c r="C26" t="s">
        <v>31</v>
      </c>
      <c r="D26" s="2" t="e">
        <f ca="1">D21</f>
        <v>#NAME?</v>
      </c>
      <c r="E26" s="2" t="s">
        <v>20</v>
      </c>
      <c r="F26" s="1" t="e">
        <f t="shared" ca="1" si="4"/>
        <v>#NAME?</v>
      </c>
      <c r="G26" s="4" t="e">
        <f ca="1">_xll.RHistory(B26,".Close","START:"&amp;$E$1&amp;" END:"&amp;$E$1&amp;" INTERVAL:1D",,"TSREPEAT:NO")/100</f>
        <v>#NAME?</v>
      </c>
      <c r="H26" t="s">
        <v>37</v>
      </c>
      <c r="J26" s="2" t="e">
        <f ca="1"/>
        <v>#NAME?</v>
      </c>
      <c r="K26" s="5" t="e">
        <f ca="1"/>
        <v>#NAME?</v>
      </c>
      <c r="L26" t="e">
        <f t="shared" ca="1" si="1"/>
        <v>#NAME?</v>
      </c>
      <c r="N26" s="23" t="s">
        <v>20</v>
      </c>
      <c r="O26" s="13" t="s">
        <v>111</v>
      </c>
      <c r="P26" s="13" t="s">
        <v>31</v>
      </c>
      <c r="Q26" s="23">
        <v>43269</v>
      </c>
      <c r="R26" s="23" t="s">
        <v>20</v>
      </c>
      <c r="S26" s="24">
        <v>-2.6800000000000001E-3</v>
      </c>
      <c r="T26" s="15">
        <v>1.295E-2</v>
      </c>
      <c r="U26" s="13" t="s">
        <v>37</v>
      </c>
      <c r="V26" s="13"/>
      <c r="W26" s="23">
        <v>48383</v>
      </c>
      <c r="X26" s="16">
        <v>1.2696814010805409E-2</v>
      </c>
      <c r="Y26" s="13" t="b">
        <v>1</v>
      </c>
    </row>
    <row r="27" spans="1:25" x14ac:dyDescent="0.25">
      <c r="A27" t="s">
        <v>45</v>
      </c>
      <c r="B27" t="str">
        <f t="shared" si="2"/>
        <v>EURAB6E16Y=</v>
      </c>
      <c r="C27" t="s">
        <v>31</v>
      </c>
      <c r="D27" s="2" t="e">
        <f t="shared" ref="D27:D30" ca="1" si="5">D22</f>
        <v>#NAME?</v>
      </c>
      <c r="E27" s="2" t="s">
        <v>45</v>
      </c>
      <c r="F27" s="1" t="e">
        <f t="shared" ca="1" si="4"/>
        <v>#NAME?</v>
      </c>
      <c r="G27" s="4" t="e">
        <f ca="1">_xll.RHistory(B27,".Close","START:"&amp;$E$1&amp;" END:"&amp;$E$1&amp;" INTERVAL:1D",,"TSREPEAT:NO")/100</f>
        <v>#NAME?</v>
      </c>
      <c r="H27" t="s">
        <v>37</v>
      </c>
      <c r="J27" s="2" t="e">
        <f ca="1"/>
        <v>#NAME?</v>
      </c>
      <c r="K27" s="5" t="e">
        <f ca="1"/>
        <v>#NAME?</v>
      </c>
      <c r="L27" t="e">
        <f t="shared" ca="1" si="1"/>
        <v>#NAME?</v>
      </c>
      <c r="N27" s="13" t="s">
        <v>45</v>
      </c>
      <c r="O27" s="13" t="s">
        <v>112</v>
      </c>
      <c r="P27" s="13" t="s">
        <v>31</v>
      </c>
      <c r="Q27" s="23">
        <v>43269</v>
      </c>
      <c r="R27" s="23" t="s">
        <v>45</v>
      </c>
      <c r="S27" s="24">
        <v>-2.6800000000000001E-3</v>
      </c>
      <c r="T27" s="15">
        <v>1.3301E-2</v>
      </c>
      <c r="U27" s="13" t="s">
        <v>37</v>
      </c>
      <c r="V27" s="13"/>
      <c r="W27" s="23">
        <v>48750</v>
      </c>
      <c r="X27" s="16">
        <v>1.3378782471172159E-2</v>
      </c>
      <c r="Y27" s="13" t="b">
        <v>1</v>
      </c>
    </row>
    <row r="28" spans="1:25" x14ac:dyDescent="0.25">
      <c r="A28" t="s">
        <v>46</v>
      </c>
      <c r="B28" t="str">
        <f t="shared" si="2"/>
        <v>EURAB6E17Y=</v>
      </c>
      <c r="C28" t="s">
        <v>31</v>
      </c>
      <c r="D28" s="2" t="e">
        <f t="shared" ca="1" si="5"/>
        <v>#NAME?</v>
      </c>
      <c r="E28" s="2" t="s">
        <v>46</v>
      </c>
      <c r="F28" s="1" t="e">
        <f t="shared" ca="1" si="4"/>
        <v>#NAME?</v>
      </c>
      <c r="G28" s="4" t="e">
        <f ca="1">_xll.RHistory(B28,".Close","START:"&amp;$E$1&amp;" END:"&amp;$E$1&amp;" INTERVAL:1D",,"TSREPEAT:NO")/100</f>
        <v>#NAME?</v>
      </c>
      <c r="H28" t="s">
        <v>37</v>
      </c>
      <c r="J28" s="2" t="e">
        <f ca="1"/>
        <v>#NAME?</v>
      </c>
      <c r="K28" s="5" t="e">
        <f ca="1"/>
        <v>#NAME?</v>
      </c>
      <c r="L28" t="e">
        <f t="shared" ca="1" si="1"/>
        <v>#NAME?</v>
      </c>
      <c r="N28" s="13" t="s">
        <v>46</v>
      </c>
      <c r="O28" s="13" t="s">
        <v>113</v>
      </c>
      <c r="P28" s="13" t="s">
        <v>31</v>
      </c>
      <c r="Q28" s="23">
        <v>43269</v>
      </c>
      <c r="R28" s="23" t="s">
        <v>46</v>
      </c>
      <c r="S28" s="24">
        <v>-2.6800000000000001E-3</v>
      </c>
      <c r="T28" s="15">
        <v>1.3685000000000001E-2</v>
      </c>
      <c r="U28" s="13" t="s">
        <v>37</v>
      </c>
      <c r="V28" s="13"/>
      <c r="W28" s="23">
        <v>49114</v>
      </c>
      <c r="X28" s="16">
        <v>1.375409448709358E-2</v>
      </c>
      <c r="Y28" s="13" t="b">
        <v>1</v>
      </c>
    </row>
    <row r="29" spans="1:25" x14ac:dyDescent="0.25">
      <c r="A29" t="s">
        <v>47</v>
      </c>
      <c r="B29" t="str">
        <f t="shared" si="2"/>
        <v>EURAB6E18Y=</v>
      </c>
      <c r="C29" t="s">
        <v>31</v>
      </c>
      <c r="D29" s="2" t="e">
        <f t="shared" ca="1" si="5"/>
        <v>#NAME?</v>
      </c>
      <c r="E29" s="2" t="s">
        <v>47</v>
      </c>
      <c r="F29" s="1" t="e">
        <f t="shared" ca="1" si="4"/>
        <v>#NAME?</v>
      </c>
      <c r="G29" s="4" t="e">
        <f ca="1">_xll.RHistory(B29,".Close","START:"&amp;$E$1&amp;" END:"&amp;$E$1&amp;" INTERVAL:1D",,"TSREPEAT:NO")/100</f>
        <v>#NAME?</v>
      </c>
      <c r="H29" t="s">
        <v>37</v>
      </c>
      <c r="J29" s="2" t="e">
        <f ca="1"/>
        <v>#NAME?</v>
      </c>
      <c r="K29" s="5" t="e">
        <f ca="1"/>
        <v>#NAME?</v>
      </c>
      <c r="L29" t="e">
        <f t="shared" ca="1" si="1"/>
        <v>#NAME?</v>
      </c>
      <c r="N29" s="13" t="s">
        <v>47</v>
      </c>
      <c r="O29" s="13" t="s">
        <v>114</v>
      </c>
      <c r="P29" s="13" t="s">
        <v>31</v>
      </c>
      <c r="Q29" s="23">
        <v>43269</v>
      </c>
      <c r="R29" s="23" t="s">
        <v>47</v>
      </c>
      <c r="S29" s="24">
        <v>-2.6800000000000001E-3</v>
      </c>
      <c r="T29" s="15">
        <v>1.4012E-2</v>
      </c>
      <c r="U29" s="13" t="s">
        <v>37</v>
      </c>
      <c r="V29" s="13"/>
      <c r="W29" s="23">
        <v>49478</v>
      </c>
      <c r="X29" s="16">
        <v>1.4172422121030159E-2</v>
      </c>
      <c r="Y29" s="13" t="b">
        <v>1</v>
      </c>
    </row>
    <row r="30" spans="1:25" x14ac:dyDescent="0.25">
      <c r="A30" t="s">
        <v>48</v>
      </c>
      <c r="B30" t="str">
        <f t="shared" si="2"/>
        <v>EURAB6E19Y=</v>
      </c>
      <c r="C30" t="s">
        <v>31</v>
      </c>
      <c r="D30" s="2" t="e">
        <f t="shared" ca="1" si="5"/>
        <v>#NAME?</v>
      </c>
      <c r="E30" s="2" t="s">
        <v>48</v>
      </c>
      <c r="F30" s="1" t="e">
        <f t="shared" ca="1" si="4"/>
        <v>#NAME?</v>
      </c>
      <c r="G30" s="4" t="e">
        <f ca="1">_xll.RHistory(B30,".Close","START:"&amp;$E$1&amp;" END:"&amp;$E$1&amp;" INTERVAL:1D",,"TSREPEAT:NO")/100</f>
        <v>#NAME?</v>
      </c>
      <c r="H30" t="s">
        <v>37</v>
      </c>
      <c r="J30" s="2" t="e">
        <f ca="1"/>
        <v>#NAME?</v>
      </c>
      <c r="K30" s="5" t="e">
        <f ca="1"/>
        <v>#NAME?</v>
      </c>
      <c r="L30" t="e">
        <f t="shared" ca="1" si="1"/>
        <v>#NAME?</v>
      </c>
      <c r="N30" s="13" t="s">
        <v>48</v>
      </c>
      <c r="O30" s="13" t="s">
        <v>115</v>
      </c>
      <c r="P30" s="13" t="s">
        <v>31</v>
      </c>
      <c r="Q30" s="23">
        <v>43269</v>
      </c>
      <c r="R30" s="23" t="s">
        <v>48</v>
      </c>
      <c r="S30" s="24">
        <v>-2.6800000000000001E-3</v>
      </c>
      <c r="T30" s="15">
        <v>1.4277999999999999E-2</v>
      </c>
      <c r="U30" s="13" t="s">
        <v>37</v>
      </c>
      <c r="V30" s="13"/>
      <c r="W30" s="23">
        <v>49844</v>
      </c>
      <c r="X30" s="16">
        <v>1.4528775839473863E-2</v>
      </c>
      <c r="Y30" s="13" t="b">
        <v>1</v>
      </c>
    </row>
    <row r="31" spans="1:25" x14ac:dyDescent="0.25">
      <c r="A31" t="s">
        <v>21</v>
      </c>
      <c r="B31" t="str">
        <f t="shared" si="2"/>
        <v>EURAB6E20Y=</v>
      </c>
      <c r="C31" t="s">
        <v>31</v>
      </c>
      <c r="D31" s="2" t="e">
        <f ca="1">D26</f>
        <v>#NAME?</v>
      </c>
      <c r="E31" s="2" t="s">
        <v>21</v>
      </c>
      <c r="F31" s="1" t="e">
        <f t="shared" ca="1" si="4"/>
        <v>#NAME?</v>
      </c>
      <c r="G31" s="4" t="e">
        <f ca="1">_xll.RHistory(B31,".Close","START:"&amp;$E$1&amp;" END:"&amp;$E$1&amp;" INTERVAL:1D",,"TSREPEAT:NO")/100</f>
        <v>#NAME?</v>
      </c>
      <c r="H31" t="s">
        <v>37</v>
      </c>
      <c r="J31" s="2" t="e">
        <f ca="1"/>
        <v>#NAME?</v>
      </c>
      <c r="K31" s="5" t="e">
        <f ca="1"/>
        <v>#NAME?</v>
      </c>
      <c r="L31" t="e">
        <f t="shared" ca="1" si="1"/>
        <v>#NAME?</v>
      </c>
      <c r="N31" s="13" t="s">
        <v>21</v>
      </c>
      <c r="O31" s="13" t="s">
        <v>116</v>
      </c>
      <c r="P31" s="13" t="s">
        <v>31</v>
      </c>
      <c r="Q31" s="23">
        <v>43269</v>
      </c>
      <c r="R31" s="23" t="s">
        <v>21</v>
      </c>
      <c r="S31" s="24">
        <v>-2.6800000000000001E-3</v>
      </c>
      <c r="T31" s="15">
        <v>1.46E-2</v>
      </c>
      <c r="U31" s="13" t="s">
        <v>37</v>
      </c>
      <c r="V31" s="13"/>
      <c r="W31" s="23">
        <v>50209</v>
      </c>
      <c r="X31" s="16">
        <v>1.4817087441307972E-2</v>
      </c>
      <c r="Y31" s="13" t="b">
        <v>1</v>
      </c>
    </row>
    <row r="32" spans="1:25" x14ac:dyDescent="0.25">
      <c r="A32" t="s">
        <v>49</v>
      </c>
      <c r="B32" t="str">
        <f t="shared" si="2"/>
        <v>EURAB6E21Y=</v>
      </c>
      <c r="C32" t="s">
        <v>31</v>
      </c>
      <c r="D32" s="2" t="e">
        <f t="shared" ref="D32:D43" ca="1" si="6">D27</f>
        <v>#NAME?</v>
      </c>
      <c r="E32" s="2" t="s">
        <v>49</v>
      </c>
      <c r="F32" s="1" t="e">
        <f t="shared" ca="1" si="4"/>
        <v>#NAME?</v>
      </c>
      <c r="G32" s="4" t="e">
        <f ca="1">_xll.RHistory(B32,".Close","START:"&amp;$E$1&amp;" END:"&amp;$E$1&amp;" INTERVAL:1D",,"TSREPEAT:NO")/100</f>
        <v>#NAME?</v>
      </c>
      <c r="H32" t="s">
        <v>37</v>
      </c>
      <c r="J32" s="2" t="e">
        <f ca="1"/>
        <v>#NAME?</v>
      </c>
      <c r="K32" s="5" t="e">
        <f ca="1"/>
        <v>#NAME?</v>
      </c>
      <c r="L32" t="e">
        <f t="shared" ca="1" si="1"/>
        <v>#NAME?</v>
      </c>
      <c r="N32" s="13" t="s">
        <v>49</v>
      </c>
      <c r="O32" s="13" t="s">
        <v>117</v>
      </c>
      <c r="P32" s="13" t="s">
        <v>31</v>
      </c>
      <c r="Q32" s="23">
        <v>43269</v>
      </c>
      <c r="R32" s="23" t="s">
        <v>49</v>
      </c>
      <c r="S32" s="24">
        <v>-2.6800000000000001E-3</v>
      </c>
      <c r="T32" s="15">
        <v>1.4750000000000001E-2</v>
      </c>
      <c r="U32" s="13" t="s">
        <v>37</v>
      </c>
      <c r="V32" s="13"/>
      <c r="W32" s="23">
        <v>50574</v>
      </c>
      <c r="X32" s="16">
        <v>1.5176718963332413E-2</v>
      </c>
      <c r="Y32" s="13" t="b">
        <v>1</v>
      </c>
    </row>
    <row r="33" spans="1:25" x14ac:dyDescent="0.25">
      <c r="A33" t="s">
        <v>50</v>
      </c>
      <c r="B33" t="str">
        <f t="shared" si="2"/>
        <v>EURAB6E22Y=</v>
      </c>
      <c r="C33" t="s">
        <v>31</v>
      </c>
      <c r="D33" s="2" t="e">
        <f t="shared" ca="1" si="6"/>
        <v>#NAME?</v>
      </c>
      <c r="E33" s="2" t="s">
        <v>50</v>
      </c>
      <c r="F33" s="1" t="e">
        <f t="shared" ca="1" si="4"/>
        <v>#NAME?</v>
      </c>
      <c r="G33" s="4" t="e">
        <f ca="1">_xll.RHistory(B33,".Close","START:"&amp;$E$1&amp;" END:"&amp;$E$1&amp;" INTERVAL:1D",,"TSREPEAT:NO")/100</f>
        <v>#NAME?</v>
      </c>
      <c r="H33" t="s">
        <v>37</v>
      </c>
      <c r="J33" s="2" t="e">
        <f ca="1"/>
        <v>#NAME?</v>
      </c>
      <c r="K33" s="5" t="e">
        <f ca="1"/>
        <v>#NAME?</v>
      </c>
      <c r="L33" t="e">
        <f t="shared" ca="1" si="1"/>
        <v>#NAME?</v>
      </c>
      <c r="N33" s="13" t="s">
        <v>50</v>
      </c>
      <c r="O33" s="13" t="s">
        <v>118</v>
      </c>
      <c r="P33" s="13" t="s">
        <v>31</v>
      </c>
      <c r="Q33" s="23">
        <v>43269</v>
      </c>
      <c r="R33" s="23" t="s">
        <v>50</v>
      </c>
      <c r="S33" s="24">
        <v>-2.6800000000000001E-3</v>
      </c>
      <c r="T33" s="15">
        <v>1.49E-2</v>
      </c>
      <c r="U33" s="13" t="s">
        <v>37</v>
      </c>
      <c r="V33" s="13"/>
      <c r="W33" s="23">
        <v>50941</v>
      </c>
      <c r="X33" s="16">
        <v>1.5331265699446924E-2</v>
      </c>
      <c r="Y33" s="13" t="b">
        <v>1</v>
      </c>
    </row>
    <row r="34" spans="1:25" x14ac:dyDescent="0.25">
      <c r="A34" t="s">
        <v>51</v>
      </c>
      <c r="B34" t="str">
        <f t="shared" si="2"/>
        <v>EURAB6E23Y=</v>
      </c>
      <c r="C34" t="s">
        <v>31</v>
      </c>
      <c r="D34" s="2" t="e">
        <f t="shared" ca="1" si="6"/>
        <v>#NAME?</v>
      </c>
      <c r="E34" s="2" t="s">
        <v>51</v>
      </c>
      <c r="F34" s="1" t="e">
        <f t="shared" ca="1" si="4"/>
        <v>#NAME?</v>
      </c>
      <c r="G34" s="4" t="e">
        <f ca="1">_xll.RHistory(B34,".Close","START:"&amp;$E$1&amp;" END:"&amp;$E$1&amp;" INTERVAL:1D",,"TSREPEAT:NO")/100</f>
        <v>#NAME?</v>
      </c>
      <c r="H34" t="s">
        <v>37</v>
      </c>
      <c r="J34" s="2" t="e">
        <f ca="1"/>
        <v>#NAME?</v>
      </c>
      <c r="K34" s="5" t="e">
        <f ca="1"/>
        <v>#NAME?</v>
      </c>
      <c r="L34" t="e">
        <f t="shared" ca="1" si="1"/>
        <v>#NAME?</v>
      </c>
      <c r="N34" s="13" t="s">
        <v>51</v>
      </c>
      <c r="O34" s="13" t="s">
        <v>119</v>
      </c>
      <c r="P34" s="13" t="s">
        <v>31</v>
      </c>
      <c r="Q34" s="23">
        <v>43269</v>
      </c>
      <c r="R34" s="23" t="s">
        <v>51</v>
      </c>
      <c r="S34" s="24">
        <v>-2.6800000000000001E-3</v>
      </c>
      <c r="T34" s="15">
        <v>1.4999999999999999E-2</v>
      </c>
      <c r="U34" s="13" t="s">
        <v>37</v>
      </c>
      <c r="V34" s="13"/>
      <c r="W34" s="23">
        <v>51305</v>
      </c>
      <c r="X34" s="16">
        <v>1.5488897273903972E-2</v>
      </c>
      <c r="Y34" s="13" t="b">
        <v>1</v>
      </c>
    </row>
    <row r="35" spans="1:25" x14ac:dyDescent="0.25">
      <c r="A35" t="s">
        <v>52</v>
      </c>
      <c r="B35" t="str">
        <f t="shared" si="2"/>
        <v>EURAB6E24Y=</v>
      </c>
      <c r="C35" t="s">
        <v>31</v>
      </c>
      <c r="D35" s="2" t="e">
        <f t="shared" ca="1" si="6"/>
        <v>#NAME?</v>
      </c>
      <c r="E35" s="2" t="s">
        <v>52</v>
      </c>
      <c r="F35" s="1" t="e">
        <f t="shared" ca="1" si="4"/>
        <v>#NAME?</v>
      </c>
      <c r="G35" s="4" t="e">
        <f ca="1">_xll.RHistory(B35,".Close","START:"&amp;$E$1&amp;" END:"&amp;$E$1&amp;" INTERVAL:1D",,"TSREPEAT:NO")/100</f>
        <v>#NAME?</v>
      </c>
      <c r="H35" t="s">
        <v>37</v>
      </c>
      <c r="J35" s="2" t="e">
        <f ca="1"/>
        <v>#NAME?</v>
      </c>
      <c r="K35" s="5" t="e">
        <f ca="1"/>
        <v>#NAME?</v>
      </c>
      <c r="L35" t="e">
        <f t="shared" ca="1" si="1"/>
        <v>#NAME?</v>
      </c>
      <c r="N35" s="13" t="s">
        <v>52</v>
      </c>
      <c r="O35" s="13" t="s">
        <v>120</v>
      </c>
      <c r="P35" s="13" t="s">
        <v>31</v>
      </c>
      <c r="Q35" s="23">
        <v>43269</v>
      </c>
      <c r="R35" s="23" t="s">
        <v>52</v>
      </c>
      <c r="S35" s="24">
        <v>-2.6800000000000001E-3</v>
      </c>
      <c r="T35" s="15">
        <v>1.5075E-2</v>
      </c>
      <c r="U35" s="13" t="s">
        <v>37</v>
      </c>
      <c r="V35" s="13"/>
      <c r="W35" s="23">
        <v>51670</v>
      </c>
      <c r="X35" s="16">
        <v>1.5587069677495624E-2</v>
      </c>
      <c r="Y35" s="13" t="b">
        <v>1</v>
      </c>
    </row>
    <row r="36" spans="1:25" x14ac:dyDescent="0.25">
      <c r="A36" t="s">
        <v>22</v>
      </c>
      <c r="B36" t="str">
        <f t="shared" si="2"/>
        <v>EURAB6E25Y=</v>
      </c>
      <c r="C36" t="s">
        <v>31</v>
      </c>
      <c r="D36" s="2" t="e">
        <f t="shared" ca="1" si="6"/>
        <v>#NAME?</v>
      </c>
      <c r="E36" s="2" t="s">
        <v>22</v>
      </c>
      <c r="F36" s="1" t="e">
        <f t="shared" ca="1" si="4"/>
        <v>#NAME?</v>
      </c>
      <c r="G36" s="4" t="e">
        <f ca="1">_xll.RHistory(B36,".Close","START:"&amp;$E$1&amp;" END:"&amp;$E$1&amp;" INTERVAL:1D",,"TSREPEAT:NO")/100</f>
        <v>#NAME?</v>
      </c>
      <c r="H36" t="s">
        <v>37</v>
      </c>
      <c r="J36" s="2" t="e">
        <f ca="1"/>
        <v>#NAME?</v>
      </c>
      <c r="K36" s="5" t="e">
        <f ca="1"/>
        <v>#NAME?</v>
      </c>
      <c r="L36" t="e">
        <f t="shared" ca="1" si="1"/>
        <v>#NAME?</v>
      </c>
      <c r="N36" s="13" t="s">
        <v>22</v>
      </c>
      <c r="O36" s="13" t="s">
        <v>121</v>
      </c>
      <c r="P36" s="13" t="s">
        <v>31</v>
      </c>
      <c r="Q36" s="23">
        <v>43269</v>
      </c>
      <c r="R36" s="23" t="s">
        <v>22</v>
      </c>
      <c r="S36" s="24">
        <v>-2.6800000000000001E-3</v>
      </c>
      <c r="T36" s="15">
        <v>1.5202E-2</v>
      </c>
      <c r="U36" s="13" t="s">
        <v>37</v>
      </c>
      <c r="V36" s="13"/>
      <c r="W36" s="23">
        <v>52035</v>
      </c>
      <c r="X36" s="16">
        <v>1.5656257283005712E-2</v>
      </c>
      <c r="Y36" s="13" t="b">
        <v>1</v>
      </c>
    </row>
    <row r="37" spans="1:25" x14ac:dyDescent="0.25">
      <c r="A37" t="s">
        <v>53</v>
      </c>
      <c r="B37" t="str">
        <f t="shared" si="2"/>
        <v>EURAB6E26Y=</v>
      </c>
      <c r="C37" t="s">
        <v>31</v>
      </c>
      <c r="D37" s="2" t="e">
        <f t="shared" ca="1" si="6"/>
        <v>#NAME?</v>
      </c>
      <c r="E37" s="2" t="s">
        <v>53</v>
      </c>
      <c r="F37" s="1" t="e">
        <f t="shared" ca="1" si="4"/>
        <v>#NAME?</v>
      </c>
      <c r="G37" s="4" t="e">
        <f ca="1">_xll.RHistory(B37,".Close","START:"&amp;$E$1&amp;" END:"&amp;$E$1&amp;" INTERVAL:1D",,"TSREPEAT:NO")/100</f>
        <v>#NAME?</v>
      </c>
      <c r="H37" t="s">
        <v>37</v>
      </c>
      <c r="J37" s="2" t="e">
        <f ca="1"/>
        <v>#NAME?</v>
      </c>
      <c r="K37" s="5" t="e">
        <f ca="1"/>
        <v>#NAME?</v>
      </c>
      <c r="L37" t="e">
        <f t="shared" ca="1" si="1"/>
        <v>#NAME?</v>
      </c>
      <c r="N37" s="13" t="s">
        <v>53</v>
      </c>
      <c r="O37" s="13" t="s">
        <v>122</v>
      </c>
      <c r="P37" s="13" t="s">
        <v>31</v>
      </c>
      <c r="Q37" s="23">
        <v>43269</v>
      </c>
      <c r="R37" s="23" t="s">
        <v>53</v>
      </c>
      <c r="S37" s="24">
        <v>-2.6800000000000001E-3</v>
      </c>
      <c r="T37" s="15">
        <v>1.5109999999999998E-2</v>
      </c>
      <c r="U37" s="13" t="s">
        <v>37</v>
      </c>
      <c r="V37" s="13"/>
      <c r="W37" s="23">
        <v>52400</v>
      </c>
      <c r="X37" s="16">
        <v>1.5793088469242957E-2</v>
      </c>
      <c r="Y37" s="13" t="b">
        <v>1</v>
      </c>
    </row>
    <row r="38" spans="1:25" x14ac:dyDescent="0.25">
      <c r="A38" t="s">
        <v>54</v>
      </c>
      <c r="B38" t="str">
        <f t="shared" si="2"/>
        <v>EURAB6E27Y=</v>
      </c>
      <c r="C38" t="s">
        <v>31</v>
      </c>
      <c r="D38" s="2" t="e">
        <f t="shared" ca="1" si="6"/>
        <v>#NAME?</v>
      </c>
      <c r="E38" s="2" t="s">
        <v>54</v>
      </c>
      <c r="F38" s="1" t="e">
        <f t="shared" ca="1" si="4"/>
        <v>#NAME?</v>
      </c>
      <c r="G38" s="4" t="e">
        <f ca="1">_xll.RHistory(B38,".Close","START:"&amp;$E$1&amp;" END:"&amp;$E$1&amp;" INTERVAL:1D",,"TSREPEAT:NO")/100</f>
        <v>#NAME?</v>
      </c>
      <c r="H38" t="s">
        <v>37</v>
      </c>
      <c r="J38" s="2" t="e">
        <f ca="1"/>
        <v>#NAME?</v>
      </c>
      <c r="K38" s="5" t="e">
        <f ca="1"/>
        <v>#NAME?</v>
      </c>
      <c r="L38" t="e">
        <f t="shared" ca="1" si="1"/>
        <v>#NAME?</v>
      </c>
      <c r="N38" s="13" t="s">
        <v>54</v>
      </c>
      <c r="O38" s="13" t="s">
        <v>123</v>
      </c>
      <c r="P38" s="13" t="s">
        <v>31</v>
      </c>
      <c r="Q38" s="23">
        <v>43269</v>
      </c>
      <c r="R38" s="23" t="s">
        <v>54</v>
      </c>
      <c r="S38" s="24">
        <v>-2.6800000000000001E-3</v>
      </c>
      <c r="T38" s="15">
        <v>1.5149999999999999E-2</v>
      </c>
      <c r="U38" s="13" t="s">
        <v>37</v>
      </c>
      <c r="V38" s="13"/>
      <c r="W38" s="23">
        <v>52768</v>
      </c>
      <c r="X38" s="16">
        <v>1.5653480854327995E-2</v>
      </c>
      <c r="Y38" s="13" t="b">
        <v>0</v>
      </c>
    </row>
    <row r="39" spans="1:25" x14ac:dyDescent="0.25">
      <c r="A39" t="s">
        <v>55</v>
      </c>
      <c r="B39" t="str">
        <f t="shared" si="2"/>
        <v>EURAB6E28Y=</v>
      </c>
      <c r="C39" t="s">
        <v>31</v>
      </c>
      <c r="D39" s="2" t="e">
        <f t="shared" ca="1" si="6"/>
        <v>#NAME?</v>
      </c>
      <c r="E39" s="2" t="s">
        <v>55</v>
      </c>
      <c r="F39" s="1" t="e">
        <f t="shared" ca="1" si="4"/>
        <v>#NAME?</v>
      </c>
      <c r="G39" s="4" t="e">
        <f ca="1">_xll.RHistory(B39,".Close","START:"&amp;$E$1&amp;" END:"&amp;$E$1&amp;" INTERVAL:1D",,"TSREPEAT:NO")/100</f>
        <v>#NAME?</v>
      </c>
      <c r="H39" t="s">
        <v>37</v>
      </c>
      <c r="J39" s="2" t="e">
        <f ca="1"/>
        <v>#NAME?</v>
      </c>
      <c r="K39" s="5" t="e">
        <f ca="1"/>
        <v>#NAME?</v>
      </c>
      <c r="L39" t="e">
        <f t="shared" ca="1" si="1"/>
        <v>#NAME?</v>
      </c>
      <c r="N39" s="13" t="s">
        <v>55</v>
      </c>
      <c r="O39" s="13" t="s">
        <v>124</v>
      </c>
      <c r="P39" s="13" t="s">
        <v>31</v>
      </c>
      <c r="Q39" s="23">
        <v>43269</v>
      </c>
      <c r="R39" s="23" t="s">
        <v>55</v>
      </c>
      <c r="S39" s="24">
        <v>-2.6800000000000001E-3</v>
      </c>
      <c r="T39" s="15">
        <v>1.5180000000000001E-2</v>
      </c>
      <c r="U39" s="13" t="s">
        <v>37</v>
      </c>
      <c r="V39" s="13"/>
      <c r="W39" s="23">
        <v>53132</v>
      </c>
      <c r="X39" s="16">
        <v>1.5684481431099753E-2</v>
      </c>
      <c r="Y39" s="13" t="b">
        <v>1</v>
      </c>
    </row>
    <row r="40" spans="1:25" x14ac:dyDescent="0.25">
      <c r="A40" t="s">
        <v>56</v>
      </c>
      <c r="B40" t="str">
        <f t="shared" si="2"/>
        <v>EURAB6E29Y=</v>
      </c>
      <c r="C40" t="s">
        <v>31</v>
      </c>
      <c r="D40" s="2" t="e">
        <f t="shared" ca="1" si="6"/>
        <v>#NAME?</v>
      </c>
      <c r="E40" s="2" t="s">
        <v>56</v>
      </c>
      <c r="F40" s="1" t="e">
        <f t="shared" ca="1" si="4"/>
        <v>#NAME?</v>
      </c>
      <c r="G40" s="4" t="e">
        <f ca="1">_xll.RHistory(B40,".Close","START:"&amp;$E$1&amp;" END:"&amp;$E$1&amp;" INTERVAL:1D",,"TSREPEAT:NO")/100</f>
        <v>#NAME?</v>
      </c>
      <c r="H40" t="s">
        <v>37</v>
      </c>
      <c r="J40" s="2" t="e">
        <f ca="1"/>
        <v>#NAME?</v>
      </c>
      <c r="K40" s="5" t="e">
        <f ca="1"/>
        <v>#NAME?</v>
      </c>
      <c r="L40" t="e">
        <f t="shared" ca="1" si="1"/>
        <v>#NAME?</v>
      </c>
      <c r="N40" s="13" t="s">
        <v>56</v>
      </c>
      <c r="O40" s="13" t="s">
        <v>125</v>
      </c>
      <c r="P40" s="13" t="s">
        <v>31</v>
      </c>
      <c r="Q40" s="23">
        <v>43269</v>
      </c>
      <c r="R40" s="23" t="s">
        <v>56</v>
      </c>
      <c r="S40" s="24">
        <v>-2.6800000000000001E-3</v>
      </c>
      <c r="T40" s="15">
        <v>1.52E-2</v>
      </c>
      <c r="U40" s="13" t="s">
        <v>37</v>
      </c>
      <c r="V40" s="13"/>
      <c r="W40" s="23">
        <v>53496</v>
      </c>
      <c r="X40" s="16">
        <v>1.5704054918085832E-2</v>
      </c>
      <c r="Y40" s="13" t="b">
        <v>1</v>
      </c>
    </row>
    <row r="41" spans="1:25" x14ac:dyDescent="0.25">
      <c r="A41" t="s">
        <v>23</v>
      </c>
      <c r="B41" t="str">
        <f t="shared" si="2"/>
        <v>EURAB6E30Y=</v>
      </c>
      <c r="C41" t="s">
        <v>31</v>
      </c>
      <c r="D41" s="2" t="e">
        <f t="shared" ca="1" si="6"/>
        <v>#NAME?</v>
      </c>
      <c r="E41" s="2" t="s">
        <v>23</v>
      </c>
      <c r="F41" s="1" t="e">
        <f t="shared" ca="1" si="4"/>
        <v>#NAME?</v>
      </c>
      <c r="G41" s="4" t="e">
        <f ca="1">_xll.RHistory(B41,".Close","START:"&amp;$E$1&amp;" END:"&amp;$E$1&amp;" INTERVAL:1D",,"TSREPEAT:NO")/100</f>
        <v>#NAME?</v>
      </c>
      <c r="H41" t="s">
        <v>37</v>
      </c>
      <c r="J41" s="2" t="e">
        <f ca="1"/>
        <v>#NAME?</v>
      </c>
      <c r="K41" s="5" t="e">
        <f ca="1"/>
        <v>#NAME?</v>
      </c>
      <c r="L41" t="e">
        <f t="shared" ca="1" si="1"/>
        <v>#NAME?</v>
      </c>
      <c r="N41" s="13" t="s">
        <v>23</v>
      </c>
      <c r="O41" s="13" t="s">
        <v>126</v>
      </c>
      <c r="P41" s="13" t="s">
        <v>31</v>
      </c>
      <c r="Q41" s="23">
        <v>43269</v>
      </c>
      <c r="R41" s="23" t="s">
        <v>23</v>
      </c>
      <c r="S41" s="24">
        <v>-2.6800000000000001E-3</v>
      </c>
      <c r="T41" s="15">
        <v>1.532E-2</v>
      </c>
      <c r="U41" s="13" t="s">
        <v>37</v>
      </c>
      <c r="V41" s="13"/>
      <c r="W41" s="23">
        <v>53861</v>
      </c>
      <c r="X41" s="16">
        <v>1.57119315882355E-2</v>
      </c>
      <c r="Y41" s="13" t="b">
        <v>1</v>
      </c>
    </row>
    <row r="42" spans="1:25" x14ac:dyDescent="0.25">
      <c r="A42" t="s">
        <v>43</v>
      </c>
      <c r="B42" t="str">
        <f t="shared" si="2"/>
        <v>EURAB6E40Y=</v>
      </c>
      <c r="C42" t="s">
        <v>31</v>
      </c>
      <c r="D42" s="2" t="e">
        <f t="shared" ca="1" si="6"/>
        <v>#NAME?</v>
      </c>
      <c r="E42" s="2" t="s">
        <v>43</v>
      </c>
      <c r="F42" s="1" t="e">
        <f t="shared" ca="1" si="4"/>
        <v>#NAME?</v>
      </c>
      <c r="G42" s="4" t="e">
        <f ca="1">_xll.RHistory(B42,".Close","START:"&amp;$E$1&amp;" END:"&amp;$E$1&amp;" INTERVAL:1D",,"TSREPEAT:NO")/100</f>
        <v>#NAME?</v>
      </c>
      <c r="H42" t="s">
        <v>37</v>
      </c>
      <c r="J42" s="2" t="e">
        <f ca="1"/>
        <v>#NAME?</v>
      </c>
      <c r="K42" s="5" t="e">
        <f ca="1"/>
        <v>#NAME?</v>
      </c>
      <c r="L42" t="e">
        <f t="shared" ca="1" si="1"/>
        <v>#NAME?</v>
      </c>
      <c r="N42" s="13" t="s">
        <v>43</v>
      </c>
      <c r="O42" s="13" t="s">
        <v>127</v>
      </c>
      <c r="P42" s="13" t="s">
        <v>31</v>
      </c>
      <c r="Q42" s="23">
        <v>43269</v>
      </c>
      <c r="R42" s="23" t="s">
        <v>43</v>
      </c>
      <c r="S42" s="24">
        <v>-2.6800000000000001E-3</v>
      </c>
      <c r="T42" s="15">
        <v>1.54E-2</v>
      </c>
      <c r="U42" s="13" t="s">
        <v>37</v>
      </c>
      <c r="V42" s="13"/>
      <c r="W42" s="23">
        <v>54227</v>
      </c>
      <c r="X42" s="16">
        <v>1.5852052204881426E-2</v>
      </c>
      <c r="Y42" s="13" t="b">
        <v>1</v>
      </c>
    </row>
    <row r="43" spans="1:25" x14ac:dyDescent="0.25">
      <c r="A43" t="s">
        <v>44</v>
      </c>
      <c r="B43" t="str">
        <f t="shared" si="2"/>
        <v>EURAB6E50Y=</v>
      </c>
      <c r="C43" t="s">
        <v>31</v>
      </c>
      <c r="D43" s="2" t="e">
        <f t="shared" ca="1" si="6"/>
        <v>#NAME?</v>
      </c>
      <c r="E43" s="2" t="s">
        <v>44</v>
      </c>
      <c r="F43" s="1" t="e">
        <f t="shared" ca="1" si="4"/>
        <v>#NAME?</v>
      </c>
      <c r="G43" s="4" t="e">
        <f ca="1">_xll.RHistory(B43,".Close","START:"&amp;$E$1&amp;" END:"&amp;$E$1&amp;" INTERVAL:1D",,"TSREPEAT:NO")/100</f>
        <v>#NAME?</v>
      </c>
      <c r="H43" t="s">
        <v>37</v>
      </c>
      <c r="J43" s="2" t="e">
        <f ca="1"/>
        <v>#NAME?</v>
      </c>
      <c r="K43" s="5" t="e">
        <f ca="1"/>
        <v>#NAME?</v>
      </c>
      <c r="L43" t="e">
        <f t="shared" ca="1" si="1"/>
        <v>#NAME?</v>
      </c>
      <c r="N43" s="13" t="s">
        <v>44</v>
      </c>
      <c r="O43" s="13" t="s">
        <v>128</v>
      </c>
      <c r="P43" s="13" t="s">
        <v>31</v>
      </c>
      <c r="Q43" s="23">
        <v>43269</v>
      </c>
      <c r="R43" s="23" t="s">
        <v>44</v>
      </c>
      <c r="S43" s="24">
        <v>-2.6800000000000001E-3</v>
      </c>
      <c r="T43" s="15">
        <v>1.5100000000000001E-2</v>
      </c>
      <c r="U43" s="13" t="s">
        <v>37</v>
      </c>
      <c r="V43" s="13"/>
      <c r="W43" s="23">
        <v>57879</v>
      </c>
      <c r="X43" s="16">
        <v>1.5799229787729661E-2</v>
      </c>
      <c r="Y43" s="13" t="b">
        <v>0</v>
      </c>
    </row>
    <row r="44" spans="1:25" x14ac:dyDescent="0.25">
      <c r="E44" s="2"/>
      <c r="N44" s="13"/>
      <c r="O44" s="13"/>
      <c r="P44" s="13"/>
      <c r="Q44" s="13"/>
      <c r="R44" s="23"/>
      <c r="S44" s="13"/>
      <c r="T44" s="15"/>
      <c r="U44" s="13"/>
      <c r="V44" s="13"/>
      <c r="W44" s="13"/>
      <c r="X44" s="16"/>
      <c r="Y44" s="13"/>
    </row>
    <row r="45" spans="1:25" x14ac:dyDescent="0.25">
      <c r="C45" t="s">
        <v>32</v>
      </c>
      <c r="D45" t="s">
        <v>34</v>
      </c>
      <c r="N45" s="13"/>
      <c r="O45" s="13"/>
      <c r="P45" s="13" t="s">
        <v>32</v>
      </c>
      <c r="Q45" s="13" t="s">
        <v>34</v>
      </c>
      <c r="R45" s="13"/>
      <c r="S45" s="13"/>
      <c r="T45" s="15"/>
      <c r="U45" s="13"/>
      <c r="V45" s="13"/>
      <c r="W45" s="13"/>
      <c r="X45" s="16"/>
      <c r="Y45" s="13"/>
    </row>
    <row r="46" spans="1:25" x14ac:dyDescent="0.25">
      <c r="D46" t="s">
        <v>57</v>
      </c>
      <c r="N46" s="13"/>
      <c r="O46" s="13"/>
      <c r="P46" s="13"/>
      <c r="Q46" s="13" t="s">
        <v>57</v>
      </c>
      <c r="R46" s="13"/>
      <c r="S46" s="13"/>
      <c r="T46" s="15"/>
      <c r="U46" s="13"/>
      <c r="V46" s="13"/>
      <c r="W46" s="13"/>
      <c r="X46" s="16"/>
      <c r="Y46" s="13"/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workbookViewId="0"/>
  </sheetViews>
  <sheetFormatPr defaultRowHeight="15" x14ac:dyDescent="0.25"/>
  <cols>
    <col min="1" max="1" width="7.7109375" customWidth="1"/>
    <col min="2" max="2" width="14" bestFit="1" customWidth="1"/>
    <col min="3" max="5" width="16" customWidth="1"/>
    <col min="6" max="6" width="20" customWidth="1"/>
    <col min="7" max="7" width="19.7109375" style="4" customWidth="1"/>
    <col min="8" max="8" width="19.7109375" customWidth="1"/>
    <col min="9" max="9" width="5.28515625" bestFit="1" customWidth="1"/>
    <col min="10" max="10" width="11.85546875" bestFit="1" customWidth="1"/>
    <col min="11" max="11" width="13.28515625" style="5" bestFit="1" customWidth="1"/>
    <col min="12" max="12" width="7.85546875" bestFit="1" customWidth="1"/>
    <col min="13" max="13" width="20.5703125" bestFit="1" customWidth="1"/>
    <col min="14" max="14" width="7.7109375" customWidth="1"/>
    <col min="15" max="15" width="14" bestFit="1" customWidth="1"/>
    <col min="16" max="18" width="16" customWidth="1"/>
    <col min="19" max="19" width="20" customWidth="1"/>
    <col min="20" max="21" width="19.7109375" customWidth="1"/>
    <col min="22" max="22" width="5.28515625" bestFit="1" customWidth="1"/>
    <col min="23" max="23" width="11.85546875" bestFit="1" customWidth="1"/>
    <col min="24" max="24" width="13.28515625" bestFit="1" customWidth="1"/>
    <col min="25" max="25" width="7.85546875" bestFit="1" customWidth="1"/>
  </cols>
  <sheetData>
    <row r="1" spans="1:25" x14ac:dyDescent="0.25">
      <c r="E1" s="33">
        <v>43266</v>
      </c>
      <c r="N1" s="12" t="s">
        <v>98</v>
      </c>
      <c r="O1" s="13"/>
      <c r="P1" s="13"/>
      <c r="Q1" s="13"/>
      <c r="R1" s="14">
        <v>43265</v>
      </c>
      <c r="S1" s="13"/>
      <c r="T1" s="15"/>
      <c r="U1" s="13"/>
      <c r="V1" s="13"/>
      <c r="W1" s="13"/>
      <c r="X1" s="16"/>
      <c r="Y1" s="13"/>
    </row>
    <row r="2" spans="1:25" x14ac:dyDescent="0.25">
      <c r="J2" s="31" t="s">
        <v>160</v>
      </c>
      <c r="N2" s="13"/>
      <c r="O2" s="13"/>
      <c r="P2" s="13"/>
      <c r="Q2" s="13"/>
      <c r="R2" s="13"/>
      <c r="S2" s="13"/>
      <c r="T2" s="15"/>
      <c r="U2" s="13"/>
      <c r="V2" s="13"/>
      <c r="W2" s="12" t="s">
        <v>40</v>
      </c>
      <c r="X2" s="16"/>
      <c r="Y2" s="13"/>
    </row>
    <row r="3" spans="1:25" x14ac:dyDescent="0.25">
      <c r="C3" s="6" t="s">
        <v>27</v>
      </c>
      <c r="D3" s="6" t="s">
        <v>24</v>
      </c>
      <c r="E3" s="6" t="s">
        <v>25</v>
      </c>
      <c r="F3" s="6" t="s">
        <v>28</v>
      </c>
      <c r="G3" s="7" t="s">
        <v>29</v>
      </c>
      <c r="H3" s="10" t="s">
        <v>30</v>
      </c>
      <c r="J3" s="3" t="s">
        <v>33</v>
      </c>
      <c r="N3" s="13"/>
      <c r="O3" s="13"/>
      <c r="P3" s="17" t="s">
        <v>27</v>
      </c>
      <c r="Q3" s="17" t="s">
        <v>24</v>
      </c>
      <c r="R3" s="17" t="s">
        <v>25</v>
      </c>
      <c r="S3" s="17" t="s">
        <v>28</v>
      </c>
      <c r="T3" s="18" t="s">
        <v>29</v>
      </c>
      <c r="U3" s="19" t="s">
        <v>30</v>
      </c>
      <c r="V3" s="13"/>
      <c r="W3" s="12" t="s">
        <v>33</v>
      </c>
      <c r="X3" s="16"/>
      <c r="Y3" s="13"/>
    </row>
    <row r="4" spans="1:25" x14ac:dyDescent="0.25">
      <c r="A4" t="s">
        <v>8</v>
      </c>
      <c r="B4" t="str">
        <f>"EUR"&amp;A4&amp;"D="</f>
        <v>EUROND=</v>
      </c>
      <c r="C4" t="s">
        <v>26</v>
      </c>
      <c r="D4" s="2">
        <f t="array" ref="D4:E4">_xll.FxCalcPeriod($E$1,H4,A4,"FROM:MMTRADE")</f>
        <v>43266</v>
      </c>
      <c r="E4" s="2">
        <v>43269</v>
      </c>
      <c r="G4" s="4" t="e">
        <f ca="1">_xll.RHistory(B4,".Close","START:"&amp;$E$1&amp;" END:"&amp;$E$1&amp;" INTERVAL:1D",,"TSREPEAT:NO")/100</f>
        <v>#NAME?</v>
      </c>
      <c r="H4" t="s">
        <v>35</v>
      </c>
      <c r="J4" s="2" t="e">
        <f t="array" aca="1" ref="J4:K26" ca="1">_xll.AdTermStructure($C$4:$H$26,$D$28,$D$29)</f>
        <v>#NAME?</v>
      </c>
      <c r="K4" s="5" t="e">
        <f ca="1"/>
        <v>#NAME?</v>
      </c>
      <c r="N4" s="13" t="s">
        <v>8</v>
      </c>
      <c r="O4" s="13" t="s">
        <v>58</v>
      </c>
      <c r="P4" s="13" t="s">
        <v>26</v>
      </c>
      <c r="Q4" s="23">
        <v>43265</v>
      </c>
      <c r="R4" s="23">
        <v>43266</v>
      </c>
      <c r="S4" s="13"/>
      <c r="T4" s="15">
        <v>-5.0000000000000001E-3</v>
      </c>
      <c r="U4" s="13" t="s">
        <v>35</v>
      </c>
      <c r="V4" s="13"/>
      <c r="W4" s="23">
        <v>43265</v>
      </c>
      <c r="X4" s="16">
        <v>-5.0566515237096517E-3</v>
      </c>
      <c r="Y4" s="13"/>
    </row>
    <row r="5" spans="1:25" x14ac:dyDescent="0.25">
      <c r="A5" t="s">
        <v>7</v>
      </c>
      <c r="B5" t="str">
        <f t="shared" ref="B5:B10" si="0">"EURIBOR"&amp;A5&amp;"D="</f>
        <v>EURIBORSWD=</v>
      </c>
      <c r="C5" t="s">
        <v>26</v>
      </c>
      <c r="D5" s="2">
        <f t="array" ref="D5:E5">_xll.FxCalcPeriod($E$1,H5,A5,"FROM:MMTRADE")</f>
        <v>43270</v>
      </c>
      <c r="E5" s="2">
        <v>43277</v>
      </c>
      <c r="G5" s="4" t="e">
        <f ca="1">_xll.RHistory(B5,".Close","START:"&amp;$E$1&amp;" END:"&amp;$E$1&amp;" INTERVAL:1D",,"TSREPEAT:NO")/100</f>
        <v>#NAME?</v>
      </c>
      <c r="H5" t="s">
        <v>35</v>
      </c>
      <c r="J5" s="2" t="e">
        <f ca="1"/>
        <v>#NAME?</v>
      </c>
      <c r="K5" s="5" t="e">
        <f ca="1"/>
        <v>#NAME?</v>
      </c>
      <c r="N5" s="13" t="s">
        <v>7</v>
      </c>
      <c r="O5" s="13" t="s">
        <v>59</v>
      </c>
      <c r="P5" s="13" t="s">
        <v>26</v>
      </c>
      <c r="Q5" s="23">
        <v>43269</v>
      </c>
      <c r="R5" s="23">
        <v>43276</v>
      </c>
      <c r="S5" s="13"/>
      <c r="T5" s="15">
        <v>-3.79E-3</v>
      </c>
      <c r="U5" s="13" t="s">
        <v>35</v>
      </c>
      <c r="V5" s="13"/>
      <c r="W5" s="23">
        <v>43266</v>
      </c>
      <c r="X5" s="16">
        <v>-5.0566515237096517E-3</v>
      </c>
      <c r="Y5" s="13" t="b">
        <v>0</v>
      </c>
    </row>
    <row r="6" spans="1:25" x14ac:dyDescent="0.25">
      <c r="A6" t="s">
        <v>1</v>
      </c>
      <c r="B6" t="str">
        <f t="shared" si="0"/>
        <v>EURIBOR2WD=</v>
      </c>
      <c r="C6" t="s">
        <v>26</v>
      </c>
      <c r="D6" s="2">
        <f t="array" ref="D6:E6">_xll.FxCalcPeriod($E$1,H6,A6,"FROM:MMTRADE")</f>
        <v>43270</v>
      </c>
      <c r="E6" s="2">
        <v>43284</v>
      </c>
      <c r="G6" s="4" t="e">
        <f ca="1">_xll.RHistory(B6,".Close","START:"&amp;$E$1&amp;" END:"&amp;$E$1&amp;" INTERVAL:1D",,"TSREPEAT:NO")/100</f>
        <v>#NAME?</v>
      </c>
      <c r="H6" t="s">
        <v>35</v>
      </c>
      <c r="J6" s="2" t="e">
        <f ca="1"/>
        <v>#NAME?</v>
      </c>
      <c r="K6" s="5" t="e">
        <f ca="1"/>
        <v>#NAME?</v>
      </c>
      <c r="N6" s="13" t="s">
        <v>1</v>
      </c>
      <c r="O6" s="13" t="s">
        <v>60</v>
      </c>
      <c r="P6" s="13" t="s">
        <v>26</v>
      </c>
      <c r="Q6" s="23">
        <v>43269</v>
      </c>
      <c r="R6" s="23">
        <v>43283</v>
      </c>
      <c r="S6" s="13"/>
      <c r="T6" s="15">
        <v>-3.7000000000000002E-3</v>
      </c>
      <c r="U6" s="13" t="s">
        <v>35</v>
      </c>
      <c r="V6" s="13"/>
      <c r="W6" s="23">
        <v>43276</v>
      </c>
      <c r="X6" s="16">
        <v>-4.2386718115598118E-3</v>
      </c>
      <c r="Y6" s="13" t="b">
        <v>1</v>
      </c>
    </row>
    <row r="7" spans="1:25" x14ac:dyDescent="0.25">
      <c r="A7" t="s">
        <v>2</v>
      </c>
      <c r="B7" t="str">
        <f t="shared" si="0"/>
        <v>EURIBOR1MD=</v>
      </c>
      <c r="C7" t="s">
        <v>26</v>
      </c>
      <c r="D7" s="2">
        <f t="array" ref="D7:E7">_xll.FxCalcPeriod($E$1,H7,A7,"FROM:MMTRADE")</f>
        <v>43270</v>
      </c>
      <c r="E7" s="2">
        <v>43300</v>
      </c>
      <c r="G7" s="4" t="e">
        <f ca="1">_xll.RHistory(B7,".Close","START:"&amp;$E$1&amp;" END:"&amp;$E$1&amp;" INTERVAL:1D",,"TSREPEAT:NO")/100</f>
        <v>#NAME?</v>
      </c>
      <c r="H7" t="s">
        <v>35</v>
      </c>
      <c r="J7" s="2" t="e">
        <f ca="1"/>
        <v>#NAME?</v>
      </c>
      <c r="K7" s="5" t="e">
        <f ca="1"/>
        <v>#NAME?</v>
      </c>
      <c r="N7" s="13" t="s">
        <v>2</v>
      </c>
      <c r="O7" s="13" t="s">
        <v>61</v>
      </c>
      <c r="P7" s="13" t="s">
        <v>26</v>
      </c>
      <c r="Q7" s="23">
        <v>43269</v>
      </c>
      <c r="R7" s="23">
        <v>43299</v>
      </c>
      <c r="S7" s="13"/>
      <c r="T7" s="15">
        <v>-3.6900000000000001E-3</v>
      </c>
      <c r="U7" s="13" t="s">
        <v>35</v>
      </c>
      <c r="V7" s="13"/>
      <c r="W7" s="23">
        <v>43283</v>
      </c>
      <c r="X7" s="16">
        <v>-4.0041331998355838E-3</v>
      </c>
      <c r="Y7" s="13" t="b">
        <v>1</v>
      </c>
    </row>
    <row r="8" spans="1:25" x14ac:dyDescent="0.25">
      <c r="A8" t="s">
        <v>3</v>
      </c>
      <c r="B8" t="str">
        <f t="shared" si="0"/>
        <v>EURIBOR2MD=</v>
      </c>
      <c r="C8" t="s">
        <v>26</v>
      </c>
      <c r="D8" s="2">
        <f t="array" ref="D8:E8">_xll.FxCalcPeriod($E$1,H8,A8,"FROM:MMTRADE")</f>
        <v>43270</v>
      </c>
      <c r="E8" s="2">
        <v>43332</v>
      </c>
      <c r="G8" s="4" t="e">
        <f ca="1">_xll.RHistory(B8,".Close","START:"&amp;$E$1&amp;" END:"&amp;$E$1&amp;" INTERVAL:1D",,"TSREPEAT:NO")/100</f>
        <v>#NAME?</v>
      </c>
      <c r="H8" t="s">
        <v>35</v>
      </c>
      <c r="J8" s="2" t="e">
        <f ca="1"/>
        <v>#NAME?</v>
      </c>
      <c r="K8" s="5" t="e">
        <f ca="1"/>
        <v>#NAME?</v>
      </c>
      <c r="N8" s="13" t="s">
        <v>3</v>
      </c>
      <c r="O8" s="13" t="s">
        <v>62</v>
      </c>
      <c r="P8" s="13" t="s">
        <v>26</v>
      </c>
      <c r="Q8" s="23">
        <v>43269</v>
      </c>
      <c r="R8" s="23">
        <v>43332</v>
      </c>
      <c r="S8" s="13"/>
      <c r="T8" s="15">
        <v>-3.3800000000000002E-3</v>
      </c>
      <c r="U8" s="13" t="s">
        <v>35</v>
      </c>
      <c r="V8" s="13"/>
      <c r="W8" s="23">
        <v>43299</v>
      </c>
      <c r="X8" s="16">
        <v>-3.8734146878733958E-3</v>
      </c>
      <c r="Y8" s="13" t="b">
        <v>1</v>
      </c>
    </row>
    <row r="9" spans="1:25" x14ac:dyDescent="0.25">
      <c r="A9" t="s">
        <v>4</v>
      </c>
      <c r="B9" t="str">
        <f t="shared" si="0"/>
        <v>EURIBOR3MD=</v>
      </c>
      <c r="C9" t="s">
        <v>26</v>
      </c>
      <c r="D9" s="2">
        <f t="array" ref="D9:E9">_xll.FxCalcPeriod($E$1,H9,A9,"FROM:MMTRADE")</f>
        <v>43270</v>
      </c>
      <c r="E9" s="2">
        <v>43362</v>
      </c>
      <c r="G9" s="4" t="e">
        <f ca="1">_xll.RHistory(B9,".Close","START:"&amp;$E$1&amp;" END:"&amp;$E$1&amp;" INTERVAL:1D",,"TSREPEAT:NO")/100</f>
        <v>#NAME?</v>
      </c>
      <c r="H9" t="s">
        <v>35</v>
      </c>
      <c r="J9" s="2" t="e">
        <f ca="1"/>
        <v>#NAME?</v>
      </c>
      <c r="K9" s="5" t="e">
        <f ca="1"/>
        <v>#NAME?</v>
      </c>
      <c r="N9" s="13" t="s">
        <v>4</v>
      </c>
      <c r="O9" s="13" t="s">
        <v>63</v>
      </c>
      <c r="P9" s="13" t="s">
        <v>26</v>
      </c>
      <c r="Q9" s="23">
        <v>43269</v>
      </c>
      <c r="R9" s="23">
        <v>43361</v>
      </c>
      <c r="S9" s="13"/>
      <c r="T9" s="15">
        <v>-3.2100000000000002E-3</v>
      </c>
      <c r="U9" s="13" t="s">
        <v>35</v>
      </c>
      <c r="V9" s="13"/>
      <c r="W9" s="23">
        <v>43332</v>
      </c>
      <c r="X9" s="16">
        <v>-3.5111144792957963E-3</v>
      </c>
      <c r="Y9" s="13" t="b">
        <v>1</v>
      </c>
    </row>
    <row r="10" spans="1:25" x14ac:dyDescent="0.25">
      <c r="A10" t="s">
        <v>5</v>
      </c>
      <c r="B10" t="str">
        <f t="shared" si="0"/>
        <v>EURIBOR6MD=</v>
      </c>
      <c r="C10" t="s">
        <v>26</v>
      </c>
      <c r="D10" s="2">
        <f t="array" ref="D10:E10">_xll.FxCalcPeriod($E$1,H10,A10,"FROM:MMTRADE")</f>
        <v>43270</v>
      </c>
      <c r="E10" s="2">
        <v>43453</v>
      </c>
      <c r="G10" s="4" t="e">
        <f ca="1">_xll.RHistory(B10,".Close","START:"&amp;$E$1&amp;" END:"&amp;$E$1&amp;" INTERVAL:1D",,"TSREPEAT:NO")/100</f>
        <v>#NAME?</v>
      </c>
      <c r="H10" t="s">
        <v>35</v>
      </c>
      <c r="J10" s="2" t="e">
        <f ca="1"/>
        <v>#NAME?</v>
      </c>
      <c r="K10" s="5" t="e">
        <f ca="1"/>
        <v>#NAME?</v>
      </c>
      <c r="N10" s="13" t="s">
        <v>5</v>
      </c>
      <c r="O10" s="13" t="s">
        <v>64</v>
      </c>
      <c r="P10" s="13" t="s">
        <v>26</v>
      </c>
      <c r="Q10" s="23">
        <v>43269</v>
      </c>
      <c r="R10" s="23">
        <v>43452</v>
      </c>
      <c r="S10" s="13"/>
      <c r="T10" s="15">
        <v>-2.6800000000000001E-3</v>
      </c>
      <c r="U10" s="13" t="s">
        <v>35</v>
      </c>
      <c r="V10" s="13"/>
      <c r="W10" s="23">
        <v>43361</v>
      </c>
      <c r="X10" s="16">
        <v>-3.3199129878482493E-3</v>
      </c>
      <c r="Y10" s="13" t="b">
        <v>1</v>
      </c>
    </row>
    <row r="11" spans="1:25" x14ac:dyDescent="0.25">
      <c r="A11" t="s">
        <v>6</v>
      </c>
      <c r="B11" t="str">
        <f>"EURIBOR"&amp;A11&amp;"D="</f>
        <v>EURIBOR9MD=</v>
      </c>
      <c r="C11" t="s">
        <v>26</v>
      </c>
      <c r="D11" s="2">
        <f t="array" ref="D11:E11">_xll.FxCalcPeriod($E$1,H11,A11,"FROM:MMTRADE")</f>
        <v>43270</v>
      </c>
      <c r="E11" s="2">
        <v>43543</v>
      </c>
      <c r="G11" s="4" t="e">
        <f ca="1">_xll.RHistory(B11,".Close","START:"&amp;$E$1&amp;" END:"&amp;$E$1&amp;" INTERVAL:1D",,"TSREPEAT:NO")/100</f>
        <v>#NAME?</v>
      </c>
      <c r="H11" t="s">
        <v>35</v>
      </c>
      <c r="J11" s="2" t="e">
        <f ca="1"/>
        <v>#NAME?</v>
      </c>
      <c r="K11" s="5" t="e">
        <f ca="1"/>
        <v>#NAME?</v>
      </c>
      <c r="N11" s="13" t="s">
        <v>6</v>
      </c>
      <c r="O11" s="13" t="s">
        <v>65</v>
      </c>
      <c r="P11" s="13" t="s">
        <v>26</v>
      </c>
      <c r="Q11" s="23">
        <v>43269</v>
      </c>
      <c r="R11" s="23">
        <v>43542</v>
      </c>
      <c r="S11" s="13"/>
      <c r="T11" s="15">
        <v>-2.1199999999999999E-3</v>
      </c>
      <c r="U11" s="13" t="s">
        <v>35</v>
      </c>
      <c r="V11" s="13"/>
      <c r="W11" s="23">
        <v>43452</v>
      </c>
      <c r="X11" s="16">
        <v>-2.7624235044746721E-3</v>
      </c>
      <c r="Y11" s="13" t="b">
        <v>1</v>
      </c>
    </row>
    <row r="12" spans="1:25" x14ac:dyDescent="0.25">
      <c r="A12" t="s">
        <v>0</v>
      </c>
      <c r="B12" t="str">
        <f>"EURIBOR"&amp;A12&amp;"D="</f>
        <v>EURIBOR1YD=</v>
      </c>
      <c r="C12" t="s">
        <v>26</v>
      </c>
      <c r="D12" s="2">
        <f t="array" ref="D12:E12">_xll.FxCalcPeriod($E$1,H12,A12,"FROM:MMTRADE")</f>
        <v>43270</v>
      </c>
      <c r="E12" s="2">
        <v>43635</v>
      </c>
      <c r="G12" s="4" t="e">
        <f ca="1">_xll.RHistory(B12,".Close","START:"&amp;$E$1&amp;" END:"&amp;$E$1&amp;" INTERVAL:1D",,"TSREPEAT:NO")/100</f>
        <v>#NAME?</v>
      </c>
      <c r="H12" t="s">
        <v>35</v>
      </c>
      <c r="J12" s="2" t="e">
        <f ca="1"/>
        <v>#NAME?</v>
      </c>
      <c r="K12" s="5" t="e">
        <f ca="1"/>
        <v>#NAME?</v>
      </c>
      <c r="N12" s="13" t="s">
        <v>0</v>
      </c>
      <c r="O12" s="13" t="s">
        <v>66</v>
      </c>
      <c r="P12" s="13" t="s">
        <v>26</v>
      </c>
      <c r="Q12" s="23">
        <v>43269</v>
      </c>
      <c r="R12" s="23">
        <v>43634</v>
      </c>
      <c r="S12" s="13"/>
      <c r="T12" s="15">
        <v>-1.81E-3</v>
      </c>
      <c r="U12" s="13" t="s">
        <v>35</v>
      </c>
      <c r="V12" s="13"/>
      <c r="W12" s="23">
        <v>43542</v>
      </c>
      <c r="X12" s="16">
        <v>-2.1888207086080851E-3</v>
      </c>
      <c r="Y12" s="13" t="b">
        <v>1</v>
      </c>
    </row>
    <row r="13" spans="1:25" x14ac:dyDescent="0.25">
      <c r="A13" t="s">
        <v>9</v>
      </c>
      <c r="B13" t="str">
        <f>"EURAB12E"&amp;A13&amp;"=TWEB"</f>
        <v>EURAB12E2Y=TWEB</v>
      </c>
      <c r="C13" t="s">
        <v>31</v>
      </c>
      <c r="D13" s="2">
        <f>D12</f>
        <v>43270</v>
      </c>
      <c r="E13" s="2" t="s">
        <v>9</v>
      </c>
      <c r="F13" s="1" t="e">
        <f t="shared" ref="F13:F26" ca="1" si="1">$G$12</f>
        <v>#NAME?</v>
      </c>
      <c r="G13" s="4" t="e">
        <f ca="1">_xll.RHistory(B13,".Close","START:"&amp;$E$1&amp;" END:"&amp;$E$1&amp;" INTERVAL:1D",,"TSREPEAT:NO")/100</f>
        <v>#NAME?</v>
      </c>
      <c r="H13" t="s">
        <v>39</v>
      </c>
      <c r="J13" s="2" t="e">
        <f ca="1"/>
        <v>#NAME?</v>
      </c>
      <c r="K13" s="5" t="e">
        <f ca="1"/>
        <v>#NAME?</v>
      </c>
      <c r="N13" s="13" t="s">
        <v>9</v>
      </c>
      <c r="O13" s="13" t="s">
        <v>129</v>
      </c>
      <c r="P13" s="13" t="s">
        <v>31</v>
      </c>
      <c r="Q13" s="23">
        <v>43269</v>
      </c>
      <c r="R13" s="23" t="s">
        <v>9</v>
      </c>
      <c r="S13" s="24">
        <v>-1.81E-3</v>
      </c>
      <c r="T13" s="15">
        <v>-1.0499999999999999E-3</v>
      </c>
      <c r="U13" s="13" t="s">
        <v>39</v>
      </c>
      <c r="V13" s="13"/>
      <c r="W13" s="23">
        <v>43634</v>
      </c>
      <c r="X13" s="16">
        <v>-1.8685458085003551E-3</v>
      </c>
      <c r="Y13" s="13" t="b">
        <v>1</v>
      </c>
    </row>
    <row r="14" spans="1:25" x14ac:dyDescent="0.25">
      <c r="A14" t="s">
        <v>10</v>
      </c>
      <c r="B14" t="str">
        <f t="shared" ref="B14:B26" si="2">"EURAB12E"&amp;A14&amp;"=TWEB"</f>
        <v>EURAB12E3Y=TWEB</v>
      </c>
      <c r="C14" t="s">
        <v>31</v>
      </c>
      <c r="D14" s="2">
        <f t="shared" ref="D14:D22" si="3">D13</f>
        <v>43270</v>
      </c>
      <c r="E14" s="2" t="s">
        <v>10</v>
      </c>
      <c r="F14" s="1" t="e">
        <f t="shared" ca="1" si="1"/>
        <v>#NAME?</v>
      </c>
      <c r="G14" s="4" t="e">
        <f ca="1">_xll.RHistory(B14,".Close","START:"&amp;$E$1&amp;" END:"&amp;$E$1&amp;" INTERVAL:1D",,"TSREPEAT:NO")/100</f>
        <v>#NAME?</v>
      </c>
      <c r="H14" t="s">
        <v>39</v>
      </c>
      <c r="J14" s="2" t="e">
        <f ca="1"/>
        <v>#NAME?</v>
      </c>
      <c r="K14" s="5" t="e">
        <f ca="1"/>
        <v>#NAME?</v>
      </c>
      <c r="N14" s="13" t="s">
        <v>10</v>
      </c>
      <c r="O14" s="13" t="s">
        <v>130</v>
      </c>
      <c r="P14" s="13" t="s">
        <v>31</v>
      </c>
      <c r="Q14" s="23">
        <v>43269</v>
      </c>
      <c r="R14" s="23" t="s">
        <v>10</v>
      </c>
      <c r="S14" s="24">
        <v>-1.81E-3</v>
      </c>
      <c r="T14" s="15">
        <v>5.6000000000000006E-4</v>
      </c>
      <c r="U14" s="13" t="s">
        <v>39</v>
      </c>
      <c r="V14" s="13"/>
      <c r="W14" s="23">
        <v>44000</v>
      </c>
      <c r="X14" s="16">
        <v>-1.0714983892838937E-3</v>
      </c>
      <c r="Y14" s="13" t="b">
        <v>1</v>
      </c>
    </row>
    <row r="15" spans="1:25" x14ac:dyDescent="0.25">
      <c r="A15" t="s">
        <v>11</v>
      </c>
      <c r="B15" t="str">
        <f t="shared" si="2"/>
        <v>EURAB12E4Y=TWEB</v>
      </c>
      <c r="C15" t="s">
        <v>31</v>
      </c>
      <c r="D15" s="2">
        <f t="shared" si="3"/>
        <v>43270</v>
      </c>
      <c r="E15" s="2" t="s">
        <v>11</v>
      </c>
      <c r="F15" s="1" t="e">
        <f t="shared" ca="1" si="1"/>
        <v>#NAME?</v>
      </c>
      <c r="G15" s="4" t="e">
        <f ca="1">_xll.RHistory(B15,".Close","START:"&amp;$E$1&amp;" END:"&amp;$E$1&amp;" INTERVAL:1D",,"TSREPEAT:NO")/100</f>
        <v>#NAME?</v>
      </c>
      <c r="H15" t="s">
        <v>39</v>
      </c>
      <c r="J15" s="2" t="e">
        <f ca="1"/>
        <v>#NAME?</v>
      </c>
      <c r="K15" s="5" t="e">
        <f ca="1"/>
        <v>#NAME?</v>
      </c>
      <c r="N15" s="13" t="s">
        <v>11</v>
      </c>
      <c r="O15" s="13" t="s">
        <v>131</v>
      </c>
      <c r="P15" s="13" t="s">
        <v>31</v>
      </c>
      <c r="Q15" s="23">
        <v>43269</v>
      </c>
      <c r="R15" s="23" t="s">
        <v>11</v>
      </c>
      <c r="S15" s="24">
        <v>-1.81E-3</v>
      </c>
      <c r="T15" s="15">
        <v>2.31E-3</v>
      </c>
      <c r="U15" s="13" t="s">
        <v>39</v>
      </c>
      <c r="V15" s="13"/>
      <c r="W15" s="23">
        <v>44365</v>
      </c>
      <c r="X15" s="16">
        <v>5.4107567188312327E-4</v>
      </c>
      <c r="Y15" s="13" t="b">
        <v>1</v>
      </c>
    </row>
    <row r="16" spans="1:25" x14ac:dyDescent="0.25">
      <c r="A16" t="s">
        <v>12</v>
      </c>
      <c r="B16" t="str">
        <f t="shared" si="2"/>
        <v>EURAB12E5Y=TWEB</v>
      </c>
      <c r="C16" t="s">
        <v>31</v>
      </c>
      <c r="D16" s="2">
        <f t="shared" si="3"/>
        <v>43270</v>
      </c>
      <c r="E16" s="2" t="s">
        <v>12</v>
      </c>
      <c r="F16" s="1" t="e">
        <f t="shared" ca="1" si="1"/>
        <v>#NAME?</v>
      </c>
      <c r="G16" s="4" t="e">
        <f ca="1">_xll.RHistory(B16,".Close","START:"&amp;$E$1&amp;" END:"&amp;$E$1&amp;" INTERVAL:1D",,"TSREPEAT:NO")/100</f>
        <v>#NAME?</v>
      </c>
      <c r="H16" t="s">
        <v>39</v>
      </c>
      <c r="J16" s="2" t="e">
        <f ca="1"/>
        <v>#NAME?</v>
      </c>
      <c r="K16" s="5" t="e">
        <f ca="1"/>
        <v>#NAME?</v>
      </c>
      <c r="N16" s="13" t="s">
        <v>12</v>
      </c>
      <c r="O16" s="13" t="s">
        <v>132</v>
      </c>
      <c r="P16" s="13" t="s">
        <v>31</v>
      </c>
      <c r="Q16" s="23">
        <v>43269</v>
      </c>
      <c r="R16" s="23" t="s">
        <v>12</v>
      </c>
      <c r="S16" s="24">
        <v>-1.81E-3</v>
      </c>
      <c r="T16" s="15">
        <v>3.9199999999999999E-3</v>
      </c>
      <c r="U16" s="13" t="s">
        <v>39</v>
      </c>
      <c r="V16" s="13"/>
      <c r="W16" s="23">
        <v>44732</v>
      </c>
      <c r="X16" s="16">
        <v>2.2995901635260146E-3</v>
      </c>
      <c r="Y16" s="13" t="b">
        <v>1</v>
      </c>
    </row>
    <row r="17" spans="1:25" x14ac:dyDescent="0.25">
      <c r="A17" t="s">
        <v>13</v>
      </c>
      <c r="B17" t="str">
        <f t="shared" si="2"/>
        <v>EURAB12E6Y=TWEB</v>
      </c>
      <c r="C17" t="s">
        <v>31</v>
      </c>
      <c r="D17" s="2">
        <f t="shared" si="3"/>
        <v>43270</v>
      </c>
      <c r="E17" s="2" t="s">
        <v>13</v>
      </c>
      <c r="F17" s="1" t="e">
        <f t="shared" ca="1" si="1"/>
        <v>#NAME?</v>
      </c>
      <c r="G17" s="4" t="e">
        <f ca="1">_xll.RHistory(B17,".Close","START:"&amp;$E$1&amp;" END:"&amp;$E$1&amp;" INTERVAL:1D",,"TSREPEAT:NO")/100</f>
        <v>#NAME?</v>
      </c>
      <c r="H17" t="s">
        <v>39</v>
      </c>
      <c r="J17" s="2" t="e">
        <f ca="1"/>
        <v>#NAME?</v>
      </c>
      <c r="K17" s="5" t="e">
        <f ca="1"/>
        <v>#NAME?</v>
      </c>
      <c r="N17" s="13" t="s">
        <v>13</v>
      </c>
      <c r="O17" s="13" t="s">
        <v>133</v>
      </c>
      <c r="P17" s="13" t="s">
        <v>31</v>
      </c>
      <c r="Q17" s="23">
        <v>43269</v>
      </c>
      <c r="R17" s="23" t="s">
        <v>13</v>
      </c>
      <c r="S17" s="24">
        <v>-1.81E-3</v>
      </c>
      <c r="T17" s="15">
        <v>5.4100000000000007E-3</v>
      </c>
      <c r="U17" s="13" t="s">
        <v>39</v>
      </c>
      <c r="V17" s="13"/>
      <c r="W17" s="23">
        <v>45096</v>
      </c>
      <c r="X17" s="16">
        <v>3.9261313979067113E-3</v>
      </c>
      <c r="Y17" s="13" t="b">
        <v>1</v>
      </c>
    </row>
    <row r="18" spans="1:25" x14ac:dyDescent="0.25">
      <c r="A18" t="s">
        <v>14</v>
      </c>
      <c r="B18" t="str">
        <f t="shared" si="2"/>
        <v>EURAB12E7Y=TWEB</v>
      </c>
      <c r="C18" t="s">
        <v>31</v>
      </c>
      <c r="D18" s="2">
        <f t="shared" si="3"/>
        <v>43270</v>
      </c>
      <c r="E18" s="2" t="s">
        <v>14</v>
      </c>
      <c r="F18" s="1" t="e">
        <f t="shared" ca="1" si="1"/>
        <v>#NAME?</v>
      </c>
      <c r="G18" s="4" t="e">
        <f ca="1">_xll.RHistory(B18,".Close","START:"&amp;$E$1&amp;" END:"&amp;$E$1&amp;" INTERVAL:1D",,"TSREPEAT:NO")/100</f>
        <v>#NAME?</v>
      </c>
      <c r="H18" t="s">
        <v>39</v>
      </c>
      <c r="J18" s="2" t="e">
        <f ca="1"/>
        <v>#NAME?</v>
      </c>
      <c r="K18" s="5" t="e">
        <f ca="1"/>
        <v>#NAME?</v>
      </c>
      <c r="N18" s="13" t="s">
        <v>14</v>
      </c>
      <c r="O18" s="13" t="s">
        <v>134</v>
      </c>
      <c r="P18" s="13" t="s">
        <v>31</v>
      </c>
      <c r="Q18" s="23">
        <v>43269</v>
      </c>
      <c r="R18" s="23" t="s">
        <v>14</v>
      </c>
      <c r="S18" s="24">
        <v>-1.81E-3</v>
      </c>
      <c r="T18" s="15">
        <v>6.8000000000000005E-3</v>
      </c>
      <c r="U18" s="13" t="s">
        <v>39</v>
      </c>
      <c r="V18" s="13"/>
      <c r="W18" s="23">
        <v>45461</v>
      </c>
      <c r="X18" s="16">
        <v>5.4410562709088298E-3</v>
      </c>
      <c r="Y18" s="13" t="b">
        <v>1</v>
      </c>
    </row>
    <row r="19" spans="1:25" x14ac:dyDescent="0.25">
      <c r="A19" t="s">
        <v>15</v>
      </c>
      <c r="B19" t="str">
        <f t="shared" si="2"/>
        <v>EURAB12E8Y=TWEB</v>
      </c>
      <c r="C19" t="s">
        <v>31</v>
      </c>
      <c r="D19" s="2">
        <f t="shared" si="3"/>
        <v>43270</v>
      </c>
      <c r="E19" s="2" t="s">
        <v>15</v>
      </c>
      <c r="F19" s="1" t="e">
        <f t="shared" ca="1" si="1"/>
        <v>#NAME?</v>
      </c>
      <c r="G19" s="4" t="e">
        <f ca="1">_xll.RHistory(B19,".Close","START:"&amp;$E$1&amp;" END:"&amp;$E$1&amp;" INTERVAL:1D",,"TSREPEAT:NO")/100</f>
        <v>#NAME?</v>
      </c>
      <c r="H19" t="s">
        <v>39</v>
      </c>
      <c r="J19" s="2" t="e">
        <f ca="1"/>
        <v>#NAME?</v>
      </c>
      <c r="K19" s="5" t="e">
        <f ca="1"/>
        <v>#NAME?</v>
      </c>
      <c r="N19" s="13" t="s">
        <v>15</v>
      </c>
      <c r="O19" s="13" t="s">
        <v>135</v>
      </c>
      <c r="P19" s="13" t="s">
        <v>31</v>
      </c>
      <c r="Q19" s="23">
        <v>43269</v>
      </c>
      <c r="R19" s="23" t="s">
        <v>15</v>
      </c>
      <c r="S19" s="24">
        <v>-1.81E-3</v>
      </c>
      <c r="T19" s="15">
        <v>8.0499999999999999E-3</v>
      </c>
      <c r="U19" s="13" t="s">
        <v>39</v>
      </c>
      <c r="V19" s="13"/>
      <c r="W19" s="23">
        <v>45826</v>
      </c>
      <c r="X19" s="16">
        <v>6.8647191392881462E-3</v>
      </c>
      <c r="Y19" s="13" t="b">
        <v>1</v>
      </c>
    </row>
    <row r="20" spans="1:25" x14ac:dyDescent="0.25">
      <c r="A20" t="s">
        <v>16</v>
      </c>
      <c r="B20" t="str">
        <f t="shared" si="2"/>
        <v>EURAB12E9Y=TWEB</v>
      </c>
      <c r="C20" t="s">
        <v>31</v>
      </c>
      <c r="D20" s="2">
        <f t="shared" si="3"/>
        <v>43270</v>
      </c>
      <c r="E20" s="2" t="s">
        <v>16</v>
      </c>
      <c r="F20" s="1" t="e">
        <f t="shared" ca="1" si="1"/>
        <v>#NAME?</v>
      </c>
      <c r="G20" s="4" t="e">
        <f ca="1">_xll.RHistory(B20,".Close","START:"&amp;$E$1&amp;" END:"&amp;$E$1&amp;" INTERVAL:1D",,"TSREPEAT:NO")/100</f>
        <v>#NAME?</v>
      </c>
      <c r="H20" t="s">
        <v>39</v>
      </c>
      <c r="J20" s="2" t="e">
        <f ca="1"/>
        <v>#NAME?</v>
      </c>
      <c r="K20" s="5" t="e">
        <f ca="1"/>
        <v>#NAME?</v>
      </c>
      <c r="N20" s="13" t="s">
        <v>16</v>
      </c>
      <c r="O20" s="13" t="s">
        <v>136</v>
      </c>
      <c r="P20" s="13" t="s">
        <v>31</v>
      </c>
      <c r="Q20" s="23">
        <v>43269</v>
      </c>
      <c r="R20" s="23" t="s">
        <v>16</v>
      </c>
      <c r="S20" s="24">
        <v>-1.81E-3</v>
      </c>
      <c r="T20" s="15">
        <v>9.1700000000000011E-3</v>
      </c>
      <c r="U20" s="13" t="s">
        <v>39</v>
      </c>
      <c r="V20" s="13"/>
      <c r="W20" s="23">
        <v>46191</v>
      </c>
      <c r="X20" s="16">
        <v>8.1550563302683482E-3</v>
      </c>
      <c r="Y20" s="13" t="b">
        <v>1</v>
      </c>
    </row>
    <row r="21" spans="1:25" x14ac:dyDescent="0.25">
      <c r="A21" t="s">
        <v>17</v>
      </c>
      <c r="B21" t="str">
        <f t="shared" si="2"/>
        <v>EURAB12E10Y=TWEB</v>
      </c>
      <c r="C21" t="s">
        <v>31</v>
      </c>
      <c r="D21" s="2">
        <f t="shared" si="3"/>
        <v>43270</v>
      </c>
      <c r="E21" s="2" t="s">
        <v>17</v>
      </c>
      <c r="F21" s="1" t="e">
        <f t="shared" ca="1" si="1"/>
        <v>#NAME?</v>
      </c>
      <c r="G21" s="4" t="e">
        <f ca="1">_xll.RHistory(B21,".Close","START:"&amp;$E$1&amp;" END:"&amp;$E$1&amp;" INTERVAL:1D",,"TSREPEAT:NO")/100</f>
        <v>#NAME?</v>
      </c>
      <c r="H21" t="s">
        <v>39</v>
      </c>
      <c r="J21" s="2" t="e">
        <f ca="1"/>
        <v>#NAME?</v>
      </c>
      <c r="K21" s="5" t="e">
        <f ca="1"/>
        <v>#NAME?</v>
      </c>
      <c r="N21" s="13" t="s">
        <v>17</v>
      </c>
      <c r="O21" s="13" t="s">
        <v>137</v>
      </c>
      <c r="P21" s="13" t="s">
        <v>31</v>
      </c>
      <c r="Q21" s="23">
        <v>43269</v>
      </c>
      <c r="R21" s="23" t="s">
        <v>17</v>
      </c>
      <c r="S21" s="24">
        <v>-1.81E-3</v>
      </c>
      <c r="T21" s="15">
        <v>1.014E-2</v>
      </c>
      <c r="U21" s="13" t="s">
        <v>39</v>
      </c>
      <c r="V21" s="13"/>
      <c r="W21" s="23">
        <v>46556</v>
      </c>
      <c r="X21" s="16">
        <v>9.3206157001589594E-3</v>
      </c>
      <c r="Y21" s="13" t="b">
        <v>1</v>
      </c>
    </row>
    <row r="22" spans="1:25" x14ac:dyDescent="0.25">
      <c r="A22" s="2" t="s">
        <v>19</v>
      </c>
      <c r="B22" t="str">
        <f t="shared" si="2"/>
        <v>EURAB12E12Y=TWEB</v>
      </c>
      <c r="C22" t="s">
        <v>31</v>
      </c>
      <c r="D22" s="2">
        <f t="shared" si="3"/>
        <v>43270</v>
      </c>
      <c r="E22" s="2" t="s">
        <v>19</v>
      </c>
      <c r="F22" s="1" t="e">
        <f t="shared" ca="1" si="1"/>
        <v>#NAME?</v>
      </c>
      <c r="G22" s="4" t="e">
        <f ca="1">_xll.RHistory(B22,".Close","START:"&amp;$E$1&amp;" END:"&amp;$E$1&amp;" INTERVAL:1D",,"TSREPEAT:NO")/100</f>
        <v>#NAME?</v>
      </c>
      <c r="H22" t="s">
        <v>39</v>
      </c>
      <c r="J22" s="2" t="e">
        <f ca="1"/>
        <v>#NAME?</v>
      </c>
      <c r="K22" s="5" t="e">
        <f ca="1"/>
        <v>#NAME?</v>
      </c>
      <c r="N22" s="23" t="s">
        <v>18</v>
      </c>
      <c r="O22" s="13" t="s">
        <v>138</v>
      </c>
      <c r="P22" s="13" t="s">
        <v>31</v>
      </c>
      <c r="Q22" s="23">
        <v>43269</v>
      </c>
      <c r="R22" s="23" t="s">
        <v>18</v>
      </c>
      <c r="S22" s="24">
        <v>-1.81E-3</v>
      </c>
      <c r="T22" s="15" t="e">
        <v>#VALUE!</v>
      </c>
      <c r="U22" s="13" t="s">
        <v>39</v>
      </c>
      <c r="V22" s="13"/>
      <c r="W22" s="23">
        <v>46923</v>
      </c>
      <c r="X22" s="16">
        <v>1.0337757599930841E-2</v>
      </c>
      <c r="Y22" s="13" t="b">
        <v>1</v>
      </c>
    </row>
    <row r="23" spans="1:25" x14ac:dyDescent="0.25">
      <c r="A23" s="2" t="s">
        <v>20</v>
      </c>
      <c r="B23" t="str">
        <f t="shared" si="2"/>
        <v>EURAB12E15Y=TWEB</v>
      </c>
      <c r="C23" t="s">
        <v>31</v>
      </c>
      <c r="D23" s="2">
        <f>D21</f>
        <v>43270</v>
      </c>
      <c r="E23" s="2" t="s">
        <v>20</v>
      </c>
      <c r="F23" s="1" t="e">
        <f t="shared" ca="1" si="1"/>
        <v>#NAME?</v>
      </c>
      <c r="G23" s="4" t="e">
        <f ca="1">_xll.RHistory(B23,".Close","START:"&amp;$E$1&amp;" END:"&amp;$E$1&amp;" INTERVAL:1D",,"TSREPEAT:NO")/100</f>
        <v>#NAME?</v>
      </c>
      <c r="H23" t="s">
        <v>39</v>
      </c>
      <c r="J23" s="2" t="e">
        <f ca="1"/>
        <v>#NAME?</v>
      </c>
      <c r="K23" s="5" t="e">
        <f ca="1"/>
        <v>#NAME?</v>
      </c>
      <c r="N23" s="23" t="s">
        <v>19</v>
      </c>
      <c r="O23" s="13" t="s">
        <v>139</v>
      </c>
      <c r="P23" s="13" t="s">
        <v>31</v>
      </c>
      <c r="Q23" s="23">
        <v>43269</v>
      </c>
      <c r="R23" s="23" t="s">
        <v>19</v>
      </c>
      <c r="S23" s="24">
        <v>-1.81E-3</v>
      </c>
      <c r="T23" s="15">
        <v>1.187E-2</v>
      </c>
      <c r="U23" s="13" t="s">
        <v>39</v>
      </c>
      <c r="V23" s="13"/>
      <c r="W23" s="23">
        <v>47287</v>
      </c>
      <c r="X23" s="25">
        <v>-4.9010387266427704E-6</v>
      </c>
      <c r="Y23" s="13" t="b">
        <v>0</v>
      </c>
    </row>
    <row r="24" spans="1:25" x14ac:dyDescent="0.25">
      <c r="A24" t="s">
        <v>21</v>
      </c>
      <c r="B24" t="str">
        <f t="shared" si="2"/>
        <v>EURAB12E20Y=TWEB</v>
      </c>
      <c r="C24" t="s">
        <v>31</v>
      </c>
      <c r="D24" s="2">
        <f>D23</f>
        <v>43270</v>
      </c>
      <c r="E24" s="2" t="s">
        <v>21</v>
      </c>
      <c r="F24" s="1" t="e">
        <f t="shared" ca="1" si="1"/>
        <v>#NAME?</v>
      </c>
      <c r="G24" s="4" t="e">
        <f ca="1">_xll.RHistory(B24,".Close","START:"&amp;$E$1&amp;" END:"&amp;$E$1&amp;" INTERVAL:1D",,"TSREPEAT:NO")/100</f>
        <v>#NAME?</v>
      </c>
      <c r="H24" t="s">
        <v>39</v>
      </c>
      <c r="J24" s="2" t="e">
        <f ca="1"/>
        <v>#NAME?</v>
      </c>
      <c r="K24" s="5" t="e">
        <f ca="1"/>
        <v>#NAME?</v>
      </c>
      <c r="N24" s="23" t="s">
        <v>41</v>
      </c>
      <c r="O24" s="13" t="s">
        <v>140</v>
      </c>
      <c r="P24" s="13" t="s">
        <v>31</v>
      </c>
      <c r="Q24" s="23">
        <v>43269</v>
      </c>
      <c r="R24" s="23" t="s">
        <v>41</v>
      </c>
      <c r="S24" s="24">
        <v>-1.81E-3</v>
      </c>
      <c r="T24" s="15" t="e">
        <v>#VALUE!</v>
      </c>
      <c r="U24" s="13" t="s">
        <v>39</v>
      </c>
      <c r="V24" s="13"/>
      <c r="W24" s="23">
        <v>47652</v>
      </c>
      <c r="X24" s="16">
        <v>1.2308864103835615E-2</v>
      </c>
      <c r="Y24" s="13" t="b">
        <v>1</v>
      </c>
    </row>
    <row r="25" spans="1:25" x14ac:dyDescent="0.25">
      <c r="A25" t="s">
        <v>22</v>
      </c>
      <c r="B25" t="str">
        <f t="shared" si="2"/>
        <v>EURAB12E25Y=TWEB</v>
      </c>
      <c r="C25" t="s">
        <v>31</v>
      </c>
      <c r="D25" s="2">
        <f>D24</f>
        <v>43270</v>
      </c>
      <c r="E25" s="2" t="s">
        <v>22</v>
      </c>
      <c r="F25" s="1" t="e">
        <f t="shared" ca="1" si="1"/>
        <v>#NAME?</v>
      </c>
      <c r="G25" s="4" t="e">
        <f ca="1">_xll.RHistory(B25,".Close","START:"&amp;$E$1&amp;" END:"&amp;$E$1&amp;" INTERVAL:1D",,"TSREPEAT:NO")/100</f>
        <v>#NAME?</v>
      </c>
      <c r="H25" t="s">
        <v>39</v>
      </c>
      <c r="J25" s="2" t="e">
        <f ca="1"/>
        <v>#NAME?</v>
      </c>
      <c r="K25" s="5" t="e">
        <f ca="1"/>
        <v>#NAME?</v>
      </c>
      <c r="N25" s="23" t="s">
        <v>42</v>
      </c>
      <c r="O25" s="13" t="s">
        <v>141</v>
      </c>
      <c r="P25" s="13" t="s">
        <v>31</v>
      </c>
      <c r="Q25" s="23">
        <v>43269</v>
      </c>
      <c r="R25" s="23" t="s">
        <v>42</v>
      </c>
      <c r="S25" s="24">
        <v>-1.81E-3</v>
      </c>
      <c r="T25" s="15" t="e">
        <v>#VALUE!</v>
      </c>
      <c r="U25" s="13" t="s">
        <v>39</v>
      </c>
      <c r="V25" s="13"/>
      <c r="W25" s="23">
        <v>48017</v>
      </c>
      <c r="X25" s="25">
        <v>-4.1476694172214979E-6</v>
      </c>
      <c r="Y25" s="13" t="b">
        <v>0</v>
      </c>
    </row>
    <row r="26" spans="1:25" x14ac:dyDescent="0.25">
      <c r="A26" t="s">
        <v>23</v>
      </c>
      <c r="B26" t="str">
        <f t="shared" si="2"/>
        <v>EURAB12E30Y=TWEB</v>
      </c>
      <c r="C26" t="s">
        <v>31</v>
      </c>
      <c r="D26" s="2">
        <f>D25</f>
        <v>43270</v>
      </c>
      <c r="E26" s="2" t="s">
        <v>23</v>
      </c>
      <c r="F26" s="1" t="e">
        <f t="shared" ca="1" si="1"/>
        <v>#NAME?</v>
      </c>
      <c r="G26" s="4" t="e">
        <f ca="1">_xll.RHistory(B26,".Close","START:"&amp;$E$1&amp;" END:"&amp;$E$1&amp;" INTERVAL:1D",,"TSREPEAT:NO")/100</f>
        <v>#NAME?</v>
      </c>
      <c r="H26" t="s">
        <v>39</v>
      </c>
      <c r="J26" s="2" t="e">
        <f ca="1"/>
        <v>#NAME?</v>
      </c>
      <c r="K26" s="5" t="e">
        <f ca="1"/>
        <v>#NAME?</v>
      </c>
      <c r="N26" s="23" t="s">
        <v>20</v>
      </c>
      <c r="O26" s="13" t="s">
        <v>142</v>
      </c>
      <c r="P26" s="13" t="s">
        <v>31</v>
      </c>
      <c r="Q26" s="23">
        <v>43269</v>
      </c>
      <c r="R26" s="23" t="s">
        <v>20</v>
      </c>
      <c r="S26" s="24">
        <v>-1.81E-3</v>
      </c>
      <c r="T26" s="15">
        <v>1.37E-2</v>
      </c>
      <c r="U26" s="13" t="s">
        <v>39</v>
      </c>
      <c r="V26" s="13"/>
      <c r="W26" s="23">
        <v>48383</v>
      </c>
      <c r="X26" s="25">
        <v>-3.8516396123756826E-6</v>
      </c>
      <c r="Y26" s="13" t="b">
        <v>1</v>
      </c>
    </row>
    <row r="27" spans="1:25" x14ac:dyDescent="0.25">
      <c r="E27" s="2"/>
      <c r="N27" s="13" t="s">
        <v>45</v>
      </c>
      <c r="O27" s="13" t="s">
        <v>143</v>
      </c>
      <c r="P27" s="13" t="s">
        <v>31</v>
      </c>
      <c r="Q27" s="23">
        <v>43269</v>
      </c>
      <c r="R27" s="23" t="s">
        <v>45</v>
      </c>
      <c r="S27" s="24">
        <v>-1.81E-3</v>
      </c>
      <c r="T27" s="15" t="e">
        <v>#VALUE!</v>
      </c>
      <c r="U27" s="13" t="s">
        <v>39</v>
      </c>
      <c r="V27" s="13"/>
      <c r="W27" s="23">
        <v>48750</v>
      </c>
      <c r="X27" s="16">
        <v>1.4651000772084123E-2</v>
      </c>
      <c r="Y27" s="13" t="b">
        <v>1</v>
      </c>
    </row>
    <row r="28" spans="1:25" x14ac:dyDescent="0.25">
      <c r="C28" t="s">
        <v>32</v>
      </c>
      <c r="D28" t="s">
        <v>34</v>
      </c>
      <c r="N28" s="13" t="s">
        <v>46</v>
      </c>
      <c r="O28" s="13" t="s">
        <v>144</v>
      </c>
      <c r="P28" s="13" t="s">
        <v>31</v>
      </c>
      <c r="Q28" s="23">
        <v>43269</v>
      </c>
      <c r="R28" s="23" t="s">
        <v>46</v>
      </c>
      <c r="S28" s="24">
        <v>-1.81E-3</v>
      </c>
      <c r="T28" s="15" t="e">
        <v>#VALUE!</v>
      </c>
      <c r="U28" s="13" t="s">
        <v>39</v>
      </c>
      <c r="V28" s="13"/>
      <c r="W28" s="23">
        <v>49114</v>
      </c>
      <c r="X28" s="25">
        <v>-3.3699383613561425E-6</v>
      </c>
      <c r="Y28" s="13" t="b">
        <v>0</v>
      </c>
    </row>
    <row r="29" spans="1:25" x14ac:dyDescent="0.25">
      <c r="D29" t="s">
        <v>57</v>
      </c>
      <c r="N29" s="13" t="s">
        <v>47</v>
      </c>
      <c r="O29" s="13" t="s">
        <v>145</v>
      </c>
      <c r="P29" s="13" t="s">
        <v>31</v>
      </c>
      <c r="Q29" s="23">
        <v>43269</v>
      </c>
      <c r="R29" s="23" t="s">
        <v>47</v>
      </c>
      <c r="S29" s="24">
        <v>-1.81E-3</v>
      </c>
      <c r="T29" s="15" t="e">
        <v>#VALUE!</v>
      </c>
      <c r="U29" s="13" t="s">
        <v>39</v>
      </c>
      <c r="V29" s="13"/>
      <c r="W29" s="23">
        <v>49478</v>
      </c>
      <c r="X29" s="25">
        <v>-3.1723774629866986E-6</v>
      </c>
      <c r="Y29" s="13" t="b">
        <v>1</v>
      </c>
    </row>
    <row r="30" spans="1:25" x14ac:dyDescent="0.25">
      <c r="N30" s="13" t="s">
        <v>48</v>
      </c>
      <c r="O30" s="13" t="s">
        <v>146</v>
      </c>
      <c r="P30" s="13" t="s">
        <v>31</v>
      </c>
      <c r="Q30" s="23">
        <v>43269</v>
      </c>
      <c r="R30" s="23" t="s">
        <v>48</v>
      </c>
      <c r="S30" s="24">
        <v>-1.81E-3</v>
      </c>
      <c r="T30" s="15" t="e">
        <v>#VALUE!</v>
      </c>
      <c r="U30" s="13" t="s">
        <v>39</v>
      </c>
      <c r="V30" s="13"/>
      <c r="W30" s="23">
        <v>49844</v>
      </c>
      <c r="X30" s="25">
        <v>-2.9962417710045535E-6</v>
      </c>
      <c r="Y30" s="13" t="b">
        <v>1</v>
      </c>
    </row>
    <row r="31" spans="1:25" x14ac:dyDescent="0.25">
      <c r="N31" s="13" t="s">
        <v>21</v>
      </c>
      <c r="O31" s="13" t="s">
        <v>147</v>
      </c>
      <c r="P31" s="13" t="s">
        <v>31</v>
      </c>
      <c r="Q31" s="23">
        <v>43269</v>
      </c>
      <c r="R31" s="23" t="s">
        <v>21</v>
      </c>
      <c r="S31" s="24">
        <v>-1.81E-3</v>
      </c>
      <c r="T31" s="15">
        <v>1.5260000000000001E-2</v>
      </c>
      <c r="U31" s="13" t="s">
        <v>39</v>
      </c>
      <c r="V31" s="13"/>
      <c r="W31" s="23">
        <v>50209</v>
      </c>
      <c r="X31" s="25">
        <v>-2.8386359640063068E-6</v>
      </c>
      <c r="Y31" s="13" t="b">
        <v>1</v>
      </c>
    </row>
    <row r="32" spans="1:25" x14ac:dyDescent="0.25">
      <c r="N32" s="13" t="s">
        <v>49</v>
      </c>
      <c r="O32" s="13" t="s">
        <v>148</v>
      </c>
      <c r="P32" s="13" t="s">
        <v>31</v>
      </c>
      <c r="Q32" s="23">
        <v>43269</v>
      </c>
      <c r="R32" s="23" t="s">
        <v>49</v>
      </c>
      <c r="S32" s="24">
        <v>-1.81E-3</v>
      </c>
      <c r="T32" s="15" t="e">
        <v>#VALUE!</v>
      </c>
      <c r="U32" s="13" t="s">
        <v>39</v>
      </c>
      <c r="V32" s="13"/>
      <c r="W32" s="23">
        <v>50574</v>
      </c>
      <c r="X32" s="16">
        <v>1.7286757788288008E-2</v>
      </c>
      <c r="Y32" s="13" t="b">
        <v>1</v>
      </c>
    </row>
    <row r="33" spans="14:25" x14ac:dyDescent="0.25">
      <c r="N33" s="13" t="s">
        <v>50</v>
      </c>
      <c r="O33" s="13" t="s">
        <v>149</v>
      </c>
      <c r="P33" s="13" t="s">
        <v>31</v>
      </c>
      <c r="Q33" s="23">
        <v>43269</v>
      </c>
      <c r="R33" s="23" t="s">
        <v>50</v>
      </c>
      <c r="S33" s="24">
        <v>-1.81E-3</v>
      </c>
      <c r="T33" s="15" t="e">
        <v>#VALUE!</v>
      </c>
      <c r="U33" s="13" t="s">
        <v>39</v>
      </c>
      <c r="V33" s="13"/>
      <c r="W33" s="23">
        <v>50941</v>
      </c>
      <c r="X33" s="25">
        <v>-2.5677613897267812E-6</v>
      </c>
      <c r="Y33" s="13" t="b">
        <v>0</v>
      </c>
    </row>
    <row r="34" spans="14:25" x14ac:dyDescent="0.25">
      <c r="N34" s="13" t="s">
        <v>51</v>
      </c>
      <c r="O34" s="13" t="s">
        <v>150</v>
      </c>
      <c r="P34" s="13" t="s">
        <v>31</v>
      </c>
      <c r="Q34" s="23">
        <v>43269</v>
      </c>
      <c r="R34" s="23" t="s">
        <v>51</v>
      </c>
      <c r="S34" s="24">
        <v>-1.81E-3</v>
      </c>
      <c r="T34" s="15" t="e">
        <v>#VALUE!</v>
      </c>
      <c r="U34" s="13" t="s">
        <v>39</v>
      </c>
      <c r="V34" s="13"/>
      <c r="W34" s="23">
        <v>51305</v>
      </c>
      <c r="X34" s="25">
        <v>-2.451742440287707E-6</v>
      </c>
      <c r="Y34" s="13" t="b">
        <v>1</v>
      </c>
    </row>
    <row r="35" spans="14:25" x14ac:dyDescent="0.25">
      <c r="N35" s="13" t="s">
        <v>52</v>
      </c>
      <c r="O35" s="13" t="s">
        <v>151</v>
      </c>
      <c r="P35" s="13" t="s">
        <v>31</v>
      </c>
      <c r="Q35" s="23">
        <v>43269</v>
      </c>
      <c r="R35" s="23" t="s">
        <v>52</v>
      </c>
      <c r="S35" s="24">
        <v>-1.81E-3</v>
      </c>
      <c r="T35" s="15" t="e">
        <v>#VALUE!</v>
      </c>
      <c r="U35" s="13" t="s">
        <v>39</v>
      </c>
      <c r="V35" s="13"/>
      <c r="W35" s="23">
        <v>51670</v>
      </c>
      <c r="X35" s="25">
        <v>-2.3451958345865529E-6</v>
      </c>
      <c r="Y35" s="13" t="b">
        <v>1</v>
      </c>
    </row>
    <row r="36" spans="14:25" x14ac:dyDescent="0.25">
      <c r="N36" s="13" t="s">
        <v>22</v>
      </c>
      <c r="O36" s="13" t="s">
        <v>152</v>
      </c>
      <c r="P36" s="13" t="s">
        <v>31</v>
      </c>
      <c r="Q36" s="23">
        <v>43269</v>
      </c>
      <c r="R36" s="23" t="s">
        <v>22</v>
      </c>
      <c r="S36" s="24">
        <v>-1.81E-3</v>
      </c>
      <c r="T36" s="15">
        <v>1.5730000000000001E-2</v>
      </c>
      <c r="U36" s="13" t="s">
        <v>39</v>
      </c>
      <c r="V36" s="13"/>
      <c r="W36" s="23">
        <v>52035</v>
      </c>
      <c r="X36" s="25">
        <v>-2.2475240502571413E-6</v>
      </c>
      <c r="Y36" s="13" t="b">
        <v>1</v>
      </c>
    </row>
    <row r="37" spans="14:25" x14ac:dyDescent="0.25">
      <c r="N37" s="13" t="s">
        <v>53</v>
      </c>
      <c r="O37" s="13" t="s">
        <v>153</v>
      </c>
      <c r="P37" s="13" t="s">
        <v>31</v>
      </c>
      <c r="Q37" s="23">
        <v>43269</v>
      </c>
      <c r="R37" s="23" t="s">
        <v>53</v>
      </c>
      <c r="S37" s="24">
        <v>-1.81E-3</v>
      </c>
      <c r="T37" s="15" t="e">
        <v>#VALUE!</v>
      </c>
      <c r="U37" s="13" t="s">
        <v>39</v>
      </c>
      <c r="V37" s="13"/>
      <c r="W37" s="23">
        <v>52400</v>
      </c>
      <c r="X37" s="16">
        <v>1.8779967492670229E-2</v>
      </c>
      <c r="Y37" s="13" t="b">
        <v>1</v>
      </c>
    </row>
    <row r="38" spans="14:25" x14ac:dyDescent="0.25">
      <c r="N38" s="13" t="s">
        <v>54</v>
      </c>
      <c r="O38" s="13" t="s">
        <v>154</v>
      </c>
      <c r="P38" s="13" t="s">
        <v>31</v>
      </c>
      <c r="Q38" s="23">
        <v>43269</v>
      </c>
      <c r="R38" s="23" t="s">
        <v>54</v>
      </c>
      <c r="S38" s="24">
        <v>-1.81E-3</v>
      </c>
      <c r="T38" s="15" t="e">
        <v>#VALUE!</v>
      </c>
      <c r="U38" s="13" t="s">
        <v>39</v>
      </c>
      <c r="V38" s="13"/>
      <c r="W38" s="23">
        <v>52768</v>
      </c>
      <c r="X38" s="25">
        <v>-2.0742736396530171E-6</v>
      </c>
      <c r="Y38" s="13" t="b">
        <v>0</v>
      </c>
    </row>
    <row r="39" spans="14:25" x14ac:dyDescent="0.25">
      <c r="N39" s="13" t="s">
        <v>55</v>
      </c>
      <c r="O39" s="13" t="s">
        <v>155</v>
      </c>
      <c r="P39" s="13" t="s">
        <v>31</v>
      </c>
      <c r="Q39" s="23">
        <v>43269</v>
      </c>
      <c r="R39" s="23" t="s">
        <v>55</v>
      </c>
      <c r="S39" s="24">
        <v>-1.81E-3</v>
      </c>
      <c r="T39" s="15" t="e">
        <v>#VALUE!</v>
      </c>
      <c r="U39" s="13" t="s">
        <v>39</v>
      </c>
      <c r="V39" s="13"/>
      <c r="W39" s="23">
        <v>53132</v>
      </c>
      <c r="X39" s="25">
        <v>-1.9976980970227303E-6</v>
      </c>
      <c r="Y39" s="13" t="b">
        <v>1</v>
      </c>
    </row>
    <row r="40" spans="14:25" x14ac:dyDescent="0.25">
      <c r="N40" s="13" t="s">
        <v>56</v>
      </c>
      <c r="O40" s="13" t="s">
        <v>156</v>
      </c>
      <c r="P40" s="13" t="s">
        <v>31</v>
      </c>
      <c r="Q40" s="23">
        <v>43269</v>
      </c>
      <c r="R40" s="23" t="s">
        <v>56</v>
      </c>
      <c r="S40" s="24">
        <v>-1.81E-3</v>
      </c>
      <c r="T40" s="15" t="e">
        <v>#VALUE!</v>
      </c>
      <c r="U40" s="13" t="s">
        <v>39</v>
      </c>
      <c r="V40" s="13"/>
      <c r="W40" s="23">
        <v>53496</v>
      </c>
      <c r="X40" s="25">
        <v>-1.9265751111896684E-6</v>
      </c>
      <c r="Y40" s="13" t="b">
        <v>1</v>
      </c>
    </row>
    <row r="41" spans="14:25" x14ac:dyDescent="0.25">
      <c r="N41" s="13" t="s">
        <v>23</v>
      </c>
      <c r="O41" s="13" t="s">
        <v>157</v>
      </c>
      <c r="P41" s="13" t="s">
        <v>31</v>
      </c>
      <c r="Q41" s="23">
        <v>43269</v>
      </c>
      <c r="R41" s="23" t="s">
        <v>23</v>
      </c>
      <c r="S41" s="24">
        <v>-1.81E-3</v>
      </c>
      <c r="T41" s="15">
        <v>1.5810000000000001E-2</v>
      </c>
      <c r="U41" s="13" t="s">
        <v>39</v>
      </c>
      <c r="V41" s="13"/>
      <c r="W41" s="23">
        <v>53861</v>
      </c>
      <c r="X41" s="25">
        <v>-1.8601666438485923E-6</v>
      </c>
      <c r="Y41" s="13" t="b">
        <v>1</v>
      </c>
    </row>
    <row r="42" spans="14:25" x14ac:dyDescent="0.25">
      <c r="N42" s="13" t="s">
        <v>43</v>
      </c>
      <c r="O42" s="13" t="s">
        <v>158</v>
      </c>
      <c r="P42" s="13" t="s">
        <v>31</v>
      </c>
      <c r="Q42" s="23">
        <v>43269</v>
      </c>
      <c r="R42" s="23" t="s">
        <v>43</v>
      </c>
      <c r="S42" s="24">
        <v>-1.81E-3</v>
      </c>
      <c r="T42" s="15" t="e">
        <v>#VALUE!</v>
      </c>
      <c r="U42" s="13" t="s">
        <v>39</v>
      </c>
      <c r="V42" s="13"/>
      <c r="W42" s="23">
        <v>54227</v>
      </c>
      <c r="X42" s="16">
        <v>1.9872796000499203E-2</v>
      </c>
      <c r="Y42" s="13" t="b">
        <v>1</v>
      </c>
    </row>
    <row r="43" spans="14:25" x14ac:dyDescent="0.25">
      <c r="N43" s="13" t="s">
        <v>44</v>
      </c>
      <c r="O43" s="13" t="s">
        <v>159</v>
      </c>
      <c r="P43" s="13" t="s">
        <v>31</v>
      </c>
      <c r="Q43" s="23">
        <v>43269</v>
      </c>
      <c r="R43" s="23" t="s">
        <v>44</v>
      </c>
      <c r="S43" s="24">
        <v>-1.81E-3</v>
      </c>
      <c r="T43" s="15" t="e">
        <v>#VALUE!</v>
      </c>
      <c r="U43" s="13" t="s">
        <v>39</v>
      </c>
      <c r="V43" s="13"/>
      <c r="W43" s="23">
        <v>57879</v>
      </c>
      <c r="X43" s="25">
        <v>-1.3487612727795452E-6</v>
      </c>
      <c r="Y43" s="13" t="b">
        <v>0</v>
      </c>
    </row>
    <row r="44" spans="14:25" x14ac:dyDescent="0.25">
      <c r="N44" s="13"/>
      <c r="O44" s="13"/>
      <c r="P44" s="13"/>
      <c r="Q44" s="13"/>
      <c r="R44" s="23"/>
      <c r="S44" s="13"/>
      <c r="T44" s="15"/>
      <c r="U44" s="13"/>
      <c r="V44" s="13"/>
      <c r="W44" s="13"/>
      <c r="X44" s="16"/>
      <c r="Y44" s="13"/>
    </row>
    <row r="45" spans="14:25" x14ac:dyDescent="0.25">
      <c r="N45" s="13"/>
      <c r="O45" s="13"/>
      <c r="P45" s="13" t="s">
        <v>32</v>
      </c>
      <c r="Q45" s="13" t="s">
        <v>34</v>
      </c>
      <c r="R45" s="13"/>
      <c r="S45" s="13"/>
      <c r="T45" s="15"/>
      <c r="U45" s="13"/>
      <c r="V45" s="13"/>
      <c r="W45" s="13"/>
      <c r="X45" s="16"/>
      <c r="Y45" s="13"/>
    </row>
    <row r="46" spans="14:25" x14ac:dyDescent="0.25">
      <c r="N46" s="13"/>
      <c r="O46" s="13"/>
      <c r="P46" s="13"/>
      <c r="Q46" s="13" t="s">
        <v>57</v>
      </c>
      <c r="R46" s="13"/>
      <c r="S46" s="13"/>
      <c r="T46" s="15"/>
      <c r="U46" s="13"/>
      <c r="V46" s="13"/>
      <c r="W46" s="13"/>
      <c r="X46" s="16"/>
      <c r="Y46" s="1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3M_Values</vt:lpstr>
      <vt:lpstr>6M_Values</vt:lpstr>
      <vt:lpstr>1Y_Values</vt:lpstr>
      <vt:lpstr>3M_Formulas</vt:lpstr>
      <vt:lpstr>6M_Formulas</vt:lpstr>
      <vt:lpstr>1Y_Formulas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formacao</dc:creator>
  <cp:lastModifiedBy>Yaser Kord</cp:lastModifiedBy>
  <dcterms:created xsi:type="dcterms:W3CDTF">2018-06-14T16:19:31Z</dcterms:created>
  <dcterms:modified xsi:type="dcterms:W3CDTF">2018-06-29T10:24:40Z</dcterms:modified>
</cp:coreProperties>
</file>